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0" yWindow="150" windowWidth="14355" windowHeight="12960"/>
  </bookViews>
  <sheets>
    <sheet name="仲魔解放検索" sheetId="12" r:id="rId1"/>
    <sheet name="EXTEND集計" sheetId="8" r:id="rId2"/>
    <sheet name="【参考】ナーヴィス" sheetId="14" r:id="rId3"/>
    <sheet name="データ" sheetId="13" r:id="rId4"/>
  </sheets>
  <definedNames>
    <definedName name="_xlnm._FilterDatabase" localSheetId="3" hidden="1">データ!$B$4:$BP$4</definedName>
    <definedName name="チェックボックスクリア①">EXTEND集計!$A:$H</definedName>
    <definedName name="個別解放条件">データ!$B$4:$O$310</definedName>
    <definedName name="種族解放条件">データ!$BC$4:$BQ$40</definedName>
    <definedName name="種族表示">データ!$BJ$45:$BJ$57</definedName>
    <definedName name="名称表示">データ!$BQ$45:$BQ$59</definedName>
  </definedNames>
  <calcPr calcId="145621"/>
</workbook>
</file>

<file path=xl/calcChain.xml><?xml version="1.0" encoding="utf-8"?>
<calcChain xmlns="http://schemas.openxmlformats.org/spreadsheetml/2006/main">
  <c r="F124" i="12" l="1"/>
  <c r="BV59" i="8" l="1"/>
  <c r="BP50" i="8"/>
  <c r="BY34" i="8"/>
  <c r="BO24" i="8"/>
  <c r="BH15" i="8"/>
  <c r="BJ15" i="8" s="1"/>
  <c r="BH19" i="8"/>
  <c r="BJ19" i="8" s="1"/>
  <c r="BH18" i="8"/>
  <c r="BI18" i="8" s="1"/>
  <c r="BH17" i="8"/>
  <c r="BI17" i="8" s="1"/>
  <c r="BH16" i="8"/>
  <c r="BI16" i="8" s="1"/>
  <c r="BW30" i="8"/>
  <c r="BY30" i="8" s="1"/>
  <c r="BW29" i="8"/>
  <c r="BX29" i="8" s="1"/>
  <c r="BW28" i="8"/>
  <c r="BX28" i="8" s="1"/>
  <c r="BW27" i="8"/>
  <c r="BX27" i="8" s="1"/>
  <c r="BW26" i="8"/>
  <c r="BY26" i="8" s="1"/>
  <c r="BW25" i="8"/>
  <c r="BY25" i="8" s="1"/>
  <c r="BW24" i="8"/>
  <c r="BW23" i="8"/>
  <c r="BX23" i="8" s="1"/>
  <c r="BW37" i="8"/>
  <c r="BY37" i="8" s="1"/>
  <c r="BW36" i="8"/>
  <c r="BX36" i="8" s="1"/>
  <c r="BW35" i="8"/>
  <c r="BX35" i="8" s="1"/>
  <c r="BW34" i="8"/>
  <c r="BX34" i="8" s="1"/>
  <c r="BW43" i="8"/>
  <c r="BX43" i="8" s="1"/>
  <c r="BW42" i="8"/>
  <c r="BY42" i="8" s="1"/>
  <c r="BW41" i="8"/>
  <c r="BY41" i="8" s="1"/>
  <c r="BT19" i="8"/>
  <c r="BU19" i="8" s="1"/>
  <c r="BT18" i="8"/>
  <c r="BU18" i="8" s="1"/>
  <c r="BT17" i="8"/>
  <c r="BV17" i="8" s="1"/>
  <c r="BT16" i="8"/>
  <c r="BU16" i="8" s="1"/>
  <c r="BT15" i="8"/>
  <c r="BV15" i="8" s="1"/>
  <c r="BT29" i="8"/>
  <c r="BU29" i="8" s="1"/>
  <c r="BT28" i="8"/>
  <c r="BV28" i="8" s="1"/>
  <c r="BT27" i="8"/>
  <c r="BU27" i="8" s="1"/>
  <c r="BT26" i="8"/>
  <c r="BV26" i="8" s="1"/>
  <c r="BT25" i="8"/>
  <c r="BV25" i="8" s="1"/>
  <c r="BT24" i="8"/>
  <c r="BU24" i="8" s="1"/>
  <c r="BT23" i="8"/>
  <c r="BU23" i="8" s="1"/>
  <c r="BT37" i="8"/>
  <c r="BU37" i="8" s="1"/>
  <c r="BT36" i="8"/>
  <c r="BU36" i="8" s="1"/>
  <c r="BT35" i="8"/>
  <c r="BU35" i="8" s="1"/>
  <c r="BT34" i="8"/>
  <c r="BU34" i="8" s="1"/>
  <c r="BT43" i="8"/>
  <c r="BU43" i="8" s="1"/>
  <c r="BT42" i="8"/>
  <c r="BU42" i="8" s="1"/>
  <c r="BT41" i="8"/>
  <c r="BU41" i="8" s="1"/>
  <c r="BT51" i="8"/>
  <c r="BU51" i="8" s="1"/>
  <c r="BT50" i="8"/>
  <c r="BU50" i="8" s="1"/>
  <c r="BT49" i="8"/>
  <c r="BU49" i="8" s="1"/>
  <c r="BT48" i="8"/>
  <c r="BU48" i="8" s="1"/>
  <c r="BT47" i="8"/>
  <c r="BU47" i="8" s="1"/>
  <c r="BQ19" i="8"/>
  <c r="BR19" i="8" s="1"/>
  <c r="BQ18" i="8"/>
  <c r="BS18" i="8" s="1"/>
  <c r="BQ17" i="8"/>
  <c r="BR17" i="8" s="1"/>
  <c r="BQ16" i="8"/>
  <c r="BS16" i="8" s="1"/>
  <c r="BQ15" i="8"/>
  <c r="BR15" i="8" s="1"/>
  <c r="BQ29" i="8"/>
  <c r="BS29" i="8" s="1"/>
  <c r="BQ28" i="8"/>
  <c r="BR28" i="8" s="1"/>
  <c r="BQ27" i="8"/>
  <c r="BS27" i="8" s="1"/>
  <c r="BQ26" i="8"/>
  <c r="BR26" i="8" s="1"/>
  <c r="BQ25" i="8"/>
  <c r="BS25" i="8" s="1"/>
  <c r="BQ24" i="8"/>
  <c r="BR24" i="8" s="1"/>
  <c r="BQ23" i="8"/>
  <c r="BR23" i="8" s="1"/>
  <c r="BQ37" i="8"/>
  <c r="BS37" i="8" s="1"/>
  <c r="BQ36" i="8"/>
  <c r="BR36" i="8" s="1"/>
  <c r="BQ35" i="8"/>
  <c r="BR35" i="8" s="1"/>
  <c r="BQ34" i="8"/>
  <c r="BR34" i="8" s="1"/>
  <c r="BQ43" i="8"/>
  <c r="BR43" i="8" s="1"/>
  <c r="BQ42" i="8"/>
  <c r="BR42" i="8" s="1"/>
  <c r="BQ41" i="8"/>
  <c r="BR41" i="8" s="1"/>
  <c r="BQ51" i="8"/>
  <c r="BR51" i="8" s="1"/>
  <c r="BQ50" i="8"/>
  <c r="BR50" i="8" s="1"/>
  <c r="BQ49" i="8"/>
  <c r="BR49" i="8" s="1"/>
  <c r="BQ48" i="8"/>
  <c r="BR48" i="8" s="1"/>
  <c r="BQ47" i="8"/>
  <c r="BR47" i="8" s="1"/>
  <c r="BK19" i="8"/>
  <c r="BL19" i="8" s="1"/>
  <c r="BK18" i="8"/>
  <c r="BL18" i="8" s="1"/>
  <c r="BK17" i="8"/>
  <c r="BL17" i="8" s="1"/>
  <c r="BK16" i="8"/>
  <c r="BM16" i="8" s="1"/>
  <c r="BK15" i="8"/>
  <c r="BL15" i="8" s="1"/>
  <c r="BN19" i="8"/>
  <c r="BP19" i="8" s="1"/>
  <c r="BN18" i="8"/>
  <c r="BP18" i="8" s="1"/>
  <c r="BN17" i="8"/>
  <c r="BO17" i="8" s="1"/>
  <c r="BN16" i="8"/>
  <c r="BO16" i="8" s="1"/>
  <c r="BN15" i="8"/>
  <c r="BP15" i="8" s="1"/>
  <c r="BN30" i="8"/>
  <c r="BO30" i="8" s="1"/>
  <c r="BN29" i="8"/>
  <c r="BN28" i="8"/>
  <c r="BO28" i="8" s="1"/>
  <c r="BN27" i="8"/>
  <c r="BO27" i="8" s="1"/>
  <c r="BN26" i="8"/>
  <c r="BO26" i="8" s="1"/>
  <c r="BN25" i="8"/>
  <c r="BP25" i="8" s="1"/>
  <c r="BN24" i="8"/>
  <c r="BP24" i="8" s="1"/>
  <c r="BN23" i="8"/>
  <c r="BO23" i="8" s="1"/>
  <c r="BN37" i="8"/>
  <c r="BO37" i="8" s="1"/>
  <c r="BN36" i="8"/>
  <c r="BO36" i="8" s="1"/>
  <c r="BN35" i="8"/>
  <c r="BO35" i="8" s="1"/>
  <c r="BN34" i="8"/>
  <c r="BO34" i="8" s="1"/>
  <c r="BN43" i="8"/>
  <c r="BP43" i="8" s="1"/>
  <c r="BN42" i="8"/>
  <c r="BP42" i="8" s="1"/>
  <c r="BN41" i="8"/>
  <c r="BO41" i="8" s="1"/>
  <c r="BN51" i="8"/>
  <c r="BO51" i="8" s="1"/>
  <c r="BN50" i="8"/>
  <c r="BO50" i="8" s="1"/>
  <c r="BN49" i="8"/>
  <c r="BO49" i="8" s="1"/>
  <c r="BN48" i="8"/>
  <c r="BO48" i="8" s="1"/>
  <c r="BN47" i="8"/>
  <c r="BO47" i="8" s="1"/>
  <c r="BK27" i="8"/>
  <c r="BM27" i="8" s="1"/>
  <c r="BK26" i="8"/>
  <c r="BL26" i="8" s="1"/>
  <c r="BK25" i="8"/>
  <c r="BL25" i="8" s="1"/>
  <c r="BK24" i="8"/>
  <c r="BL24" i="8" s="1"/>
  <c r="BK23" i="8"/>
  <c r="BM23" i="8" s="1"/>
  <c r="BK37" i="8"/>
  <c r="BL37" i="8" s="1"/>
  <c r="BK36" i="8"/>
  <c r="BL36" i="8" s="1"/>
  <c r="BK35" i="8"/>
  <c r="BL35" i="8" s="1"/>
  <c r="BK34" i="8"/>
  <c r="BL34" i="8" s="1"/>
  <c r="BK43" i="8"/>
  <c r="BL43" i="8" s="1"/>
  <c r="BK42" i="8"/>
  <c r="BM42" i="8" s="1"/>
  <c r="BK41" i="8"/>
  <c r="BL41" i="8" s="1"/>
  <c r="BK51" i="8"/>
  <c r="BM51" i="8" s="1"/>
  <c r="BK50" i="8"/>
  <c r="BL50" i="8" s="1"/>
  <c r="BK49" i="8"/>
  <c r="BL49" i="8" s="1"/>
  <c r="BK48" i="8"/>
  <c r="BL48" i="8" s="1"/>
  <c r="BK47" i="8"/>
  <c r="BL47" i="8" s="1"/>
  <c r="BH27" i="8"/>
  <c r="BI27" i="8" s="1"/>
  <c r="BH26" i="8"/>
  <c r="BJ26" i="8" s="1"/>
  <c r="BH25" i="8"/>
  <c r="BI25" i="8" s="1"/>
  <c r="BH24" i="8"/>
  <c r="BI24" i="8" s="1"/>
  <c r="BH23" i="8"/>
  <c r="BI23" i="8" s="1"/>
  <c r="BH37" i="8"/>
  <c r="BI37" i="8" s="1"/>
  <c r="BH36" i="8"/>
  <c r="BI36" i="8" s="1"/>
  <c r="BH35" i="8"/>
  <c r="BI35" i="8" s="1"/>
  <c r="BH34" i="8"/>
  <c r="BI34" i="8" s="1"/>
  <c r="BH43" i="8"/>
  <c r="BI43" i="8" s="1"/>
  <c r="BH42" i="8"/>
  <c r="BI42" i="8" s="1"/>
  <c r="BH41" i="8"/>
  <c r="BJ41" i="8" s="1"/>
  <c r="BH51" i="8"/>
  <c r="BI51" i="8" s="1"/>
  <c r="BH50" i="8"/>
  <c r="BI50" i="8" s="1"/>
  <c r="BH49" i="8"/>
  <c r="BI49" i="8" s="1"/>
  <c r="BH48" i="8"/>
  <c r="BI48" i="8" s="1"/>
  <c r="BH47" i="8"/>
  <c r="BI47" i="8" s="1"/>
  <c r="BW55" i="8"/>
  <c r="BX55" i="8" s="1"/>
  <c r="BW56" i="8"/>
  <c r="BX56" i="8" s="1"/>
  <c r="BW57" i="8"/>
  <c r="BY57" i="8" s="1"/>
  <c r="BW58" i="8"/>
  <c r="BY58" i="8" s="1"/>
  <c r="BW59" i="8"/>
  <c r="BW60" i="8"/>
  <c r="BT55" i="8"/>
  <c r="BU55" i="8" s="1"/>
  <c r="BT56" i="8"/>
  <c r="BU56" i="8" s="1"/>
  <c r="BT57" i="8"/>
  <c r="BU57" i="8" s="1"/>
  <c r="BT58" i="8"/>
  <c r="BU58" i="8" s="1"/>
  <c r="BT59" i="8"/>
  <c r="BU59" i="8" s="1"/>
  <c r="BT60" i="8"/>
  <c r="BV60" i="8" s="1"/>
  <c r="BQ55" i="8"/>
  <c r="BR55" i="8" s="1"/>
  <c r="BQ56" i="8"/>
  <c r="BR56" i="8" s="1"/>
  <c r="BQ57" i="8"/>
  <c r="BR57" i="8" s="1"/>
  <c r="BQ58" i="8"/>
  <c r="BS58" i="8" s="1"/>
  <c r="BQ59" i="8"/>
  <c r="BS59" i="8" s="1"/>
  <c r="BQ60" i="8"/>
  <c r="BR60" i="8" s="1"/>
  <c r="BN55" i="8"/>
  <c r="BO55" i="8" s="1"/>
  <c r="BN56" i="8"/>
  <c r="BO56" i="8" s="1"/>
  <c r="BN57" i="8"/>
  <c r="BO57" i="8" s="1"/>
  <c r="BN58" i="8"/>
  <c r="BP58" i="8" s="1"/>
  <c r="BN59" i="8"/>
  <c r="BN60" i="8"/>
  <c r="BK55" i="8"/>
  <c r="BL55" i="8" s="1"/>
  <c r="BK56" i="8"/>
  <c r="BL56" i="8" s="1"/>
  <c r="BK57" i="8"/>
  <c r="BL57" i="8" s="1"/>
  <c r="BK58" i="8"/>
  <c r="BL58" i="8" s="1"/>
  <c r="BK59" i="8"/>
  <c r="BM59" i="8" s="1"/>
  <c r="BK60" i="8"/>
  <c r="BH55" i="8"/>
  <c r="BI55" i="8" s="1"/>
  <c r="BH56" i="8"/>
  <c r="BI56" i="8" s="1"/>
  <c r="BH57" i="8"/>
  <c r="BI57" i="8" s="1"/>
  <c r="BH58" i="8"/>
  <c r="BI58" i="8" s="1"/>
  <c r="BH59" i="8"/>
  <c r="BH60" i="8"/>
  <c r="BW61" i="8"/>
  <c r="BT61" i="8"/>
  <c r="BQ61" i="8"/>
  <c r="BR61" i="8" s="1"/>
  <c r="BN61" i="8"/>
  <c r="BK61" i="8"/>
  <c r="BH61" i="8"/>
  <c r="AL44" i="8"/>
  <c r="AL8" i="8"/>
  <c r="AK6" i="8"/>
  <c r="AL6" i="8" s="1"/>
  <c r="AK7" i="8"/>
  <c r="AK8" i="8"/>
  <c r="AK9" i="8"/>
  <c r="AK10" i="8"/>
  <c r="AL10" i="8" s="1"/>
  <c r="AK12" i="8"/>
  <c r="AL12" i="8" s="1"/>
  <c r="AK13" i="8"/>
  <c r="AL13" i="8" s="1"/>
  <c r="AK14" i="8"/>
  <c r="AL14" i="8" s="1"/>
  <c r="AK15" i="8"/>
  <c r="AL15" i="8" s="1"/>
  <c r="AK16" i="8"/>
  <c r="AK17" i="8"/>
  <c r="AL17" i="8" s="1"/>
  <c r="AK18" i="8"/>
  <c r="AK19" i="8"/>
  <c r="AL19" i="8" s="1"/>
  <c r="AK21" i="8"/>
  <c r="AL21" i="8" s="1"/>
  <c r="AK22" i="8"/>
  <c r="AL22" i="8" s="1"/>
  <c r="AK23" i="8"/>
  <c r="AK24" i="8"/>
  <c r="AL24" i="8" s="1"/>
  <c r="AK25" i="8"/>
  <c r="AL25" i="8" s="1"/>
  <c r="AK26" i="8"/>
  <c r="AL26" i="8" s="1"/>
  <c r="AK27" i="8"/>
  <c r="AL27" i="8" s="1"/>
  <c r="AK28" i="8"/>
  <c r="AK29" i="8"/>
  <c r="AL29" i="8" s="1"/>
  <c r="AK30" i="8"/>
  <c r="AL30" i="8" s="1"/>
  <c r="AK32" i="8"/>
  <c r="AL32" i="8" s="1"/>
  <c r="AK33" i="8"/>
  <c r="AL33" i="8" s="1"/>
  <c r="AK34" i="8"/>
  <c r="AL34" i="8" s="1"/>
  <c r="AK35" i="8"/>
  <c r="AL35" i="8" s="1"/>
  <c r="AK36" i="8"/>
  <c r="AL36" i="8" s="1"/>
  <c r="AK37" i="8"/>
  <c r="AL37" i="8" s="1"/>
  <c r="AK39" i="8"/>
  <c r="AL39" i="8" s="1"/>
  <c r="AK40" i="8"/>
  <c r="AL40" i="8" s="1"/>
  <c r="AK41" i="8"/>
  <c r="AK42" i="8"/>
  <c r="AK43" i="8"/>
  <c r="AK44" i="8"/>
  <c r="AK45" i="8"/>
  <c r="AL45" i="8" s="1"/>
  <c r="DL61" i="8"/>
  <c r="DI61" i="8"/>
  <c r="CZ61" i="8"/>
  <c r="CW61" i="8"/>
  <c r="DL60" i="8"/>
  <c r="CZ60" i="8"/>
  <c r="CW60" i="8"/>
  <c r="DL59" i="8"/>
  <c r="DL51" i="8"/>
  <c r="DL50" i="8"/>
  <c r="DL49" i="8"/>
  <c r="DL48" i="8"/>
  <c r="DL47" i="8"/>
  <c r="DF30" i="8"/>
  <c r="CW30" i="8"/>
  <c r="CW29" i="8"/>
  <c r="CW28" i="8"/>
  <c r="CU67" i="8"/>
  <c r="CV67" i="8"/>
  <c r="CW67" i="8"/>
  <c r="CX67" i="8"/>
  <c r="CU68" i="8"/>
  <c r="CV68" i="8"/>
  <c r="CW68" i="8"/>
  <c r="CX68" i="8"/>
  <c r="CU69" i="8"/>
  <c r="CV69" i="8"/>
  <c r="CW69" i="8"/>
  <c r="CX69" i="8"/>
  <c r="CU70" i="8"/>
  <c r="CV70" i="8"/>
  <c r="CW70" i="8"/>
  <c r="CX70" i="8"/>
  <c r="CU71" i="8"/>
  <c r="CV71" i="8"/>
  <c r="CW71" i="8"/>
  <c r="CX71" i="8"/>
  <c r="CU72" i="8"/>
  <c r="CV72" i="8"/>
  <c r="CW72" i="8"/>
  <c r="CX72" i="8"/>
  <c r="CU73" i="8"/>
  <c r="CV73" i="8"/>
  <c r="CW73" i="8"/>
  <c r="CX73" i="8"/>
  <c r="CU74" i="8"/>
  <c r="CV74" i="8"/>
  <c r="CW74" i="8"/>
  <c r="CX74" i="8"/>
  <c r="CU75" i="8"/>
  <c r="CV75" i="8"/>
  <c r="CW75" i="8"/>
  <c r="CX75" i="8"/>
  <c r="CU76" i="8"/>
  <c r="CV76" i="8"/>
  <c r="CW76" i="8"/>
  <c r="CX76" i="8"/>
  <c r="CU77" i="8"/>
  <c r="CV77" i="8"/>
  <c r="CW77" i="8"/>
  <c r="CX77" i="8"/>
  <c r="CU78" i="8"/>
  <c r="CV78" i="8"/>
  <c r="CW78" i="8"/>
  <c r="CX78" i="8"/>
  <c r="CU79" i="8"/>
  <c r="CV79" i="8"/>
  <c r="CW79" i="8"/>
  <c r="CX79" i="8"/>
  <c r="CU80" i="8"/>
  <c r="CV80" i="8"/>
  <c r="CW80" i="8"/>
  <c r="CX80" i="8"/>
  <c r="CU81" i="8"/>
  <c r="CV81" i="8"/>
  <c r="CW81" i="8"/>
  <c r="CX81" i="8"/>
  <c r="CU82" i="8"/>
  <c r="CV82" i="8"/>
  <c r="CW82" i="8"/>
  <c r="CX82" i="8"/>
  <c r="CU83" i="8"/>
  <c r="CV83" i="8"/>
  <c r="CW83" i="8"/>
  <c r="CX83" i="8"/>
  <c r="CU84" i="8"/>
  <c r="CV84" i="8"/>
  <c r="CW84" i="8"/>
  <c r="CX84" i="8"/>
  <c r="CU85" i="8"/>
  <c r="CV85" i="8"/>
  <c r="CW85" i="8"/>
  <c r="CX85" i="8"/>
  <c r="CU86" i="8"/>
  <c r="CV86" i="8"/>
  <c r="CW86" i="8"/>
  <c r="CX86" i="8"/>
  <c r="CU87" i="8"/>
  <c r="CV87" i="8"/>
  <c r="CW87" i="8"/>
  <c r="CX87" i="8"/>
  <c r="CU88" i="8"/>
  <c r="CV88" i="8"/>
  <c r="CW88" i="8"/>
  <c r="CX88" i="8"/>
  <c r="CU89" i="8"/>
  <c r="CV89" i="8"/>
  <c r="CW89" i="8"/>
  <c r="CX89" i="8"/>
  <c r="CU90" i="8"/>
  <c r="CV90" i="8"/>
  <c r="CW90" i="8"/>
  <c r="CX90" i="8"/>
  <c r="CU91" i="8"/>
  <c r="CV91" i="8"/>
  <c r="CW91" i="8"/>
  <c r="CX91" i="8"/>
  <c r="CU92" i="8"/>
  <c r="CV92" i="8"/>
  <c r="CW92" i="8"/>
  <c r="CX92" i="8"/>
  <c r="CU93" i="8"/>
  <c r="CV93" i="8"/>
  <c r="CW93" i="8"/>
  <c r="CX93" i="8"/>
  <c r="CU94" i="8"/>
  <c r="CV94" i="8"/>
  <c r="CW94" i="8"/>
  <c r="CX94" i="8"/>
  <c r="CU95" i="8"/>
  <c r="CV95" i="8"/>
  <c r="CW95" i="8"/>
  <c r="CX95" i="8"/>
  <c r="CU96" i="8"/>
  <c r="CV96" i="8"/>
  <c r="CW96" i="8"/>
  <c r="CX96" i="8"/>
  <c r="CU97" i="8"/>
  <c r="CV97" i="8"/>
  <c r="CW97" i="8"/>
  <c r="CX97" i="8"/>
  <c r="CU98" i="8"/>
  <c r="CV98" i="8"/>
  <c r="CW98" i="8"/>
  <c r="CX98" i="8"/>
  <c r="CU99" i="8"/>
  <c r="CV99" i="8"/>
  <c r="CW99" i="8"/>
  <c r="CX99" i="8"/>
  <c r="CU100" i="8"/>
  <c r="CV100" i="8"/>
  <c r="CW100" i="8"/>
  <c r="CX100" i="8"/>
  <c r="CU101" i="8"/>
  <c r="CV101" i="8"/>
  <c r="CW101" i="8"/>
  <c r="CX101" i="8"/>
  <c r="CX66" i="8"/>
  <c r="CW66" i="8"/>
  <c r="CV66" i="8"/>
  <c r="AI90" i="12"/>
  <c r="CU66" i="8"/>
  <c r="CQ61" i="8"/>
  <c r="CN61" i="8"/>
  <c r="CH61" i="8"/>
  <c r="CE61" i="8"/>
  <c r="CB61" i="8"/>
  <c r="CQ60" i="8"/>
  <c r="CH60" i="8"/>
  <c r="CE60" i="8"/>
  <c r="CB60" i="8"/>
  <c r="CQ59" i="8"/>
  <c r="CH59" i="8"/>
  <c r="CB59" i="8"/>
  <c r="CQ51" i="8"/>
  <c r="CQ50" i="8"/>
  <c r="CQ49" i="8"/>
  <c r="CQ48" i="8"/>
  <c r="CQ47" i="8"/>
  <c r="CN30" i="8"/>
  <c r="CK30" i="8"/>
  <c r="CE30" i="8"/>
  <c r="CB30" i="8"/>
  <c r="CE29" i="8"/>
  <c r="CB29" i="8"/>
  <c r="CE28" i="8"/>
  <c r="CB28" i="8"/>
  <c r="BO19" i="8" l="1"/>
  <c r="BP51" i="8"/>
  <c r="BP23" i="8"/>
  <c r="BX37" i="8"/>
  <c r="BP37" i="8"/>
  <c r="BX57" i="8"/>
  <c r="BY29" i="8"/>
  <c r="BS50" i="8"/>
  <c r="BL51" i="8"/>
  <c r="BI19" i="8"/>
  <c r="BP34" i="8"/>
  <c r="BM48" i="8"/>
  <c r="BS55" i="8"/>
  <c r="BI26" i="8"/>
  <c r="BR59" i="8"/>
  <c r="BM55" i="8"/>
  <c r="BX30" i="8"/>
  <c r="BV41" i="8"/>
  <c r="BI41" i="8"/>
  <c r="BJ17" i="8"/>
  <c r="BO15" i="8"/>
  <c r="BU17" i="8"/>
  <c r="BR29" i="8"/>
  <c r="BM34" i="8"/>
  <c r="BV34" i="8"/>
  <c r="BL42" i="8"/>
  <c r="BJ49" i="8"/>
  <c r="BJ55" i="8"/>
  <c r="BP55" i="8"/>
  <c r="BV56" i="8"/>
  <c r="BJ18" i="8"/>
  <c r="BO18" i="8"/>
  <c r="BO42" i="8"/>
  <c r="BX41" i="8"/>
  <c r="BJ56" i="8"/>
  <c r="BR58" i="8"/>
  <c r="BI15" i="8"/>
  <c r="BM19" i="8"/>
  <c r="BR18" i="8"/>
  <c r="BS28" i="8"/>
  <c r="BM41" i="8"/>
  <c r="BS43" i="8"/>
  <c r="BP47" i="8"/>
  <c r="BV49" i="8"/>
  <c r="BM26" i="8"/>
  <c r="BS17" i="8"/>
  <c r="BJ34" i="8"/>
  <c r="BS34" i="8"/>
  <c r="BJ48" i="8"/>
  <c r="BM56" i="8"/>
  <c r="BV55" i="8"/>
  <c r="BL27" i="8"/>
  <c r="BO43" i="8"/>
  <c r="BX42" i="8"/>
  <c r="BP17" i="8"/>
  <c r="BV19" i="8"/>
  <c r="BM47" i="8"/>
  <c r="BM18" i="8"/>
  <c r="BV48" i="8"/>
  <c r="BM15" i="8"/>
  <c r="BV16" i="8"/>
  <c r="BU60" i="8"/>
  <c r="BX58" i="8"/>
  <c r="BS49" i="8"/>
  <c r="BJ25" i="8"/>
  <c r="BR16" i="8"/>
  <c r="BU15" i="8"/>
  <c r="BR25" i="8"/>
  <c r="BJ36" i="8"/>
  <c r="BM36" i="8"/>
  <c r="BP36" i="8"/>
  <c r="BS36" i="8"/>
  <c r="BV36" i="8"/>
  <c r="BY36" i="8"/>
  <c r="BJ43" i="8"/>
  <c r="BP41" i="8"/>
  <c r="BS42" i="8"/>
  <c r="BV43" i="8"/>
  <c r="BJ47" i="8"/>
  <c r="BJ51" i="8"/>
  <c r="BM50" i="8"/>
  <c r="BP49" i="8"/>
  <c r="BS48" i="8"/>
  <c r="BV47" i="8"/>
  <c r="BV51" i="8"/>
  <c r="BJ58" i="8"/>
  <c r="BM58" i="8"/>
  <c r="BP57" i="8"/>
  <c r="BS57" i="8"/>
  <c r="BS61" i="8"/>
  <c r="BV58" i="8"/>
  <c r="BY56" i="8"/>
  <c r="BL16" i="8"/>
  <c r="BR37" i="8"/>
  <c r="BL59" i="8"/>
  <c r="BO58" i="8"/>
  <c r="BJ16" i="8"/>
  <c r="BM17" i="8"/>
  <c r="BP16" i="8"/>
  <c r="BS15" i="8"/>
  <c r="BS19" i="8"/>
  <c r="BV18" i="8"/>
  <c r="BS24" i="8"/>
  <c r="BV29" i="8"/>
  <c r="BM25" i="8"/>
  <c r="BJ37" i="8"/>
  <c r="BM37" i="8"/>
  <c r="BV37" i="8"/>
  <c r="BJ24" i="8"/>
  <c r="BU26" i="8"/>
  <c r="BL23" i="8"/>
  <c r="BJ35" i="8"/>
  <c r="BM35" i="8"/>
  <c r="BP35" i="8"/>
  <c r="BS35" i="8"/>
  <c r="BV35" i="8"/>
  <c r="BY35" i="8"/>
  <c r="BJ42" i="8"/>
  <c r="BM43" i="8"/>
  <c r="BS41" i="8"/>
  <c r="BV42" i="8"/>
  <c r="BY43" i="8"/>
  <c r="BJ50" i="8"/>
  <c r="BM49" i="8"/>
  <c r="BP48" i="8"/>
  <c r="BS47" i="8"/>
  <c r="BS51" i="8"/>
  <c r="BV50" i="8"/>
  <c r="BJ57" i="8"/>
  <c r="BM57" i="8"/>
  <c r="BP56" i="8"/>
  <c r="BS56" i="8"/>
  <c r="BS60" i="8"/>
  <c r="BV57" i="8"/>
  <c r="BY55" i="8"/>
  <c r="BO25" i="8"/>
  <c r="BV24" i="8"/>
  <c r="BU25" i="8"/>
  <c r="BP29" i="8"/>
  <c r="BY23" i="8"/>
  <c r="BY27" i="8"/>
  <c r="BX26" i="8"/>
  <c r="BP27" i="8"/>
  <c r="BS23" i="8"/>
  <c r="BR27" i="8"/>
  <c r="BU28" i="8"/>
  <c r="BX25" i="8"/>
  <c r="BP28" i="8"/>
  <c r="BJ23" i="8"/>
  <c r="BJ27" i="8"/>
  <c r="BP26" i="8"/>
  <c r="BP30" i="8"/>
  <c r="BS26" i="8"/>
  <c r="BV23" i="8"/>
  <c r="BV27" i="8"/>
  <c r="BY24" i="8"/>
  <c r="BY28" i="8"/>
  <c r="BM24" i="8"/>
  <c r="BO29" i="8"/>
  <c r="BX24" i="8"/>
  <c r="AL7" i="8"/>
  <c r="AL28" i="8"/>
  <c r="AL23" i="8"/>
  <c r="BH69" i="8" l="1"/>
  <c r="AL16" i="8"/>
  <c r="AL9" i="8"/>
  <c r="BH71" i="8"/>
  <c r="BH70" i="8"/>
  <c r="BH73" i="8"/>
  <c r="BH74" i="8"/>
  <c r="BJ83" i="8"/>
  <c r="BR83" i="8"/>
  <c r="BH83" i="8"/>
  <c r="BP74" i="8"/>
  <c r="BX74" i="8"/>
  <c r="BV74" i="8"/>
  <c r="BN83" i="8"/>
  <c r="BV83" i="8"/>
  <c r="BL74" i="8"/>
  <c r="BT74" i="8"/>
  <c r="BI83" i="8"/>
  <c r="BQ83" i="8"/>
  <c r="BY83" i="8"/>
  <c r="BO74" i="8"/>
  <c r="BW74" i="8"/>
  <c r="BP83" i="8"/>
  <c r="BX83" i="8"/>
  <c r="BN74" i="8"/>
  <c r="BJ74" i="8"/>
  <c r="BK83" i="8"/>
  <c r="BI74" i="8"/>
  <c r="BY74" i="8"/>
  <c r="BO83" i="8"/>
  <c r="BW83" i="8"/>
  <c r="BM74" i="8"/>
  <c r="BU74" i="8"/>
  <c r="BL83" i="8"/>
  <c r="BT83" i="8"/>
  <c r="BR74" i="8"/>
  <c r="BS83" i="8"/>
  <c r="BQ74" i="8"/>
  <c r="BM83" i="8"/>
  <c r="BU83" i="8"/>
  <c r="BK74" i="8"/>
  <c r="BS74" i="8"/>
  <c r="BJ78" i="8"/>
  <c r="BR78" i="8"/>
  <c r="BN69" i="8"/>
  <c r="BV69" i="8"/>
  <c r="BP78" i="8"/>
  <c r="BL69" i="8"/>
  <c r="BK69" i="8"/>
  <c r="BN78" i="8"/>
  <c r="BV78" i="8"/>
  <c r="BJ69" i="8"/>
  <c r="BR69" i="8"/>
  <c r="BI78" i="8"/>
  <c r="BQ78" i="8"/>
  <c r="BY78" i="8"/>
  <c r="BM69" i="8"/>
  <c r="BU69" i="8"/>
  <c r="BX78" i="8"/>
  <c r="BT69" i="8"/>
  <c r="BO78" i="8"/>
  <c r="BW78" i="8"/>
  <c r="BS69" i="8"/>
  <c r="BM78" i="8"/>
  <c r="BU78" i="8"/>
  <c r="BI69" i="8"/>
  <c r="BQ69" i="8"/>
  <c r="BY69" i="8"/>
  <c r="BK78" i="8"/>
  <c r="BS78" i="8"/>
  <c r="BO69" i="8"/>
  <c r="BW69" i="8"/>
  <c r="BL78" i="8"/>
  <c r="BT78" i="8"/>
  <c r="BH78" i="8"/>
  <c r="BP69" i="8"/>
  <c r="BX69" i="8"/>
  <c r="BK79" i="8"/>
  <c r="BS79" i="8"/>
  <c r="BI70" i="8"/>
  <c r="BQ70" i="8"/>
  <c r="BY70" i="8"/>
  <c r="BM70" i="8"/>
  <c r="BJ79" i="8"/>
  <c r="BR79" i="8"/>
  <c r="BP70" i="8"/>
  <c r="BX70" i="8"/>
  <c r="BO79" i="8"/>
  <c r="BW79" i="8"/>
  <c r="BU70" i="8"/>
  <c r="BI79" i="8"/>
  <c r="BQ79" i="8"/>
  <c r="BY79" i="8"/>
  <c r="BO70" i="8"/>
  <c r="BW70" i="8"/>
  <c r="BP79" i="8"/>
  <c r="BX79" i="8"/>
  <c r="BH79" i="8"/>
  <c r="BN70" i="8"/>
  <c r="BV70" i="8"/>
  <c r="BM79" i="8"/>
  <c r="BS70" i="8"/>
  <c r="BL79" i="8"/>
  <c r="BT79" i="8"/>
  <c r="BR70" i="8"/>
  <c r="BN79" i="8"/>
  <c r="BV79" i="8"/>
  <c r="BL70" i="8"/>
  <c r="BT70" i="8"/>
  <c r="BU79" i="8"/>
  <c r="BK70" i="8"/>
  <c r="BJ70" i="8"/>
  <c r="BJ80" i="8"/>
  <c r="BR80" i="8"/>
  <c r="BP71" i="8"/>
  <c r="BX71" i="8"/>
  <c r="BL71" i="8"/>
  <c r="BI80" i="8"/>
  <c r="BQ80" i="8"/>
  <c r="BY80" i="8"/>
  <c r="BO71" i="8"/>
  <c r="BW71" i="8"/>
  <c r="BN80" i="8"/>
  <c r="BV80" i="8"/>
  <c r="BH80" i="8"/>
  <c r="BT71" i="8"/>
  <c r="BI71" i="8"/>
  <c r="BP80" i="8"/>
  <c r="BX80" i="8"/>
  <c r="BN71" i="8"/>
  <c r="BV71" i="8"/>
  <c r="BO80" i="8"/>
  <c r="BW80" i="8"/>
  <c r="BM71" i="8"/>
  <c r="BU71" i="8"/>
  <c r="BL80" i="8"/>
  <c r="BR71" i="8"/>
  <c r="BK80" i="8"/>
  <c r="BS80" i="8"/>
  <c r="BY71" i="8"/>
  <c r="BM80" i="8"/>
  <c r="BU80" i="8"/>
  <c r="BK71" i="8"/>
  <c r="BS71" i="8"/>
  <c r="BT80" i="8"/>
  <c r="BJ71" i="8"/>
  <c r="BQ71" i="8"/>
  <c r="BI82" i="8"/>
  <c r="BQ82" i="8"/>
  <c r="BY82" i="8"/>
  <c r="BO73" i="8"/>
  <c r="BW73" i="8"/>
  <c r="BK73" i="8"/>
  <c r="BP82" i="8"/>
  <c r="BX82" i="8"/>
  <c r="BN73" i="8"/>
  <c r="BV73" i="8"/>
  <c r="BM82" i="8"/>
  <c r="BU82" i="8"/>
  <c r="BS73" i="8"/>
  <c r="BX73" i="8"/>
  <c r="BO82" i="8"/>
  <c r="BW82" i="8"/>
  <c r="BM73" i="8"/>
  <c r="BU73" i="8"/>
  <c r="BN82" i="8"/>
  <c r="BV82" i="8"/>
  <c r="BL73" i="8"/>
  <c r="BT73" i="8"/>
  <c r="BK82" i="8"/>
  <c r="BS82" i="8"/>
  <c r="BQ73" i="8"/>
  <c r="BR82" i="8"/>
  <c r="BL82" i="8"/>
  <c r="BT82" i="8"/>
  <c r="BH82" i="8"/>
  <c r="BJ73" i="8"/>
  <c r="BR73" i="8"/>
  <c r="BI73" i="8"/>
  <c r="BY73" i="8"/>
  <c r="BJ82" i="8"/>
  <c r="BP73" i="8"/>
  <c r="BH72" i="8"/>
  <c r="BM81" i="8"/>
  <c r="BU81" i="8"/>
  <c r="BI72" i="8"/>
  <c r="BQ72" i="8"/>
  <c r="BY72" i="8"/>
  <c r="BV72" i="8"/>
  <c r="BQ81" i="8"/>
  <c r="BU72" i="8"/>
  <c r="BH81" i="8"/>
  <c r="BL81" i="8"/>
  <c r="BT81" i="8"/>
  <c r="BP72" i="8"/>
  <c r="BX72" i="8"/>
  <c r="BR81" i="8"/>
  <c r="BI81" i="8"/>
  <c r="BM72" i="8"/>
  <c r="BV81" i="8"/>
  <c r="BK81" i="8"/>
  <c r="BS81" i="8"/>
  <c r="BO72" i="8"/>
  <c r="BW72" i="8"/>
  <c r="BJ81" i="8"/>
  <c r="BN72" i="8"/>
  <c r="BY81" i="8"/>
  <c r="BN81" i="8"/>
  <c r="BJ72" i="8"/>
  <c r="BP81" i="8"/>
  <c r="BX81" i="8"/>
  <c r="BL72" i="8"/>
  <c r="BT72" i="8"/>
  <c r="BO81" i="8"/>
  <c r="BW81" i="8"/>
  <c r="BK72" i="8"/>
  <c r="BS72" i="8"/>
  <c r="BR72" i="8"/>
  <c r="Q5" i="13"/>
  <c r="BH68" i="8" l="1"/>
  <c r="CC74" i="8" s="1"/>
  <c r="AL42" i="8"/>
  <c r="AL43" i="8" s="1"/>
  <c r="AL41" i="8"/>
  <c r="AL18" i="8"/>
  <c r="BL68" i="8"/>
  <c r="CC75" i="8" s="1"/>
  <c r="BU68" i="8"/>
  <c r="CC76" i="8" s="1"/>
  <c r="BV68" i="8"/>
  <c r="CC85" i="8" s="1"/>
  <c r="BI77" i="8"/>
  <c r="CC89" i="8" s="1"/>
  <c r="BO77" i="8"/>
  <c r="CC97" i="8" s="1"/>
  <c r="BQ77" i="8"/>
  <c r="CC78" i="8" s="1"/>
  <c r="BJ68" i="8"/>
  <c r="CC66" i="8" s="1"/>
  <c r="BN68" i="8"/>
  <c r="CC71" i="8" s="1"/>
  <c r="BW77" i="8"/>
  <c r="CC81" i="8" s="1"/>
  <c r="BP77" i="8"/>
  <c r="CC98" i="8" s="1"/>
  <c r="BS77" i="8"/>
  <c r="CC80" i="8" s="1"/>
  <c r="BK68" i="8"/>
  <c r="CC69" i="8" s="1"/>
  <c r="BN77" i="8"/>
  <c r="CC90" i="8" s="1"/>
  <c r="BV77" i="8"/>
  <c r="CC99" i="8" s="1"/>
  <c r="BH77" i="8"/>
  <c r="CC101" i="8" s="1"/>
  <c r="BM77" i="8"/>
  <c r="CC77" i="8" s="1"/>
  <c r="BY77" i="8"/>
  <c r="CC68" i="8" s="1"/>
  <c r="BU77" i="8"/>
  <c r="CC73" i="8" s="1"/>
  <c r="BI68" i="8"/>
  <c r="CC100" i="8" s="1"/>
  <c r="BX77" i="8"/>
  <c r="CC67" i="8" s="1"/>
  <c r="BO68" i="8"/>
  <c r="CC82" i="8" s="1"/>
  <c r="BP68" i="8"/>
  <c r="CC91" i="8" s="1"/>
  <c r="BQ68" i="8"/>
  <c r="CC83" i="8" s="1"/>
  <c r="BM68" i="8"/>
  <c r="CC70" i="8" s="1"/>
  <c r="BK77" i="8"/>
  <c r="CC87" i="8" s="1"/>
  <c r="BW68" i="8"/>
  <c r="CC94" i="8" s="1"/>
  <c r="BX68" i="8"/>
  <c r="CC95" i="8" s="1"/>
  <c r="BY68" i="8"/>
  <c r="CC96" i="8" s="1"/>
  <c r="BS68" i="8"/>
  <c r="CC84" i="8" s="1"/>
  <c r="BL77" i="8"/>
  <c r="CC88" i="8" s="1"/>
  <c r="BR68" i="8"/>
  <c r="CC92" i="8" s="1"/>
  <c r="BT77" i="8"/>
  <c r="CC72" i="8" s="1"/>
  <c r="BT68" i="8"/>
  <c r="CC93" i="8" s="1"/>
  <c r="BJ77" i="8"/>
  <c r="CC86" i="8" s="1"/>
  <c r="BR77" i="8"/>
  <c r="CC79" i="8" s="1"/>
  <c r="AD463" i="12"/>
  <c r="AG463" i="12"/>
  <c r="AH463" i="12"/>
  <c r="AD159" i="12"/>
  <c r="AD160" i="12"/>
  <c r="AD161" i="12"/>
  <c r="AD162" i="12"/>
  <c r="AD163" i="12"/>
  <c r="AD164" i="12"/>
  <c r="AD165" i="12"/>
  <c r="AD166" i="12"/>
  <c r="AD167" i="12"/>
  <c r="AD168" i="12"/>
  <c r="AD169" i="12"/>
  <c r="AD170" i="12"/>
  <c r="AD171" i="12"/>
  <c r="AD172" i="12"/>
  <c r="AD173" i="12"/>
  <c r="AD174" i="12"/>
  <c r="AD175" i="12"/>
  <c r="AD176" i="12"/>
  <c r="AD177" i="12"/>
  <c r="AD178" i="12"/>
  <c r="AD179" i="12"/>
  <c r="AD180" i="12"/>
  <c r="AD181" i="12"/>
  <c r="AD182" i="12"/>
  <c r="AD183" i="12"/>
  <c r="AD184" i="12"/>
  <c r="AD185" i="12"/>
  <c r="AD186" i="12"/>
  <c r="AD187" i="12"/>
  <c r="AD188" i="12"/>
  <c r="AD189" i="12"/>
  <c r="AD190" i="12"/>
  <c r="AD191" i="12"/>
  <c r="AD192" i="12"/>
  <c r="AD193" i="12"/>
  <c r="AD194" i="12"/>
  <c r="AD195" i="12"/>
  <c r="AD196" i="12"/>
  <c r="AD197" i="12"/>
  <c r="AD198" i="12"/>
  <c r="AD199" i="12"/>
  <c r="AD200" i="12"/>
  <c r="AD201" i="12"/>
  <c r="AD202" i="12"/>
  <c r="AD203" i="12"/>
  <c r="AD204" i="12"/>
  <c r="AD205" i="12"/>
  <c r="AD206" i="12"/>
  <c r="AD207" i="12"/>
  <c r="AD208" i="12"/>
  <c r="AD209" i="12"/>
  <c r="AD210" i="12"/>
  <c r="AD211" i="12"/>
  <c r="AD212" i="12"/>
  <c r="AD213" i="12"/>
  <c r="AD214" i="12"/>
  <c r="AD215" i="12"/>
  <c r="AD216" i="12"/>
  <c r="AD217" i="12"/>
  <c r="AD218" i="12"/>
  <c r="AD219" i="12"/>
  <c r="AD220" i="12"/>
  <c r="AD221" i="12"/>
  <c r="AD222" i="12"/>
  <c r="AD223" i="12"/>
  <c r="AD224" i="12"/>
  <c r="AD225" i="12"/>
  <c r="AD226" i="12"/>
  <c r="AD227" i="12"/>
  <c r="AD228" i="12"/>
  <c r="AD229" i="12"/>
  <c r="AD230" i="12"/>
  <c r="AD231" i="12"/>
  <c r="AD232" i="12"/>
  <c r="AD233" i="12"/>
  <c r="AD234" i="12"/>
  <c r="AD235" i="12"/>
  <c r="AD236" i="12"/>
  <c r="AD237" i="12"/>
  <c r="AD238" i="12"/>
  <c r="AD239" i="12"/>
  <c r="AD240" i="12"/>
  <c r="AD241" i="12"/>
  <c r="AD242" i="12"/>
  <c r="AD243" i="12"/>
  <c r="AD244" i="12"/>
  <c r="AD245" i="12"/>
  <c r="AD246" i="12"/>
  <c r="AD247" i="12"/>
  <c r="AD248" i="12"/>
  <c r="AD249" i="12"/>
  <c r="AD250" i="12"/>
  <c r="AD251" i="12"/>
  <c r="AD252" i="12"/>
  <c r="AD253" i="12"/>
  <c r="AD254" i="12"/>
  <c r="AD255" i="12"/>
  <c r="AD256" i="12"/>
  <c r="AD257" i="12"/>
  <c r="AD258" i="12"/>
  <c r="AD259" i="12"/>
  <c r="AD260" i="12"/>
  <c r="AD261" i="12"/>
  <c r="AD262" i="12"/>
  <c r="AD263" i="12"/>
  <c r="AD264" i="12"/>
  <c r="AD265" i="12"/>
  <c r="AD266" i="12"/>
  <c r="AD267" i="12"/>
  <c r="AD268" i="12"/>
  <c r="AD269" i="12"/>
  <c r="AD270" i="12"/>
  <c r="AD271" i="12"/>
  <c r="AD272" i="12"/>
  <c r="AD273" i="12"/>
  <c r="AD274" i="12"/>
  <c r="AD275" i="12"/>
  <c r="AD276" i="12"/>
  <c r="AD277" i="12"/>
  <c r="AD278" i="12"/>
  <c r="AD279" i="12"/>
  <c r="AD280" i="12"/>
  <c r="AD281" i="12"/>
  <c r="AD282" i="12"/>
  <c r="AD283" i="12"/>
  <c r="AD284" i="12"/>
  <c r="AD285" i="12"/>
  <c r="AD286" i="12"/>
  <c r="AD287" i="12"/>
  <c r="AD288" i="12"/>
  <c r="AD289" i="12"/>
  <c r="AD290" i="12"/>
  <c r="AD291" i="12"/>
  <c r="AD292" i="12"/>
  <c r="AD293" i="12"/>
  <c r="AD294" i="12"/>
  <c r="AD295" i="12"/>
  <c r="AD296" i="12"/>
  <c r="AD297" i="12"/>
  <c r="AD298" i="12"/>
  <c r="AD299" i="12"/>
  <c r="AD300" i="12"/>
  <c r="AD301" i="12"/>
  <c r="AD302" i="12"/>
  <c r="AD303" i="12"/>
  <c r="AD304" i="12"/>
  <c r="AD305" i="12"/>
  <c r="AD306" i="12"/>
  <c r="AD307" i="12"/>
  <c r="AD308" i="12"/>
  <c r="AD309" i="12"/>
  <c r="AD310" i="12"/>
  <c r="AD311" i="12"/>
  <c r="AD312" i="12"/>
  <c r="AD313" i="12"/>
  <c r="AD314" i="12"/>
  <c r="AD315" i="12"/>
  <c r="AD316" i="12"/>
  <c r="AD317" i="12"/>
  <c r="AD318" i="12"/>
  <c r="AD319" i="12"/>
  <c r="AD320" i="12"/>
  <c r="AD321" i="12"/>
  <c r="AD322" i="12"/>
  <c r="AD323" i="12"/>
  <c r="AD324" i="12"/>
  <c r="AD325" i="12"/>
  <c r="AD326" i="12"/>
  <c r="AD327" i="12"/>
  <c r="AD328" i="12"/>
  <c r="AD329" i="12"/>
  <c r="AD330" i="12"/>
  <c r="AD331" i="12"/>
  <c r="AD332" i="12"/>
  <c r="AD333" i="12"/>
  <c r="AD334" i="12"/>
  <c r="AD335" i="12"/>
  <c r="AD336" i="12"/>
  <c r="AD337" i="12"/>
  <c r="AD338" i="12"/>
  <c r="AD339" i="12"/>
  <c r="AD340" i="12"/>
  <c r="AD341" i="12"/>
  <c r="AD342" i="12"/>
  <c r="AD343" i="12"/>
  <c r="AD344" i="12"/>
  <c r="AD345" i="12"/>
  <c r="AD346" i="12"/>
  <c r="AD347" i="12"/>
  <c r="AD348" i="12"/>
  <c r="AD349" i="12"/>
  <c r="AD350" i="12"/>
  <c r="AD351" i="12"/>
  <c r="AD352" i="12"/>
  <c r="AD353" i="12"/>
  <c r="AD354" i="12"/>
  <c r="AD355" i="12"/>
  <c r="AD356" i="12"/>
  <c r="AD357" i="12"/>
  <c r="AD358" i="12"/>
  <c r="AD359" i="12"/>
  <c r="AD360" i="12"/>
  <c r="AD361" i="12"/>
  <c r="AD362" i="12"/>
  <c r="AD363" i="12"/>
  <c r="AD364" i="12"/>
  <c r="AD365" i="12"/>
  <c r="AD366" i="12"/>
  <c r="AD367" i="12"/>
  <c r="AD368" i="12"/>
  <c r="AD369" i="12"/>
  <c r="AD370" i="12"/>
  <c r="AD371" i="12"/>
  <c r="AD372" i="12"/>
  <c r="AD373" i="12"/>
  <c r="AD374" i="12"/>
  <c r="AD375" i="12"/>
  <c r="AD376" i="12"/>
  <c r="AD377" i="12"/>
  <c r="AD378" i="12"/>
  <c r="AD379" i="12"/>
  <c r="AD380" i="12"/>
  <c r="AD381" i="12"/>
  <c r="AD382" i="12"/>
  <c r="AD383" i="12"/>
  <c r="AD384" i="12"/>
  <c r="AD385" i="12"/>
  <c r="AD386" i="12"/>
  <c r="AD387" i="12"/>
  <c r="AD388" i="12"/>
  <c r="AD389" i="12"/>
  <c r="AD390" i="12"/>
  <c r="AD391" i="12"/>
  <c r="AD392" i="12"/>
  <c r="AD393" i="12"/>
  <c r="AD394" i="12"/>
  <c r="AD395" i="12"/>
  <c r="AD396" i="12"/>
  <c r="AD397" i="12"/>
  <c r="AD398" i="12"/>
  <c r="AD399" i="12"/>
  <c r="AD400" i="12"/>
  <c r="AD401" i="12"/>
  <c r="AD402" i="12"/>
  <c r="AD403" i="12"/>
  <c r="AD404" i="12"/>
  <c r="AD405" i="12"/>
  <c r="AD406" i="12"/>
  <c r="AD407" i="12"/>
  <c r="AD408" i="12"/>
  <c r="AD409" i="12"/>
  <c r="AD410" i="12"/>
  <c r="AD411" i="12"/>
  <c r="AD412" i="12"/>
  <c r="AD413" i="12"/>
  <c r="AD414" i="12"/>
  <c r="AD415" i="12"/>
  <c r="AD416" i="12"/>
  <c r="AD417" i="12"/>
  <c r="AD418" i="12"/>
  <c r="AD419" i="12"/>
  <c r="AD420" i="12"/>
  <c r="AD421" i="12"/>
  <c r="AD422" i="12"/>
  <c r="AD423" i="12"/>
  <c r="AD424" i="12"/>
  <c r="AD425" i="12"/>
  <c r="AD426" i="12"/>
  <c r="AD427" i="12"/>
  <c r="AD428" i="12"/>
  <c r="AD429" i="12"/>
  <c r="AD430" i="12"/>
  <c r="AD431" i="12"/>
  <c r="AD432" i="12"/>
  <c r="AD433" i="12"/>
  <c r="AD434" i="12"/>
  <c r="AD435" i="12"/>
  <c r="AD436" i="12"/>
  <c r="AD437" i="12"/>
  <c r="AD438" i="12"/>
  <c r="AD439" i="12"/>
  <c r="AD440" i="12"/>
  <c r="AD441" i="12"/>
  <c r="AD442" i="12"/>
  <c r="AD443" i="12"/>
  <c r="AD444" i="12"/>
  <c r="AD445" i="12"/>
  <c r="AD446" i="12"/>
  <c r="AD447" i="12"/>
  <c r="AD448" i="12"/>
  <c r="AD449" i="12"/>
  <c r="AD450" i="12"/>
  <c r="AD451" i="12"/>
  <c r="AD452" i="12"/>
  <c r="AD453" i="12"/>
  <c r="AD454" i="12"/>
  <c r="AD455" i="12"/>
  <c r="AD456" i="12"/>
  <c r="AD457" i="12"/>
  <c r="AD458" i="12"/>
  <c r="AD459" i="12"/>
  <c r="AD460" i="12"/>
  <c r="AD461" i="12"/>
  <c r="AD462" i="12"/>
  <c r="AG159" i="12"/>
  <c r="AH159" i="12"/>
  <c r="AG160" i="12"/>
  <c r="AH160" i="12"/>
  <c r="AG161" i="12"/>
  <c r="AH161" i="12"/>
  <c r="AG162" i="12"/>
  <c r="AH162" i="12"/>
  <c r="AG163" i="12"/>
  <c r="AH163" i="12"/>
  <c r="AG164" i="12"/>
  <c r="AH164" i="12"/>
  <c r="AG165" i="12"/>
  <c r="AH165" i="12"/>
  <c r="AG166" i="12"/>
  <c r="AH166" i="12"/>
  <c r="AG167" i="12"/>
  <c r="AH167" i="12"/>
  <c r="AG168" i="12"/>
  <c r="AH168" i="12"/>
  <c r="AG169" i="12"/>
  <c r="AH169" i="12"/>
  <c r="AG170" i="12"/>
  <c r="AH170" i="12"/>
  <c r="AG171" i="12"/>
  <c r="AH171" i="12"/>
  <c r="AG172" i="12"/>
  <c r="AH172" i="12"/>
  <c r="AG173" i="12"/>
  <c r="AH173" i="12"/>
  <c r="AG174" i="12"/>
  <c r="AH174" i="12"/>
  <c r="AG175" i="12"/>
  <c r="AH175" i="12"/>
  <c r="AG176" i="12"/>
  <c r="AH176" i="12"/>
  <c r="AG177" i="12"/>
  <c r="AH177" i="12"/>
  <c r="AG178" i="12"/>
  <c r="AH178" i="12"/>
  <c r="AG179" i="12"/>
  <c r="AH179" i="12"/>
  <c r="AG180" i="12"/>
  <c r="AH180" i="12"/>
  <c r="AG181" i="12"/>
  <c r="AH181" i="12"/>
  <c r="AG182" i="12"/>
  <c r="AH182" i="12"/>
  <c r="AG183" i="12"/>
  <c r="AH183" i="12"/>
  <c r="AG184" i="12"/>
  <c r="AH184" i="12"/>
  <c r="AG185" i="12"/>
  <c r="AH185" i="12"/>
  <c r="AG186" i="12"/>
  <c r="AH186" i="12"/>
  <c r="AG187" i="12"/>
  <c r="AH187" i="12"/>
  <c r="AG188" i="12"/>
  <c r="AH188" i="12"/>
  <c r="AG189" i="12"/>
  <c r="AH189" i="12"/>
  <c r="AG190" i="12"/>
  <c r="AH190" i="12"/>
  <c r="AG191" i="12"/>
  <c r="AH191" i="12"/>
  <c r="AG192" i="12"/>
  <c r="AH192" i="12"/>
  <c r="AG193" i="12"/>
  <c r="AH193" i="12"/>
  <c r="AG194" i="12"/>
  <c r="AH194" i="12"/>
  <c r="AG195" i="12"/>
  <c r="AH195" i="12"/>
  <c r="AG196" i="12"/>
  <c r="AH196" i="12"/>
  <c r="AG197" i="12"/>
  <c r="AH197" i="12"/>
  <c r="AG198" i="12"/>
  <c r="AH198" i="12"/>
  <c r="AG199" i="12"/>
  <c r="AH199" i="12"/>
  <c r="AG200" i="12"/>
  <c r="AH200" i="12"/>
  <c r="AG201" i="12"/>
  <c r="AH201" i="12"/>
  <c r="AG202" i="12"/>
  <c r="AH202" i="12"/>
  <c r="AG203" i="12"/>
  <c r="AH203" i="12"/>
  <c r="AG204" i="12"/>
  <c r="AH204" i="12"/>
  <c r="AG205" i="12"/>
  <c r="AH205" i="12"/>
  <c r="AG206" i="12"/>
  <c r="AH206" i="12"/>
  <c r="AG207" i="12"/>
  <c r="AH207" i="12"/>
  <c r="AG208" i="12"/>
  <c r="AH208" i="12"/>
  <c r="AG209" i="12"/>
  <c r="AH209" i="12"/>
  <c r="AG210" i="12"/>
  <c r="AH210" i="12"/>
  <c r="AG211" i="12"/>
  <c r="AH211" i="12"/>
  <c r="AG212" i="12"/>
  <c r="AH212" i="12"/>
  <c r="AG213" i="12"/>
  <c r="AH213" i="12"/>
  <c r="AG214" i="12"/>
  <c r="AH214" i="12"/>
  <c r="AG215" i="12"/>
  <c r="AH215" i="12"/>
  <c r="AG216" i="12"/>
  <c r="AH216" i="12"/>
  <c r="AG217" i="12"/>
  <c r="AH217" i="12"/>
  <c r="AG218" i="12"/>
  <c r="AH218" i="12"/>
  <c r="AG219" i="12"/>
  <c r="AH219" i="12"/>
  <c r="AG220" i="12"/>
  <c r="AH220" i="12"/>
  <c r="AG221" i="12"/>
  <c r="AH221" i="12"/>
  <c r="AG222" i="12"/>
  <c r="AH222" i="12"/>
  <c r="AG223" i="12"/>
  <c r="AH223" i="12"/>
  <c r="AG224" i="12"/>
  <c r="AH224" i="12"/>
  <c r="AG225" i="12"/>
  <c r="AH225" i="12"/>
  <c r="AG226" i="12"/>
  <c r="AH226" i="12"/>
  <c r="AG227" i="12"/>
  <c r="AH227" i="12"/>
  <c r="AG228" i="12"/>
  <c r="AH228" i="12"/>
  <c r="AG229" i="12"/>
  <c r="AH229" i="12"/>
  <c r="AG230" i="12"/>
  <c r="AH230" i="12"/>
  <c r="AG231" i="12"/>
  <c r="AH231" i="12"/>
  <c r="AG232" i="12"/>
  <c r="AH232" i="12"/>
  <c r="AG233" i="12"/>
  <c r="AH233" i="12"/>
  <c r="AG234" i="12"/>
  <c r="AH234" i="12"/>
  <c r="AG235" i="12"/>
  <c r="AH235" i="12"/>
  <c r="AG236" i="12"/>
  <c r="AH236" i="12"/>
  <c r="AG237" i="12"/>
  <c r="AH237" i="12"/>
  <c r="AG238" i="12"/>
  <c r="AH238" i="12"/>
  <c r="AG239" i="12"/>
  <c r="AH239" i="12"/>
  <c r="AG240" i="12"/>
  <c r="AH240" i="12"/>
  <c r="AG241" i="12"/>
  <c r="AH241" i="12"/>
  <c r="AG242" i="12"/>
  <c r="AH242" i="12"/>
  <c r="AG243" i="12"/>
  <c r="AH243" i="12"/>
  <c r="AG244" i="12"/>
  <c r="AH244" i="12"/>
  <c r="AG245" i="12"/>
  <c r="AH245" i="12"/>
  <c r="AG246" i="12"/>
  <c r="AH246" i="12"/>
  <c r="AG247" i="12"/>
  <c r="AH247" i="12"/>
  <c r="AG248" i="12"/>
  <c r="AH248" i="12"/>
  <c r="AG249" i="12"/>
  <c r="AH249" i="12"/>
  <c r="AG250" i="12"/>
  <c r="AH250" i="12"/>
  <c r="AG251" i="12"/>
  <c r="AH251" i="12"/>
  <c r="AG252" i="12"/>
  <c r="AH252" i="12"/>
  <c r="AG253" i="12"/>
  <c r="AH253" i="12"/>
  <c r="AG254" i="12"/>
  <c r="AH254" i="12"/>
  <c r="AG255" i="12"/>
  <c r="AH255" i="12"/>
  <c r="AG256" i="12"/>
  <c r="AH256" i="12"/>
  <c r="AG257" i="12"/>
  <c r="AH257" i="12"/>
  <c r="AG258" i="12"/>
  <c r="AH258" i="12"/>
  <c r="AG259" i="12"/>
  <c r="AH259" i="12"/>
  <c r="AG260" i="12"/>
  <c r="AH260" i="12"/>
  <c r="AG261" i="12"/>
  <c r="AH261" i="12"/>
  <c r="AG262" i="12"/>
  <c r="AH262" i="12"/>
  <c r="AG263" i="12"/>
  <c r="AH263" i="12"/>
  <c r="AG264" i="12"/>
  <c r="AH264" i="12"/>
  <c r="AG265" i="12"/>
  <c r="AH265" i="12"/>
  <c r="AG266" i="12"/>
  <c r="AH266" i="12"/>
  <c r="AG267" i="12"/>
  <c r="AH267" i="12"/>
  <c r="AG268" i="12"/>
  <c r="AH268" i="12"/>
  <c r="AG269" i="12"/>
  <c r="AH269" i="12"/>
  <c r="AG270" i="12"/>
  <c r="AH270" i="12"/>
  <c r="AG271" i="12"/>
  <c r="AH271" i="12"/>
  <c r="AG272" i="12"/>
  <c r="AH272" i="12"/>
  <c r="AG273" i="12"/>
  <c r="AH273" i="12"/>
  <c r="AG274" i="12"/>
  <c r="AH274" i="12"/>
  <c r="AG275" i="12"/>
  <c r="AH275" i="12"/>
  <c r="AG276" i="12"/>
  <c r="AH276" i="12"/>
  <c r="AG277" i="12"/>
  <c r="AH277" i="12"/>
  <c r="AG278" i="12"/>
  <c r="AH278" i="12"/>
  <c r="AG279" i="12"/>
  <c r="AH279" i="12"/>
  <c r="AG280" i="12"/>
  <c r="AH280" i="12"/>
  <c r="AG281" i="12"/>
  <c r="AH281" i="12"/>
  <c r="AG282" i="12"/>
  <c r="AH282" i="12"/>
  <c r="AG283" i="12"/>
  <c r="AH283" i="12"/>
  <c r="AG284" i="12"/>
  <c r="AH284" i="12"/>
  <c r="AG285" i="12"/>
  <c r="AH285" i="12"/>
  <c r="AG286" i="12"/>
  <c r="AH286" i="12"/>
  <c r="AG287" i="12"/>
  <c r="AH287" i="12"/>
  <c r="AG288" i="12"/>
  <c r="AH288" i="12"/>
  <c r="AG289" i="12"/>
  <c r="AH289" i="12"/>
  <c r="AG290" i="12"/>
  <c r="AH290" i="12"/>
  <c r="AG291" i="12"/>
  <c r="AH291" i="12"/>
  <c r="AG292" i="12"/>
  <c r="AH292" i="12"/>
  <c r="AG293" i="12"/>
  <c r="AH293" i="12"/>
  <c r="AG294" i="12"/>
  <c r="AH294" i="12"/>
  <c r="AG295" i="12"/>
  <c r="AH295" i="12"/>
  <c r="AG296" i="12"/>
  <c r="AH296" i="12"/>
  <c r="AG297" i="12"/>
  <c r="AH297" i="12"/>
  <c r="AG298" i="12"/>
  <c r="AH298" i="12"/>
  <c r="AG299" i="12"/>
  <c r="AH299" i="12"/>
  <c r="AG300" i="12"/>
  <c r="AH300" i="12"/>
  <c r="AG301" i="12"/>
  <c r="AH301" i="12"/>
  <c r="AG302" i="12"/>
  <c r="AH302" i="12"/>
  <c r="AG303" i="12"/>
  <c r="AH303" i="12"/>
  <c r="AG304" i="12"/>
  <c r="AH304" i="12"/>
  <c r="AG305" i="12"/>
  <c r="AH305" i="12"/>
  <c r="AG306" i="12"/>
  <c r="AH306" i="12"/>
  <c r="AG307" i="12"/>
  <c r="AH307" i="12"/>
  <c r="AG308" i="12"/>
  <c r="AH308" i="12"/>
  <c r="AG309" i="12"/>
  <c r="AH309" i="12"/>
  <c r="AG310" i="12"/>
  <c r="AH310" i="12"/>
  <c r="AG311" i="12"/>
  <c r="AH311" i="12"/>
  <c r="AG312" i="12"/>
  <c r="AH312" i="12"/>
  <c r="AG313" i="12"/>
  <c r="AH313" i="12"/>
  <c r="AG314" i="12"/>
  <c r="AH314" i="12"/>
  <c r="AG315" i="12"/>
  <c r="AH315" i="12"/>
  <c r="AG316" i="12"/>
  <c r="AH316" i="12"/>
  <c r="AG317" i="12"/>
  <c r="AH317" i="12"/>
  <c r="AG318" i="12"/>
  <c r="AH318" i="12"/>
  <c r="AG319" i="12"/>
  <c r="AH319" i="12"/>
  <c r="AG320" i="12"/>
  <c r="AH320" i="12"/>
  <c r="AG321" i="12"/>
  <c r="AH321" i="12"/>
  <c r="AG322" i="12"/>
  <c r="AH322" i="12"/>
  <c r="AG323" i="12"/>
  <c r="AH323" i="12"/>
  <c r="AG324" i="12"/>
  <c r="AH324" i="12"/>
  <c r="AG325" i="12"/>
  <c r="AH325" i="12"/>
  <c r="AG326" i="12"/>
  <c r="AH326" i="12"/>
  <c r="AG327" i="12"/>
  <c r="AH327" i="12"/>
  <c r="AG328" i="12"/>
  <c r="AH328" i="12"/>
  <c r="AG329" i="12"/>
  <c r="AH329" i="12"/>
  <c r="AG330" i="12"/>
  <c r="AH330" i="12"/>
  <c r="AG331" i="12"/>
  <c r="AH331" i="12"/>
  <c r="AG332" i="12"/>
  <c r="AH332" i="12"/>
  <c r="AG333" i="12"/>
  <c r="AH333" i="12"/>
  <c r="AG334" i="12"/>
  <c r="AH334" i="12"/>
  <c r="AG335" i="12"/>
  <c r="AH335" i="12"/>
  <c r="AG336" i="12"/>
  <c r="AH336" i="12"/>
  <c r="AG337" i="12"/>
  <c r="AH337" i="12"/>
  <c r="AG338" i="12"/>
  <c r="AH338" i="12"/>
  <c r="AG339" i="12"/>
  <c r="AH339" i="12"/>
  <c r="AG340" i="12"/>
  <c r="AH340" i="12"/>
  <c r="AG341" i="12"/>
  <c r="AH341" i="12"/>
  <c r="AG342" i="12"/>
  <c r="AH342" i="12"/>
  <c r="AG343" i="12"/>
  <c r="AH343" i="12"/>
  <c r="AG344" i="12"/>
  <c r="AH344" i="12"/>
  <c r="AG345" i="12"/>
  <c r="AH345" i="12"/>
  <c r="AG346" i="12"/>
  <c r="AH346" i="12"/>
  <c r="AG347" i="12"/>
  <c r="AH347" i="12"/>
  <c r="AG348" i="12"/>
  <c r="AH348" i="12"/>
  <c r="AG349" i="12"/>
  <c r="AH349" i="12"/>
  <c r="AG350" i="12"/>
  <c r="AH350" i="12"/>
  <c r="AG351" i="12"/>
  <c r="AH351" i="12"/>
  <c r="AG352" i="12"/>
  <c r="AH352" i="12"/>
  <c r="AG353" i="12"/>
  <c r="AH353" i="12"/>
  <c r="AG354" i="12"/>
  <c r="AH354" i="12"/>
  <c r="AG355" i="12"/>
  <c r="AH355" i="12"/>
  <c r="AG356" i="12"/>
  <c r="AH356" i="12"/>
  <c r="AG357" i="12"/>
  <c r="AH357" i="12"/>
  <c r="AG358" i="12"/>
  <c r="AH358" i="12"/>
  <c r="AG359" i="12"/>
  <c r="AH359" i="12"/>
  <c r="AG360" i="12"/>
  <c r="AH360" i="12"/>
  <c r="AG361" i="12"/>
  <c r="AH361" i="12"/>
  <c r="AG362" i="12"/>
  <c r="AH362" i="12"/>
  <c r="AG363" i="12"/>
  <c r="AH363" i="12"/>
  <c r="AG364" i="12"/>
  <c r="AH364" i="12"/>
  <c r="AG365" i="12"/>
  <c r="AH365" i="12"/>
  <c r="AG366" i="12"/>
  <c r="AH366" i="12"/>
  <c r="AG367" i="12"/>
  <c r="AH367" i="12"/>
  <c r="AG368" i="12"/>
  <c r="AH368" i="12"/>
  <c r="AG369" i="12"/>
  <c r="AH369" i="12"/>
  <c r="AG370" i="12"/>
  <c r="AH370" i="12"/>
  <c r="AG371" i="12"/>
  <c r="AH371" i="12"/>
  <c r="AG372" i="12"/>
  <c r="AH372" i="12"/>
  <c r="AG373" i="12"/>
  <c r="AH373" i="12"/>
  <c r="AG374" i="12"/>
  <c r="AH374" i="12"/>
  <c r="AG375" i="12"/>
  <c r="AH375" i="12"/>
  <c r="AG376" i="12"/>
  <c r="AH376" i="12"/>
  <c r="AG377" i="12"/>
  <c r="AH377" i="12"/>
  <c r="AG378" i="12"/>
  <c r="AH378" i="12"/>
  <c r="AG379" i="12"/>
  <c r="AH379" i="12"/>
  <c r="AG380" i="12"/>
  <c r="AH380" i="12"/>
  <c r="AG381" i="12"/>
  <c r="AH381" i="12"/>
  <c r="AG382" i="12"/>
  <c r="AH382" i="12"/>
  <c r="AG383" i="12"/>
  <c r="AH383" i="12"/>
  <c r="AG384" i="12"/>
  <c r="AH384" i="12"/>
  <c r="AG385" i="12"/>
  <c r="AH385" i="12"/>
  <c r="AG386" i="12"/>
  <c r="AH386" i="12"/>
  <c r="AG387" i="12"/>
  <c r="AH387" i="12"/>
  <c r="AG388" i="12"/>
  <c r="AH388" i="12"/>
  <c r="AG389" i="12"/>
  <c r="AH389" i="12"/>
  <c r="AG390" i="12"/>
  <c r="AH390" i="12"/>
  <c r="AG391" i="12"/>
  <c r="AH391" i="12"/>
  <c r="AG392" i="12"/>
  <c r="AH392" i="12"/>
  <c r="AG393" i="12"/>
  <c r="AH393" i="12"/>
  <c r="AG394" i="12"/>
  <c r="AH394" i="12"/>
  <c r="AG395" i="12"/>
  <c r="AH395" i="12"/>
  <c r="AG396" i="12"/>
  <c r="AH396" i="12"/>
  <c r="AG397" i="12"/>
  <c r="AH397" i="12"/>
  <c r="AG398" i="12"/>
  <c r="AH398" i="12"/>
  <c r="AG399" i="12"/>
  <c r="AH399" i="12"/>
  <c r="AG400" i="12"/>
  <c r="AH400" i="12"/>
  <c r="AG401" i="12"/>
  <c r="AH401" i="12"/>
  <c r="AG402" i="12"/>
  <c r="AH402" i="12"/>
  <c r="AG403" i="12"/>
  <c r="AH403" i="12"/>
  <c r="AG404" i="12"/>
  <c r="AH404" i="12"/>
  <c r="AG405" i="12"/>
  <c r="AH405" i="12"/>
  <c r="AG406" i="12"/>
  <c r="AH406" i="12"/>
  <c r="AG407" i="12"/>
  <c r="AH407" i="12"/>
  <c r="AG408" i="12"/>
  <c r="AH408" i="12"/>
  <c r="AG409" i="12"/>
  <c r="AH409" i="12"/>
  <c r="AG410" i="12"/>
  <c r="AH410" i="12"/>
  <c r="AG411" i="12"/>
  <c r="AH411" i="12"/>
  <c r="AG412" i="12"/>
  <c r="AH412" i="12"/>
  <c r="AG413" i="12"/>
  <c r="AH413" i="12"/>
  <c r="AG414" i="12"/>
  <c r="AH414" i="12"/>
  <c r="AG415" i="12"/>
  <c r="AH415" i="12"/>
  <c r="AG416" i="12"/>
  <c r="AH416" i="12"/>
  <c r="AG417" i="12"/>
  <c r="AH417" i="12"/>
  <c r="AG418" i="12"/>
  <c r="AH418" i="12"/>
  <c r="AG419" i="12"/>
  <c r="AH419" i="12"/>
  <c r="AG420" i="12"/>
  <c r="AH420" i="12"/>
  <c r="AG421" i="12"/>
  <c r="AH421" i="12"/>
  <c r="AG422" i="12"/>
  <c r="AH422" i="12"/>
  <c r="AG423" i="12"/>
  <c r="AH423" i="12"/>
  <c r="AG424" i="12"/>
  <c r="AH424" i="12"/>
  <c r="AG425" i="12"/>
  <c r="AH425" i="12"/>
  <c r="AG426" i="12"/>
  <c r="AH426" i="12"/>
  <c r="AG427" i="12"/>
  <c r="AH427" i="12"/>
  <c r="AG428" i="12"/>
  <c r="AH428" i="12"/>
  <c r="AG429" i="12"/>
  <c r="AH429" i="12"/>
  <c r="AG430" i="12"/>
  <c r="AH430" i="12"/>
  <c r="AG431" i="12"/>
  <c r="AH431" i="12"/>
  <c r="AG432" i="12"/>
  <c r="AH432" i="12"/>
  <c r="AG433" i="12"/>
  <c r="AH433" i="12"/>
  <c r="AG434" i="12"/>
  <c r="AH434" i="12"/>
  <c r="AG435" i="12"/>
  <c r="AH435" i="12"/>
  <c r="AG436" i="12"/>
  <c r="AH436" i="12"/>
  <c r="AG437" i="12"/>
  <c r="AH437" i="12"/>
  <c r="AG438" i="12"/>
  <c r="AH438" i="12"/>
  <c r="AG439" i="12"/>
  <c r="AH439" i="12"/>
  <c r="AG440" i="12"/>
  <c r="AH440" i="12"/>
  <c r="AG441" i="12"/>
  <c r="AH441" i="12"/>
  <c r="AG442" i="12"/>
  <c r="AH442" i="12"/>
  <c r="AG443" i="12"/>
  <c r="AH443" i="12"/>
  <c r="AG444" i="12"/>
  <c r="AH444" i="12"/>
  <c r="AG445" i="12"/>
  <c r="AH445" i="12"/>
  <c r="AG446" i="12"/>
  <c r="AH446" i="12"/>
  <c r="AG447" i="12"/>
  <c r="AH447" i="12"/>
  <c r="AG448" i="12"/>
  <c r="AH448" i="12"/>
  <c r="AG449" i="12"/>
  <c r="AH449" i="12"/>
  <c r="AG450" i="12"/>
  <c r="AH450" i="12"/>
  <c r="AG451" i="12"/>
  <c r="AH451" i="12"/>
  <c r="AG452" i="12"/>
  <c r="AH452" i="12"/>
  <c r="AG453" i="12"/>
  <c r="AH453" i="12"/>
  <c r="AG454" i="12"/>
  <c r="AH454" i="12"/>
  <c r="AG455" i="12"/>
  <c r="AH455" i="12"/>
  <c r="AG456" i="12"/>
  <c r="AH456" i="12"/>
  <c r="AG457" i="12"/>
  <c r="AH457" i="12"/>
  <c r="AG458" i="12"/>
  <c r="AH458" i="12"/>
  <c r="AG459" i="12"/>
  <c r="AH459" i="12"/>
  <c r="AG460" i="12"/>
  <c r="AH460" i="12"/>
  <c r="AG461" i="12"/>
  <c r="AH461" i="12"/>
  <c r="AG462" i="12"/>
  <c r="AH462" i="12"/>
  <c r="AH158" i="12"/>
  <c r="AG158" i="12"/>
  <c r="AD158"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90" i="12"/>
  <c r="AI124" i="12"/>
  <c r="AJ124" i="12"/>
  <c r="AK124" i="12"/>
  <c r="AI125" i="12"/>
  <c r="AJ125" i="12"/>
  <c r="AK125" i="12"/>
  <c r="AK123" i="12"/>
  <c r="AJ123" i="12"/>
  <c r="AI123" i="12"/>
  <c r="AK122" i="12"/>
  <c r="AJ122" i="12"/>
  <c r="AI122" i="12"/>
  <c r="AK121" i="12"/>
  <c r="AJ121" i="12"/>
  <c r="AI121" i="12"/>
  <c r="AK120" i="12"/>
  <c r="AJ120" i="12"/>
  <c r="AI120" i="12"/>
  <c r="AK119" i="12"/>
  <c r="AJ119" i="12"/>
  <c r="AI119" i="12"/>
  <c r="AK118" i="12"/>
  <c r="AJ118" i="12"/>
  <c r="AI118" i="12"/>
  <c r="AK117" i="12"/>
  <c r="AJ117" i="12"/>
  <c r="AI117" i="12"/>
  <c r="AK116" i="12"/>
  <c r="AJ116" i="12"/>
  <c r="AI116" i="12"/>
  <c r="AK115" i="12"/>
  <c r="AJ115" i="12"/>
  <c r="AI115" i="12"/>
  <c r="AK114" i="12"/>
  <c r="AJ114" i="12"/>
  <c r="AI114" i="12"/>
  <c r="AK113" i="12"/>
  <c r="AJ113" i="12"/>
  <c r="AI113" i="12"/>
  <c r="AK112" i="12"/>
  <c r="AJ112" i="12"/>
  <c r="AI112" i="12"/>
  <c r="AK111" i="12"/>
  <c r="AJ111" i="12"/>
  <c r="AI111" i="12"/>
  <c r="AK110" i="12"/>
  <c r="AJ110" i="12"/>
  <c r="AI110" i="12"/>
  <c r="AK109" i="12"/>
  <c r="AJ109" i="12"/>
  <c r="AI109" i="12"/>
  <c r="AK108" i="12"/>
  <c r="AJ108" i="12"/>
  <c r="AI108" i="12"/>
  <c r="AK107" i="12"/>
  <c r="AJ107" i="12"/>
  <c r="AI107" i="12"/>
  <c r="AK106" i="12"/>
  <c r="AJ106" i="12"/>
  <c r="AI106" i="12"/>
  <c r="AK105" i="12"/>
  <c r="AJ105" i="12"/>
  <c r="AI105" i="12"/>
  <c r="AK104" i="12"/>
  <c r="AJ104" i="12"/>
  <c r="AI104" i="12"/>
  <c r="AK103" i="12"/>
  <c r="AJ103" i="12"/>
  <c r="AI103" i="12"/>
  <c r="AK102" i="12"/>
  <c r="AJ102" i="12"/>
  <c r="AI102" i="12"/>
  <c r="AK101" i="12"/>
  <c r="AJ101" i="12"/>
  <c r="AI101" i="12"/>
  <c r="AK100" i="12"/>
  <c r="AJ100" i="12"/>
  <c r="AI100" i="12"/>
  <c r="AK99" i="12"/>
  <c r="AJ99" i="12"/>
  <c r="AI99" i="12"/>
  <c r="AK98" i="12"/>
  <c r="AJ98" i="12"/>
  <c r="AI98" i="12"/>
  <c r="AK97" i="12"/>
  <c r="AJ97" i="12"/>
  <c r="AI97" i="12"/>
  <c r="AK96" i="12"/>
  <c r="AJ96" i="12"/>
  <c r="AI96" i="12"/>
  <c r="AK95" i="12"/>
  <c r="AJ95" i="12"/>
  <c r="AI95" i="12"/>
  <c r="AK94" i="12"/>
  <c r="AJ94" i="12"/>
  <c r="AI94" i="12"/>
  <c r="AK93" i="12"/>
  <c r="AJ93" i="12"/>
  <c r="AI93" i="12"/>
  <c r="AK92" i="12"/>
  <c r="AJ92" i="12"/>
  <c r="AI92" i="12"/>
  <c r="AK91" i="12"/>
  <c r="AJ91" i="12"/>
  <c r="AI91" i="12"/>
  <c r="AK90" i="12"/>
  <c r="AJ90" i="12"/>
  <c r="AH91" i="12"/>
  <c r="AH92" i="12"/>
  <c r="AH93" i="12"/>
  <c r="AH94" i="12"/>
  <c r="AH95" i="12"/>
  <c r="AH96" i="12"/>
  <c r="AH97" i="12"/>
  <c r="AH98" i="12"/>
  <c r="AH99" i="12"/>
  <c r="AH100" i="12"/>
  <c r="AH101" i="12"/>
  <c r="AH102" i="12"/>
  <c r="AH103" i="12"/>
  <c r="AH104" i="12"/>
  <c r="AH105" i="12"/>
  <c r="AH106" i="12"/>
  <c r="AH107" i="12"/>
  <c r="AH108" i="12"/>
  <c r="AH109" i="12"/>
  <c r="AH110" i="12"/>
  <c r="AH111" i="12"/>
  <c r="AH112" i="12"/>
  <c r="AH113" i="12"/>
  <c r="AH114" i="12"/>
  <c r="AH115" i="12"/>
  <c r="AH116" i="12"/>
  <c r="AH117" i="12"/>
  <c r="AH118" i="12"/>
  <c r="AH119" i="12"/>
  <c r="AH120" i="12"/>
  <c r="AH121" i="12"/>
  <c r="AH122" i="12"/>
  <c r="AH123" i="12"/>
  <c r="AH124" i="12"/>
  <c r="AH125" i="12"/>
  <c r="AH90" i="12"/>
  <c r="C90" i="12"/>
  <c r="D12" i="12"/>
  <c r="D16" i="12"/>
  <c r="D21" i="12"/>
  <c r="D27" i="12"/>
  <c r="D34" i="12"/>
  <c r="AN8" i="8" l="1"/>
  <c r="AR8" i="8"/>
  <c r="AO8" i="8"/>
  <c r="AP8" i="8"/>
  <c r="AQ8" i="8"/>
  <c r="CK42" i="8"/>
  <c r="CJ42" i="8" s="1"/>
  <c r="CH42" i="8"/>
  <c r="CG42" i="8" s="1"/>
  <c r="CZ100" i="8"/>
  <c r="CB35" i="8"/>
  <c r="CA35" i="8" s="1"/>
  <c r="CK16" i="8"/>
  <c r="CJ16" i="8" s="1"/>
  <c r="CZ67" i="8"/>
  <c r="CE15" i="8"/>
  <c r="CD15" i="8" s="1"/>
  <c r="CQ58" i="8"/>
  <c r="CP58" i="8" s="1"/>
  <c r="CK29" i="8"/>
  <c r="CJ29" i="8" s="1"/>
  <c r="CH41" i="8"/>
  <c r="CG41" i="8" s="1"/>
  <c r="CB47" i="8"/>
  <c r="CA47" i="8" s="1"/>
  <c r="CB34" i="8"/>
  <c r="CA34" i="8" s="1"/>
  <c r="CN50" i="8"/>
  <c r="CM50" i="8" s="1"/>
  <c r="CH27" i="8"/>
  <c r="CG27" i="8" s="1"/>
  <c r="CZ82" i="8"/>
  <c r="CK59" i="8"/>
  <c r="CJ59" i="8" s="1"/>
  <c r="CE35" i="8"/>
  <c r="CD35" i="8" s="1"/>
  <c r="CK27" i="8"/>
  <c r="CJ27" i="8" s="1"/>
  <c r="CN60" i="8"/>
  <c r="CM60" i="8" s="1"/>
  <c r="CZ72" i="8"/>
  <c r="CK37" i="8"/>
  <c r="CJ37" i="8" s="1"/>
  <c r="CB16" i="8"/>
  <c r="CA16" i="8" s="1"/>
  <c r="CN25" i="8"/>
  <c r="CM25" i="8" s="1"/>
  <c r="CQ42" i="8"/>
  <c r="CP42" i="8" s="1"/>
  <c r="CN16" i="8"/>
  <c r="CM16" i="8" s="1"/>
  <c r="CZ70" i="8"/>
  <c r="CH56" i="8"/>
  <c r="CG56" i="8" s="1"/>
  <c r="CN48" i="8"/>
  <c r="CM48" i="8" s="1"/>
  <c r="CE59" i="8"/>
  <c r="CD59" i="8" s="1"/>
  <c r="CN49" i="8"/>
  <c r="CM49" i="8" s="1"/>
  <c r="CQ25" i="8"/>
  <c r="CP25" i="8" s="1"/>
  <c r="CZ77" i="8"/>
  <c r="CN58" i="8"/>
  <c r="CM58" i="8" s="1"/>
  <c r="CN35" i="8"/>
  <c r="CM35" i="8" s="1"/>
  <c r="CH26" i="8"/>
  <c r="CG26" i="8" s="1"/>
  <c r="CH16" i="8"/>
  <c r="CG16" i="8" s="1"/>
  <c r="CZ71" i="8"/>
  <c r="CH34" i="8"/>
  <c r="CG34" i="8" s="1"/>
  <c r="CZ74" i="8"/>
  <c r="CQ55" i="8"/>
  <c r="CP55" i="8" s="1"/>
  <c r="CN15" i="8"/>
  <c r="CM15" i="8" s="1"/>
  <c r="CN23" i="8"/>
  <c r="CM23" i="8" s="1"/>
  <c r="CE47" i="8"/>
  <c r="CD47" i="8" s="1"/>
  <c r="CQ41" i="8"/>
  <c r="CP41" i="8" s="1"/>
  <c r="CB36" i="8"/>
  <c r="CA36" i="8" s="1"/>
  <c r="CE24" i="8"/>
  <c r="CD24" i="8" s="1"/>
  <c r="CB56" i="8"/>
  <c r="CA56" i="8" s="1"/>
  <c r="CN19" i="8"/>
  <c r="CM19" i="8" s="1"/>
  <c r="CZ93" i="8"/>
  <c r="CK24" i="8"/>
  <c r="CJ24" i="8" s="1"/>
  <c r="CK60" i="8"/>
  <c r="CJ60" i="8" s="1"/>
  <c r="CZ87" i="8"/>
  <c r="CE50" i="8"/>
  <c r="CD50" i="8" s="1"/>
  <c r="CH36" i="8"/>
  <c r="CG36" i="8" s="1"/>
  <c r="CK47" i="8"/>
  <c r="CJ47" i="8" s="1"/>
  <c r="CQ56" i="8"/>
  <c r="CP56" i="8" s="1"/>
  <c r="CZ68" i="8"/>
  <c r="CK41" i="8"/>
  <c r="CJ41" i="8" s="1"/>
  <c r="CQ30" i="8"/>
  <c r="CP30" i="8" s="1"/>
  <c r="CH15" i="8"/>
  <c r="CG15" i="8" s="1"/>
  <c r="CE34" i="8"/>
  <c r="CD34" i="8" s="1"/>
  <c r="CK28" i="8"/>
  <c r="CJ28" i="8" s="1"/>
  <c r="CB48" i="8"/>
  <c r="CA48" i="8" s="1"/>
  <c r="CZ81" i="8"/>
  <c r="CQ29" i="8"/>
  <c r="CP29" i="8" s="1"/>
  <c r="CE37" i="8"/>
  <c r="CD37" i="8" s="1"/>
  <c r="CB43" i="8"/>
  <c r="CA43" i="8" s="1"/>
  <c r="CE49" i="8"/>
  <c r="CD49" i="8" s="1"/>
  <c r="CK17" i="8"/>
  <c r="CJ17" i="8" s="1"/>
  <c r="CZ75" i="8"/>
  <c r="CN55" i="8"/>
  <c r="CM55" i="8" s="1"/>
  <c r="CN43" i="8"/>
  <c r="CM43" i="8" s="1"/>
  <c r="CH25" i="8"/>
  <c r="CG25" i="8" s="1"/>
  <c r="CB18" i="8"/>
  <c r="CA18" i="8" s="1"/>
  <c r="CK23" i="8"/>
  <c r="CJ23" i="8" s="1"/>
  <c r="CZ86" i="8"/>
  <c r="CQ23" i="8"/>
  <c r="CP23" i="8" s="1"/>
  <c r="CB51" i="8"/>
  <c r="CA51" i="8" s="1"/>
  <c r="CK56" i="8"/>
  <c r="CJ56" i="8" s="1"/>
  <c r="CE36" i="8"/>
  <c r="CD36" i="8" s="1"/>
  <c r="CZ94" i="8"/>
  <c r="CB24" i="8"/>
  <c r="CA24" i="8" s="1"/>
  <c r="CQ37" i="8"/>
  <c r="CP37" i="8" s="1"/>
  <c r="CE43" i="8"/>
  <c r="CD43" i="8" s="1"/>
  <c r="CZ73" i="8"/>
  <c r="CE48" i="8"/>
  <c r="CD48" i="8" s="1"/>
  <c r="CH58" i="8"/>
  <c r="CG58" i="8" s="1"/>
  <c r="CQ28" i="8"/>
  <c r="CP28" i="8" s="1"/>
  <c r="CB19" i="8"/>
  <c r="CA19" i="8" s="1"/>
  <c r="CE26" i="8"/>
  <c r="CD26" i="8" s="1"/>
  <c r="CZ98" i="8"/>
  <c r="CB57" i="8"/>
  <c r="CA57" i="8" s="1"/>
  <c r="CE16" i="8"/>
  <c r="CD16" i="8" s="1"/>
  <c r="CZ76" i="8"/>
  <c r="CH48" i="8"/>
  <c r="CG48" i="8" s="1"/>
  <c r="CN59" i="8"/>
  <c r="CM59" i="8" s="1"/>
  <c r="CH57" i="8"/>
  <c r="CG57" i="8" s="1"/>
  <c r="CH55" i="8"/>
  <c r="CG55" i="8" s="1"/>
  <c r="CH49" i="8"/>
  <c r="CG49" i="8" s="1"/>
  <c r="CH17" i="8"/>
  <c r="CG17" i="8" s="1"/>
  <c r="CQ26" i="8"/>
  <c r="CP26" i="8" s="1"/>
  <c r="CQ43" i="8"/>
  <c r="CP43" i="8" s="1"/>
  <c r="CZ79" i="8"/>
  <c r="CB37" i="8"/>
  <c r="CA37" i="8" s="1"/>
  <c r="CQ27" i="8"/>
  <c r="CP27" i="8" s="1"/>
  <c r="CZ80" i="8"/>
  <c r="CE57" i="8"/>
  <c r="CD57" i="8" s="1"/>
  <c r="CB50" i="8"/>
  <c r="CA50" i="8" s="1"/>
  <c r="CE18" i="8"/>
  <c r="CD18" i="8" s="1"/>
  <c r="CB26" i="8"/>
  <c r="CA26" i="8" s="1"/>
  <c r="CH19" i="8"/>
  <c r="CG19" i="8" s="1"/>
  <c r="CH51" i="8"/>
  <c r="CG51" i="8" s="1"/>
  <c r="CZ96" i="8"/>
  <c r="CE25" i="8"/>
  <c r="CD25" i="8" s="1"/>
  <c r="CN29" i="8"/>
  <c r="CM29" i="8" s="1"/>
  <c r="CK49" i="8"/>
  <c r="CJ49" i="8" s="1"/>
  <c r="CZ89" i="8"/>
  <c r="CB42" i="8"/>
  <c r="CA42" i="8" s="1"/>
  <c r="CH30" i="8"/>
  <c r="CG30" i="8" s="1"/>
  <c r="CZ97" i="8"/>
  <c r="CK51" i="8"/>
  <c r="CJ51" i="8" s="1"/>
  <c r="CH37" i="8"/>
  <c r="CG37" i="8" s="1"/>
  <c r="CB27" i="8"/>
  <c r="CA27" i="8" s="1"/>
  <c r="CK58" i="8"/>
  <c r="CJ58" i="8" s="1"/>
  <c r="CN18" i="8"/>
  <c r="CM18" i="8" s="1"/>
  <c r="CN36" i="8"/>
  <c r="CM36" i="8" s="1"/>
  <c r="CZ88" i="8"/>
  <c r="CE56" i="8"/>
  <c r="CD56" i="8" s="1"/>
  <c r="CQ24" i="8"/>
  <c r="CP24" i="8" s="1"/>
  <c r="CZ91" i="8"/>
  <c r="CK55" i="8"/>
  <c r="CJ55" i="8" s="1"/>
  <c r="CQ35" i="8"/>
  <c r="CP35" i="8" s="1"/>
  <c r="CB23" i="8"/>
  <c r="CA23" i="8" s="1"/>
  <c r="CN51" i="8"/>
  <c r="CM51" i="8" s="1"/>
  <c r="CZ99" i="8"/>
  <c r="CN37" i="8"/>
  <c r="CM37" i="8" s="1"/>
  <c r="CK19" i="8"/>
  <c r="CJ19" i="8" s="1"/>
  <c r="CB58" i="8"/>
  <c r="CA58" i="8" s="1"/>
  <c r="CE27" i="8"/>
  <c r="CD27" i="8" s="1"/>
  <c r="CN57" i="8"/>
  <c r="CM57" i="8" s="1"/>
  <c r="CE42" i="8"/>
  <c r="CD42" i="8" s="1"/>
  <c r="CN17" i="8"/>
  <c r="CM17" i="8" s="1"/>
  <c r="CK26" i="8"/>
  <c r="CJ26" i="8" s="1"/>
  <c r="CZ78" i="8"/>
  <c r="CK57" i="8"/>
  <c r="CJ57" i="8" s="1"/>
  <c r="CB25" i="8"/>
  <c r="CA25" i="8" s="1"/>
  <c r="CZ95" i="8"/>
  <c r="CK36" i="8"/>
  <c r="CJ36" i="8" s="1"/>
  <c r="CN56" i="8"/>
  <c r="CM56" i="8" s="1"/>
  <c r="CK43" i="8"/>
  <c r="CJ43" i="8" s="1"/>
  <c r="CH28" i="8"/>
  <c r="CG28" i="8" s="1"/>
  <c r="CE17" i="8"/>
  <c r="CD17" i="8" s="1"/>
  <c r="CZ85" i="8"/>
  <c r="CH24" i="8"/>
  <c r="CG24" i="8" s="1"/>
  <c r="CN24" i="8"/>
  <c r="CM24" i="8" s="1"/>
  <c r="CN42" i="8"/>
  <c r="CM42" i="8" s="1"/>
  <c r="CK48" i="8"/>
  <c r="CJ48" i="8" s="1"/>
  <c r="CH35" i="8"/>
  <c r="CG35" i="8" s="1"/>
  <c r="CZ69" i="8"/>
  <c r="CN27" i="8"/>
  <c r="CM27" i="8" s="1"/>
  <c r="CE55" i="8"/>
  <c r="CD55" i="8" s="1"/>
  <c r="CZ84" i="8"/>
  <c r="CH18" i="8"/>
  <c r="CG18" i="8" s="1"/>
  <c r="CH50" i="8"/>
  <c r="CG50" i="8" s="1"/>
  <c r="CK35" i="8"/>
  <c r="CJ35" i="8" s="1"/>
  <c r="CQ36" i="8"/>
  <c r="CP36" i="8" s="1"/>
  <c r="CZ90" i="8"/>
  <c r="CK50" i="8"/>
  <c r="CJ50" i="8" s="1"/>
  <c r="CK18" i="8"/>
  <c r="CJ18" i="8" s="1"/>
  <c r="CK61" i="8"/>
  <c r="CJ61" i="8" s="1"/>
  <c r="CK25" i="8"/>
  <c r="CJ25" i="8" s="1"/>
  <c r="CE51" i="8"/>
  <c r="CD51" i="8" s="1"/>
  <c r="CE23" i="8"/>
  <c r="CD23" i="8" s="1"/>
  <c r="CE19" i="8"/>
  <c r="CD19" i="8" s="1"/>
  <c r="CZ92" i="8"/>
  <c r="CB55" i="8"/>
  <c r="CA55" i="8" s="1"/>
  <c r="CH43" i="8"/>
  <c r="CG43" i="8" s="1"/>
  <c r="CZ83" i="8"/>
  <c r="CB49" i="8"/>
  <c r="CA49" i="8" s="1"/>
  <c r="CE58" i="8"/>
  <c r="CD58" i="8" s="1"/>
  <c r="CN26" i="8"/>
  <c r="CM26" i="8" s="1"/>
  <c r="CB17" i="8"/>
  <c r="CA17" i="8" s="1"/>
  <c r="CK34" i="8"/>
  <c r="CJ34" i="8" s="1"/>
  <c r="CQ34" i="8"/>
  <c r="CP34" i="8" s="1"/>
  <c r="CB15" i="8"/>
  <c r="CA15" i="8" s="1"/>
  <c r="CN47" i="8"/>
  <c r="CM47" i="8" s="1"/>
  <c r="CB41" i="8"/>
  <c r="CA41" i="8" s="1"/>
  <c r="CH29" i="8"/>
  <c r="CG29" i="8" s="1"/>
  <c r="CN41" i="8"/>
  <c r="CM41" i="8" s="1"/>
  <c r="CN28" i="8"/>
  <c r="CM28" i="8" s="1"/>
  <c r="CZ101" i="8"/>
  <c r="CE41" i="8"/>
  <c r="CD41" i="8" s="1"/>
  <c r="CQ57" i="8"/>
  <c r="CP57" i="8" s="1"/>
  <c r="CN34" i="8"/>
  <c r="CM34" i="8" s="1"/>
  <c r="CH47" i="8"/>
  <c r="CG47" i="8" s="1"/>
  <c r="CH23" i="8"/>
  <c r="CG23" i="8" s="1"/>
  <c r="CK15" i="8"/>
  <c r="CJ15" i="8" s="1"/>
  <c r="CZ66" i="8"/>
  <c r="BT85" i="8"/>
  <c r="BK86" i="8"/>
  <c r="BY86" i="8"/>
  <c r="BM86" i="8"/>
  <c r="BY85" i="8"/>
  <c r="BX86" i="8"/>
  <c r="BK85" i="8"/>
  <c r="BJ86" i="8"/>
  <c r="BW85" i="8"/>
  <c r="BU86" i="8"/>
  <c r="BS85" i="8"/>
  <c r="BO85" i="8"/>
  <c r="BL86" i="8"/>
  <c r="BP85" i="8"/>
  <c r="BN86" i="8"/>
  <c r="BO86" i="8"/>
  <c r="BR86" i="8"/>
  <c r="BX85" i="8"/>
  <c r="BI85" i="8"/>
  <c r="BV86" i="8"/>
  <c r="BR85" i="8"/>
  <c r="BQ85" i="8"/>
  <c r="BT86" i="8"/>
  <c r="BM85" i="8"/>
  <c r="BH86" i="8"/>
  <c r="BJ85" i="8"/>
  <c r="BQ86" i="8"/>
  <c r="BW86" i="8"/>
  <c r="BL85" i="8"/>
  <c r="BP86" i="8"/>
  <c r="BU85" i="8"/>
  <c r="BH85" i="8"/>
  <c r="BS86" i="8"/>
  <c r="BV85" i="8"/>
  <c r="BN85" i="8"/>
  <c r="BI86" i="8"/>
  <c r="F6" i="12"/>
  <c r="DB72" i="8" l="1"/>
  <c r="DB80" i="8"/>
  <c r="DB88" i="8"/>
  <c r="DB96" i="8"/>
  <c r="DB69" i="8"/>
  <c r="DB93" i="8"/>
  <c r="DB71" i="8"/>
  <c r="DB79" i="8"/>
  <c r="DB87" i="8"/>
  <c r="DB95" i="8"/>
  <c r="DB85" i="8"/>
  <c r="DB68" i="8"/>
  <c r="DB84" i="8"/>
  <c r="DB100" i="8"/>
  <c r="DB70" i="8"/>
  <c r="DB78" i="8"/>
  <c r="DB86" i="8"/>
  <c r="DB94" i="8"/>
  <c r="DB66" i="8"/>
  <c r="DA66" i="8" s="1"/>
  <c r="DB77" i="8"/>
  <c r="DB101" i="8"/>
  <c r="DB76" i="8"/>
  <c r="DB92" i="8"/>
  <c r="DB73" i="8"/>
  <c r="DB89" i="8"/>
  <c r="DB67" i="8"/>
  <c r="DB75" i="8"/>
  <c r="DB83" i="8"/>
  <c r="DB91" i="8"/>
  <c r="DB99" i="8"/>
  <c r="DB74" i="8"/>
  <c r="DB82" i="8"/>
  <c r="DB90" i="8"/>
  <c r="DB98" i="8"/>
  <c r="DB81" i="8"/>
  <c r="DB97" i="8"/>
  <c r="Q302" i="13"/>
  <c r="R302" i="13"/>
  <c r="S302" i="13"/>
  <c r="T302" i="13"/>
  <c r="U302" i="13"/>
  <c r="V302" i="13"/>
  <c r="W302" i="13"/>
  <c r="X302" i="13"/>
  <c r="Y302" i="13"/>
  <c r="Z302" i="13"/>
  <c r="AA302" i="13"/>
  <c r="AB302" i="13"/>
  <c r="AC302" i="13"/>
  <c r="AD302" i="13"/>
  <c r="AE302" i="13"/>
  <c r="AF302" i="13"/>
  <c r="AG302" i="13"/>
  <c r="AH302" i="13"/>
  <c r="AI302" i="13"/>
  <c r="AJ302" i="13"/>
  <c r="AK302" i="13"/>
  <c r="AL302" i="13"/>
  <c r="AM302" i="13"/>
  <c r="AN302" i="13"/>
  <c r="AO302" i="13"/>
  <c r="AP302" i="13"/>
  <c r="AQ302" i="13"/>
  <c r="AR302" i="13"/>
  <c r="AS302" i="13"/>
  <c r="AT302" i="13"/>
  <c r="AU302" i="13"/>
  <c r="AV302" i="13"/>
  <c r="AW302" i="13"/>
  <c r="AX302" i="13"/>
  <c r="AY302" i="13"/>
  <c r="AZ302" i="13"/>
  <c r="Q139" i="13"/>
  <c r="R139" i="13"/>
  <c r="S139" i="13"/>
  <c r="T139" i="13"/>
  <c r="U139" i="13"/>
  <c r="V139" i="13"/>
  <c r="W139" i="13"/>
  <c r="X139" i="13"/>
  <c r="Y139" i="13"/>
  <c r="Z139" i="13"/>
  <c r="AA139" i="13"/>
  <c r="AB139" i="13"/>
  <c r="AC139" i="13"/>
  <c r="AD139" i="13"/>
  <c r="AE139" i="13"/>
  <c r="AF139" i="13"/>
  <c r="AG139" i="13"/>
  <c r="AH139" i="13"/>
  <c r="AI139" i="13"/>
  <c r="AJ139" i="13"/>
  <c r="AK139" i="13"/>
  <c r="AL139" i="13"/>
  <c r="AM139" i="13"/>
  <c r="AN139" i="13"/>
  <c r="AO139" i="13"/>
  <c r="AP139" i="13"/>
  <c r="AQ139" i="13"/>
  <c r="AR139" i="13"/>
  <c r="AS139" i="13"/>
  <c r="AT139" i="13"/>
  <c r="AU139" i="13"/>
  <c r="AV139" i="13"/>
  <c r="AW139" i="13"/>
  <c r="AX139" i="13"/>
  <c r="AY139" i="13"/>
  <c r="AZ139" i="13"/>
  <c r="Q140" i="13"/>
  <c r="R140" i="13"/>
  <c r="S140" i="13"/>
  <c r="T140" i="13"/>
  <c r="U140" i="13"/>
  <c r="V140" i="13"/>
  <c r="W140" i="13"/>
  <c r="X140" i="13"/>
  <c r="Y140" i="13"/>
  <c r="Z140" i="13"/>
  <c r="AA140" i="13"/>
  <c r="AB140" i="13"/>
  <c r="AC140" i="13"/>
  <c r="AD140" i="13"/>
  <c r="AE140" i="13"/>
  <c r="AF140" i="13"/>
  <c r="AG140" i="13"/>
  <c r="AH140" i="13"/>
  <c r="AI140" i="13"/>
  <c r="AJ140" i="13"/>
  <c r="AK140" i="13"/>
  <c r="AL140" i="13"/>
  <c r="AM140" i="13"/>
  <c r="AN140" i="13"/>
  <c r="AO140" i="13"/>
  <c r="AP140" i="13"/>
  <c r="AQ140" i="13"/>
  <c r="AR140" i="13"/>
  <c r="AS140" i="13"/>
  <c r="AT140" i="13"/>
  <c r="AU140" i="13"/>
  <c r="AV140" i="13"/>
  <c r="AW140" i="13"/>
  <c r="AX140" i="13"/>
  <c r="AY140" i="13"/>
  <c r="AZ140" i="13"/>
  <c r="Q141" i="13"/>
  <c r="R141" i="13"/>
  <c r="S141" i="13"/>
  <c r="T141" i="13"/>
  <c r="U141" i="13"/>
  <c r="V141" i="13"/>
  <c r="W141" i="13"/>
  <c r="X141" i="13"/>
  <c r="Y141" i="13"/>
  <c r="Z141" i="13"/>
  <c r="AA141" i="13"/>
  <c r="AB141" i="13"/>
  <c r="AC141" i="13"/>
  <c r="AD141" i="13"/>
  <c r="AE141" i="13"/>
  <c r="AF141" i="13"/>
  <c r="AG141" i="13"/>
  <c r="AH141" i="13"/>
  <c r="AI141" i="13"/>
  <c r="AJ141" i="13"/>
  <c r="AK141" i="13"/>
  <c r="AL141" i="13"/>
  <c r="AM141" i="13"/>
  <c r="AN141" i="13"/>
  <c r="AO141" i="13"/>
  <c r="AP141" i="13"/>
  <c r="AQ141" i="13"/>
  <c r="AR141" i="13"/>
  <c r="AS141" i="13"/>
  <c r="AT141" i="13"/>
  <c r="AU141" i="13"/>
  <c r="AV141" i="13"/>
  <c r="AW141" i="13"/>
  <c r="AX141" i="13"/>
  <c r="AY141" i="13"/>
  <c r="AZ141" i="13"/>
  <c r="Q142" i="13"/>
  <c r="R142" i="13"/>
  <c r="S142" i="13"/>
  <c r="T142" i="13"/>
  <c r="U142" i="13"/>
  <c r="V142" i="13"/>
  <c r="W142" i="13"/>
  <c r="X142" i="13"/>
  <c r="Y142" i="13"/>
  <c r="Z142" i="13"/>
  <c r="AA142" i="13"/>
  <c r="AB142" i="13"/>
  <c r="AC142" i="13"/>
  <c r="AD142" i="13"/>
  <c r="AE142" i="13"/>
  <c r="AF142" i="13"/>
  <c r="AG142" i="13"/>
  <c r="AH142" i="13"/>
  <c r="AI142" i="13"/>
  <c r="AJ142" i="13"/>
  <c r="AK142" i="13"/>
  <c r="AL142" i="13"/>
  <c r="AM142" i="13"/>
  <c r="AN142" i="13"/>
  <c r="AO142" i="13"/>
  <c r="AP142" i="13"/>
  <c r="AQ142" i="13"/>
  <c r="AR142" i="13"/>
  <c r="AS142" i="13"/>
  <c r="AT142" i="13"/>
  <c r="AU142" i="13"/>
  <c r="AV142" i="13"/>
  <c r="AW142" i="13"/>
  <c r="AX142" i="13"/>
  <c r="AY142" i="13"/>
  <c r="AZ142" i="13"/>
  <c r="DA89" i="8" l="1"/>
  <c r="DC89" i="8"/>
  <c r="DE89" i="8"/>
  <c r="DD89" i="8"/>
  <c r="DA67" i="8"/>
  <c r="DD67" i="8"/>
  <c r="DC67" i="8"/>
  <c r="DE67" i="8"/>
  <c r="DA81" i="8"/>
  <c r="DC81" i="8"/>
  <c r="DE81" i="8"/>
  <c r="DD81" i="8"/>
  <c r="DE88" i="8"/>
  <c r="DD88" i="8"/>
  <c r="DA88" i="8"/>
  <c r="DC88" i="8"/>
  <c r="DA68" i="8"/>
  <c r="DE68" i="8"/>
  <c r="DD68" i="8"/>
  <c r="DC68" i="8"/>
  <c r="DA91" i="8"/>
  <c r="DD91" i="8"/>
  <c r="DC91" i="8"/>
  <c r="DE91" i="8"/>
  <c r="DA101" i="8"/>
  <c r="DC101" i="8"/>
  <c r="DE101" i="8"/>
  <c r="DD101" i="8"/>
  <c r="DE84" i="8"/>
  <c r="DA84" i="8"/>
  <c r="DD84" i="8"/>
  <c r="DC84" i="8"/>
  <c r="DC69" i="8"/>
  <c r="DE69" i="8"/>
  <c r="DA69" i="8"/>
  <c r="DD69" i="8"/>
  <c r="DA87" i="8"/>
  <c r="DE87" i="8"/>
  <c r="DD87" i="8"/>
  <c r="DC87" i="8"/>
  <c r="DA94" i="8"/>
  <c r="DC94" i="8"/>
  <c r="DD94" i="8"/>
  <c r="DE94" i="8"/>
  <c r="DA75" i="8"/>
  <c r="DD75" i="8"/>
  <c r="DC75" i="8"/>
  <c r="DE75" i="8"/>
  <c r="DC97" i="8"/>
  <c r="DE97" i="8"/>
  <c r="DD97" i="8"/>
  <c r="DA97" i="8"/>
  <c r="DE96" i="8"/>
  <c r="DD96" i="8"/>
  <c r="DC96" i="8"/>
  <c r="DA96" i="8"/>
  <c r="DA99" i="8"/>
  <c r="DD99" i="8"/>
  <c r="DC99" i="8"/>
  <c r="DE99" i="8"/>
  <c r="DA76" i="8"/>
  <c r="DE76" i="8"/>
  <c r="DD76" i="8"/>
  <c r="DC76" i="8"/>
  <c r="DA100" i="8"/>
  <c r="DE100" i="8"/>
  <c r="DD100" i="8"/>
  <c r="DC100" i="8"/>
  <c r="DC93" i="8"/>
  <c r="DE93" i="8"/>
  <c r="DA93" i="8"/>
  <c r="DD93" i="8"/>
  <c r="DD90" i="8"/>
  <c r="DA90" i="8"/>
  <c r="DC90" i="8"/>
  <c r="DE90" i="8"/>
  <c r="DE72" i="8"/>
  <c r="DD72" i="8"/>
  <c r="DC72" i="8"/>
  <c r="DA72" i="8"/>
  <c r="DA95" i="8"/>
  <c r="DE95" i="8"/>
  <c r="DD95" i="8"/>
  <c r="DC95" i="8"/>
  <c r="DD66" i="8"/>
  <c r="DE66" i="8"/>
  <c r="DC66" i="8"/>
  <c r="DD83" i="8"/>
  <c r="DC83" i="8"/>
  <c r="DE83" i="8"/>
  <c r="DA83" i="8"/>
  <c r="DD74" i="8"/>
  <c r="DC74" i="8"/>
  <c r="DE74" i="8"/>
  <c r="DA74" i="8"/>
  <c r="DA92" i="8"/>
  <c r="DE92" i="8"/>
  <c r="DD92" i="8"/>
  <c r="DC92" i="8"/>
  <c r="DA70" i="8"/>
  <c r="DC70" i="8"/>
  <c r="DD70" i="8"/>
  <c r="DE70" i="8"/>
  <c r="DA71" i="8"/>
  <c r="DE71" i="8"/>
  <c r="DD71" i="8"/>
  <c r="DC71" i="8"/>
  <c r="DA86" i="8"/>
  <c r="DC86" i="8"/>
  <c r="DD86" i="8"/>
  <c r="DE86" i="8"/>
  <c r="DD98" i="8"/>
  <c r="DC98" i="8"/>
  <c r="DE98" i="8"/>
  <c r="DA98" i="8"/>
  <c r="DE80" i="8"/>
  <c r="DA80" i="8"/>
  <c r="DD80" i="8"/>
  <c r="DC80" i="8"/>
  <c r="DA85" i="8"/>
  <c r="DC85" i="8"/>
  <c r="DE85" i="8"/>
  <c r="DD85" i="8"/>
  <c r="DC77" i="8"/>
  <c r="DE77" i="8"/>
  <c r="DA77" i="8"/>
  <c r="DD77" i="8"/>
  <c r="DD82" i="8"/>
  <c r="DC82" i="8"/>
  <c r="DE82" i="8"/>
  <c r="DA82" i="8"/>
  <c r="DC73" i="8"/>
  <c r="DE73" i="8"/>
  <c r="DD73" i="8"/>
  <c r="DA73" i="8"/>
  <c r="DC78" i="8"/>
  <c r="DA78" i="8"/>
  <c r="DD78" i="8"/>
  <c r="DE78" i="8"/>
  <c r="DA79" i="8"/>
  <c r="DE79" i="8"/>
  <c r="DD79" i="8"/>
  <c r="DC79" i="8"/>
  <c r="AZ195" i="13"/>
  <c r="AY195" i="13"/>
  <c r="AX195" i="13"/>
  <c r="AW195" i="13"/>
  <c r="AV195" i="13"/>
  <c r="AU195" i="13"/>
  <c r="AT195" i="13"/>
  <c r="AS195" i="13"/>
  <c r="AR195" i="13"/>
  <c r="AQ195" i="13"/>
  <c r="AP195" i="13"/>
  <c r="AO195" i="13"/>
  <c r="AN195" i="13"/>
  <c r="AM195" i="13"/>
  <c r="AL195" i="13"/>
  <c r="AK195" i="13"/>
  <c r="AJ195" i="13"/>
  <c r="AI195" i="13"/>
  <c r="AH195" i="13"/>
  <c r="AG195" i="13"/>
  <c r="AF195" i="13"/>
  <c r="AE195" i="13"/>
  <c r="AD195" i="13"/>
  <c r="AC195" i="13"/>
  <c r="AB195" i="13"/>
  <c r="AA195" i="13"/>
  <c r="Z195" i="13"/>
  <c r="Y195" i="13"/>
  <c r="X195" i="13"/>
  <c r="W195" i="13"/>
  <c r="V195" i="13"/>
  <c r="U195" i="13"/>
  <c r="T195" i="13"/>
  <c r="S195" i="13"/>
  <c r="R195" i="13"/>
  <c r="Q195" i="13"/>
  <c r="AZ147" i="13"/>
  <c r="AY147" i="13"/>
  <c r="AX147" i="13"/>
  <c r="AW147" i="13"/>
  <c r="AV147" i="13"/>
  <c r="AU147" i="13"/>
  <c r="AT147" i="13"/>
  <c r="AS147" i="13"/>
  <c r="AR147" i="13"/>
  <c r="AQ147" i="13"/>
  <c r="AP147" i="13"/>
  <c r="AO147" i="13"/>
  <c r="AN147" i="13"/>
  <c r="AM147" i="13"/>
  <c r="AL147" i="13"/>
  <c r="AK147" i="13"/>
  <c r="AJ147" i="13"/>
  <c r="AI147" i="13"/>
  <c r="AH147" i="13"/>
  <c r="AG147" i="13"/>
  <c r="AF147" i="13"/>
  <c r="AE147" i="13"/>
  <c r="AD147" i="13"/>
  <c r="AC147" i="13"/>
  <c r="AB147" i="13"/>
  <c r="AA147" i="13"/>
  <c r="Z147" i="13"/>
  <c r="Y147" i="13"/>
  <c r="X147" i="13"/>
  <c r="W147" i="13"/>
  <c r="V147" i="13"/>
  <c r="U147" i="13"/>
  <c r="T147" i="13"/>
  <c r="S147" i="13"/>
  <c r="R147" i="13"/>
  <c r="Q147"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Z126" i="13"/>
  <c r="Y126" i="13"/>
  <c r="X126" i="13"/>
  <c r="W126" i="13"/>
  <c r="V126" i="13"/>
  <c r="U126" i="13"/>
  <c r="T126" i="13"/>
  <c r="S126" i="13"/>
  <c r="R126" i="13"/>
  <c r="Q126" i="13"/>
  <c r="Q310" i="13"/>
  <c r="R310" i="13"/>
  <c r="S310" i="13"/>
  <c r="T310" i="13"/>
  <c r="U310" i="13"/>
  <c r="V310" i="13"/>
  <c r="W310" i="13"/>
  <c r="X310" i="13"/>
  <c r="Y310" i="13"/>
  <c r="Z310" i="13"/>
  <c r="AA310" i="13"/>
  <c r="AB310" i="13"/>
  <c r="AC310" i="13"/>
  <c r="AD310" i="13"/>
  <c r="AE310" i="13"/>
  <c r="AF310" i="13"/>
  <c r="AG310" i="13"/>
  <c r="AH310" i="13"/>
  <c r="AI310" i="13"/>
  <c r="AJ310" i="13"/>
  <c r="AK310" i="13"/>
  <c r="AL310" i="13"/>
  <c r="AM310" i="13"/>
  <c r="AN310" i="13"/>
  <c r="AO310" i="13"/>
  <c r="AP310" i="13"/>
  <c r="AQ310" i="13"/>
  <c r="AR310" i="13"/>
  <c r="AS310" i="13"/>
  <c r="AT310" i="13"/>
  <c r="AU310" i="13"/>
  <c r="AV310" i="13"/>
  <c r="AW310" i="13"/>
  <c r="AX310" i="13"/>
  <c r="AY310" i="13"/>
  <c r="AZ310" i="13"/>
  <c r="EC105" i="8" l="1"/>
  <c r="DN105" i="8"/>
  <c r="DY105" i="8"/>
  <c r="DC105" i="8"/>
  <c r="CY105" i="8"/>
  <c r="DK105" i="8"/>
  <c r="EE105" i="8"/>
  <c r="DJ105" i="8"/>
  <c r="DD105" i="8"/>
  <c r="DG105" i="8"/>
  <c r="DS105" i="8"/>
  <c r="CX105" i="8"/>
  <c r="DR105" i="8"/>
  <c r="DO105" i="8"/>
  <c r="DW105" i="8"/>
  <c r="DF105" i="8"/>
  <c r="DT105" i="8"/>
  <c r="CZ105" i="8"/>
  <c r="EB105" i="8"/>
  <c r="DE105" i="8"/>
  <c r="DH105" i="8"/>
  <c r="DV105" i="8"/>
  <c r="DI105" i="8"/>
  <c r="DB105" i="8"/>
  <c r="DL105" i="8"/>
  <c r="DZ105" i="8"/>
  <c r="DA105" i="8"/>
  <c r="DM105" i="8"/>
  <c r="DP105" i="8"/>
  <c r="ED105" i="8"/>
  <c r="ED143" i="8" s="1"/>
  <c r="DV100" i="8" s="1"/>
  <c r="CD100" i="8" s="1"/>
  <c r="DQ105" i="8"/>
  <c r="CV105" i="8"/>
  <c r="EA105" i="8"/>
  <c r="CW105" i="8"/>
  <c r="DU105" i="8"/>
  <c r="DX105" i="8"/>
  <c r="DF73" i="8"/>
  <c r="DF82" i="8"/>
  <c r="DF89" i="8"/>
  <c r="DF92" i="8"/>
  <c r="DF99" i="8"/>
  <c r="DF84" i="8"/>
  <c r="DF72" i="8"/>
  <c r="DF79" i="8"/>
  <c r="DF88" i="8"/>
  <c r="DF98" i="8"/>
  <c r="DF75" i="8"/>
  <c r="DF96" i="8"/>
  <c r="DF74" i="8"/>
  <c r="DF90" i="8"/>
  <c r="DF69" i="8"/>
  <c r="DF78" i="8"/>
  <c r="DF85" i="8"/>
  <c r="DF97" i="8"/>
  <c r="DF66" i="8"/>
  <c r="DF68" i="8"/>
  <c r="DF91" i="8"/>
  <c r="DF81" i="8"/>
  <c r="DF95" i="8"/>
  <c r="DF76" i="8"/>
  <c r="DF93" i="8"/>
  <c r="DF71" i="8"/>
  <c r="DF80" i="8"/>
  <c r="DF87" i="8"/>
  <c r="DF94" i="8"/>
  <c r="DF70" i="8"/>
  <c r="DF77" i="8"/>
  <c r="DF86" i="8"/>
  <c r="DF101" i="8"/>
  <c r="DF67" i="8"/>
  <c r="DF83" i="8"/>
  <c r="DF100" i="8"/>
  <c r="Q34" i="13"/>
  <c r="R34" i="13"/>
  <c r="S34" i="13"/>
  <c r="T34" i="13"/>
  <c r="U34" i="13"/>
  <c r="V34" i="13"/>
  <c r="W34" i="13"/>
  <c r="X34" i="13"/>
  <c r="Y34" i="13"/>
  <c r="Z34" i="13"/>
  <c r="AA34" i="13"/>
  <c r="AB34" i="13"/>
  <c r="AC34" i="13"/>
  <c r="AD34" i="13"/>
  <c r="AE34" i="13"/>
  <c r="AF34" i="13"/>
  <c r="AG34" i="13"/>
  <c r="AH34" i="13"/>
  <c r="AI34" i="13"/>
  <c r="AJ34" i="13"/>
  <c r="AK34" i="13"/>
  <c r="AL34" i="13"/>
  <c r="AM34" i="13"/>
  <c r="AN34" i="13"/>
  <c r="AO34" i="13"/>
  <c r="AP34" i="13"/>
  <c r="AQ34" i="13"/>
  <c r="AR34" i="13"/>
  <c r="AS34" i="13"/>
  <c r="AT34" i="13"/>
  <c r="AU34" i="13"/>
  <c r="AV34" i="13"/>
  <c r="AW34" i="13"/>
  <c r="AX34" i="13"/>
  <c r="AY34" i="13"/>
  <c r="AZ34" i="13"/>
  <c r="Q35" i="13"/>
  <c r="R35" i="13"/>
  <c r="S35" i="13"/>
  <c r="T35" i="13"/>
  <c r="U35" i="13"/>
  <c r="V35" i="13"/>
  <c r="W35" i="13"/>
  <c r="X35" i="13"/>
  <c r="Y35" i="13"/>
  <c r="Z35" i="13"/>
  <c r="AA35" i="13"/>
  <c r="AB35" i="13"/>
  <c r="AC35" i="13"/>
  <c r="AD35" i="13"/>
  <c r="AE35" i="13"/>
  <c r="AF35" i="13"/>
  <c r="AG35" i="13"/>
  <c r="AH35" i="13"/>
  <c r="AI35" i="13"/>
  <c r="AJ35" i="13"/>
  <c r="AK35" i="13"/>
  <c r="AL35" i="13"/>
  <c r="AM35" i="13"/>
  <c r="AN35" i="13"/>
  <c r="AO35" i="13"/>
  <c r="AP35" i="13"/>
  <c r="AQ35" i="13"/>
  <c r="AR35" i="13"/>
  <c r="AS35" i="13"/>
  <c r="AT35" i="13"/>
  <c r="AU35" i="13"/>
  <c r="AV35" i="13"/>
  <c r="AW35" i="13"/>
  <c r="AX35" i="13"/>
  <c r="AY35" i="13"/>
  <c r="AZ35" i="13"/>
  <c r="Q36" i="13"/>
  <c r="R36" i="13"/>
  <c r="S36" i="13"/>
  <c r="T36" i="13"/>
  <c r="U36" i="13"/>
  <c r="V36" i="13"/>
  <c r="W36" i="13"/>
  <c r="X36" i="13"/>
  <c r="Y36" i="13"/>
  <c r="Z36" i="13"/>
  <c r="AA36" i="13"/>
  <c r="AB36" i="13"/>
  <c r="AC36" i="13"/>
  <c r="AD36" i="13"/>
  <c r="AE36" i="13"/>
  <c r="AF36" i="13"/>
  <c r="AG36" i="13"/>
  <c r="AH36" i="13"/>
  <c r="AI36" i="13"/>
  <c r="AJ36" i="13"/>
  <c r="AK36" i="13"/>
  <c r="AL36" i="13"/>
  <c r="AM36" i="13"/>
  <c r="AN36" i="13"/>
  <c r="AO36" i="13"/>
  <c r="AP36" i="13"/>
  <c r="AQ36" i="13"/>
  <c r="AR36" i="13"/>
  <c r="AS36" i="13"/>
  <c r="AT36" i="13"/>
  <c r="AU36" i="13"/>
  <c r="AV36" i="13"/>
  <c r="AW36" i="13"/>
  <c r="AX36" i="13"/>
  <c r="AY36" i="13"/>
  <c r="AZ36" i="13"/>
  <c r="Q37" i="13"/>
  <c r="R37" i="13"/>
  <c r="S37" i="13"/>
  <c r="T37" i="13"/>
  <c r="U37" i="13"/>
  <c r="V37" i="13"/>
  <c r="W37" i="13"/>
  <c r="X37" i="13"/>
  <c r="Y37" i="13"/>
  <c r="Z37" i="13"/>
  <c r="AA37" i="13"/>
  <c r="AB37" i="13"/>
  <c r="AC37" i="13"/>
  <c r="AD37" i="13"/>
  <c r="AE37" i="13"/>
  <c r="AF37" i="13"/>
  <c r="AG37" i="13"/>
  <c r="AH37" i="13"/>
  <c r="AI37" i="13"/>
  <c r="AJ37" i="13"/>
  <c r="AK37" i="13"/>
  <c r="AL37" i="13"/>
  <c r="AM37" i="13"/>
  <c r="AN37" i="13"/>
  <c r="AO37" i="13"/>
  <c r="AP37" i="13"/>
  <c r="AQ37" i="13"/>
  <c r="AR37" i="13"/>
  <c r="AS37" i="13"/>
  <c r="AT37" i="13"/>
  <c r="AU37" i="13"/>
  <c r="AV37" i="13"/>
  <c r="AW37" i="13"/>
  <c r="AX37" i="13"/>
  <c r="AY37" i="13"/>
  <c r="AZ37" i="13"/>
  <c r="Q38" i="13"/>
  <c r="R38" i="13"/>
  <c r="S38" i="13"/>
  <c r="T38" i="13"/>
  <c r="U38" i="13"/>
  <c r="V38" i="13"/>
  <c r="W38" i="13"/>
  <c r="X38" i="13"/>
  <c r="Y38" i="13"/>
  <c r="Z38" i="13"/>
  <c r="AA38" i="13"/>
  <c r="AB38" i="13"/>
  <c r="AC38" i="13"/>
  <c r="AD38" i="13"/>
  <c r="AE38" i="13"/>
  <c r="AF38" i="13"/>
  <c r="AG38" i="13"/>
  <c r="AH38" i="13"/>
  <c r="AI38" i="13"/>
  <c r="AJ38" i="13"/>
  <c r="AK38" i="13"/>
  <c r="AL38" i="13"/>
  <c r="AM38" i="13"/>
  <c r="AN38" i="13"/>
  <c r="AO38" i="13"/>
  <c r="AP38" i="13"/>
  <c r="AQ38" i="13"/>
  <c r="AR38" i="13"/>
  <c r="AS38" i="13"/>
  <c r="AT38" i="13"/>
  <c r="AU38" i="13"/>
  <c r="AV38" i="13"/>
  <c r="AW38" i="13"/>
  <c r="AX38" i="13"/>
  <c r="AY38" i="13"/>
  <c r="AZ38" i="13"/>
  <c r="Q39" i="13"/>
  <c r="R39" i="13"/>
  <c r="S39" i="13"/>
  <c r="T39" i="13"/>
  <c r="U39" i="13"/>
  <c r="V39" i="13"/>
  <c r="W39" i="13"/>
  <c r="X39" i="13"/>
  <c r="Y39" i="13"/>
  <c r="Z39" i="13"/>
  <c r="AA39" i="13"/>
  <c r="AB39" i="13"/>
  <c r="AC39" i="13"/>
  <c r="AD39" i="13"/>
  <c r="AE39" i="13"/>
  <c r="AF39" i="13"/>
  <c r="AG39" i="13"/>
  <c r="AH39" i="13"/>
  <c r="AI39" i="13"/>
  <c r="AJ39" i="13"/>
  <c r="AK39" i="13"/>
  <c r="AL39" i="13"/>
  <c r="AM39" i="13"/>
  <c r="AN39" i="13"/>
  <c r="AO39" i="13"/>
  <c r="AP39" i="13"/>
  <c r="AQ39" i="13"/>
  <c r="AR39" i="13"/>
  <c r="AS39" i="13"/>
  <c r="AT39" i="13"/>
  <c r="AU39" i="13"/>
  <c r="AV39" i="13"/>
  <c r="AW39" i="13"/>
  <c r="AX39" i="13"/>
  <c r="AY39" i="13"/>
  <c r="AZ39" i="13"/>
  <c r="Q40" i="13"/>
  <c r="R40" i="13"/>
  <c r="S40" i="13"/>
  <c r="T40" i="13"/>
  <c r="U40" i="13"/>
  <c r="V40" i="13"/>
  <c r="W40" i="13"/>
  <c r="X40" i="13"/>
  <c r="Y40" i="13"/>
  <c r="Z40" i="13"/>
  <c r="AA40" i="13"/>
  <c r="AB40" i="13"/>
  <c r="AC40" i="13"/>
  <c r="AD40" i="13"/>
  <c r="AE40" i="13"/>
  <c r="AF40" i="13"/>
  <c r="AG40" i="13"/>
  <c r="AH40" i="13"/>
  <c r="AI40" i="13"/>
  <c r="AJ40" i="13"/>
  <c r="AK40" i="13"/>
  <c r="AL40" i="13"/>
  <c r="AM40" i="13"/>
  <c r="AN40" i="13"/>
  <c r="AO40" i="13"/>
  <c r="AP40" i="13"/>
  <c r="AQ40" i="13"/>
  <c r="AR40" i="13"/>
  <c r="AS40" i="13"/>
  <c r="AT40" i="13"/>
  <c r="AU40" i="13"/>
  <c r="AV40" i="13"/>
  <c r="AW40" i="13"/>
  <c r="AX40" i="13"/>
  <c r="AY40" i="13"/>
  <c r="AZ40" i="13"/>
  <c r="Q41" i="13"/>
  <c r="R41" i="13"/>
  <c r="S41" i="13"/>
  <c r="T41" i="13"/>
  <c r="U41" i="13"/>
  <c r="V41" i="13"/>
  <c r="W41" i="13"/>
  <c r="X41" i="13"/>
  <c r="Y41" i="13"/>
  <c r="Z41" i="13"/>
  <c r="AA41" i="13"/>
  <c r="AB41" i="13"/>
  <c r="AC41" i="13"/>
  <c r="AD41" i="13"/>
  <c r="AE41" i="13"/>
  <c r="AF41" i="13"/>
  <c r="AG41" i="13"/>
  <c r="AH41" i="13"/>
  <c r="AI41" i="13"/>
  <c r="AJ41" i="13"/>
  <c r="AK41" i="13"/>
  <c r="AL41" i="13"/>
  <c r="AM41" i="13"/>
  <c r="AN41" i="13"/>
  <c r="AO41" i="13"/>
  <c r="AP41" i="13"/>
  <c r="AQ41" i="13"/>
  <c r="AR41" i="13"/>
  <c r="AS41" i="13"/>
  <c r="AT41" i="13"/>
  <c r="AU41" i="13"/>
  <c r="AV41" i="13"/>
  <c r="AW41" i="13"/>
  <c r="AX41" i="13"/>
  <c r="AY41" i="13"/>
  <c r="AZ41" i="13"/>
  <c r="Q42" i="13"/>
  <c r="R42" i="13"/>
  <c r="S42" i="13"/>
  <c r="T42" i="13"/>
  <c r="U42" i="13"/>
  <c r="V42" i="13"/>
  <c r="W42" i="13"/>
  <c r="X42" i="13"/>
  <c r="Y42" i="13"/>
  <c r="Z42" i="13"/>
  <c r="AA42" i="13"/>
  <c r="AB42" i="13"/>
  <c r="AC42" i="13"/>
  <c r="AD42" i="13"/>
  <c r="AE42" i="13"/>
  <c r="AF42" i="13"/>
  <c r="AG42" i="13"/>
  <c r="AH42" i="13"/>
  <c r="AI42" i="13"/>
  <c r="AJ42" i="13"/>
  <c r="AK42" i="13"/>
  <c r="AL42" i="13"/>
  <c r="AM42" i="13"/>
  <c r="AN42" i="13"/>
  <c r="AO42" i="13"/>
  <c r="AP42" i="13"/>
  <c r="AQ42" i="13"/>
  <c r="AR42" i="13"/>
  <c r="AS42" i="13"/>
  <c r="AT42" i="13"/>
  <c r="AU42" i="13"/>
  <c r="AV42" i="13"/>
  <c r="AW42" i="13"/>
  <c r="AX42" i="13"/>
  <c r="AY42" i="13"/>
  <c r="AZ42" i="13"/>
  <c r="Q43" i="13"/>
  <c r="R43" i="13"/>
  <c r="S43" i="13"/>
  <c r="T43" i="13"/>
  <c r="U43" i="13"/>
  <c r="V43" i="13"/>
  <c r="W43" i="13"/>
  <c r="X43" i="13"/>
  <c r="Y43" i="13"/>
  <c r="Z43" i="13"/>
  <c r="AA43" i="13"/>
  <c r="AB43" i="13"/>
  <c r="AC43" i="13"/>
  <c r="AD43" i="13"/>
  <c r="AE43" i="13"/>
  <c r="AF43" i="13"/>
  <c r="AG43" i="13"/>
  <c r="AH43" i="13"/>
  <c r="AI43" i="13"/>
  <c r="AJ43" i="13"/>
  <c r="AK43" i="13"/>
  <c r="AL43" i="13"/>
  <c r="AM43" i="13"/>
  <c r="AN43" i="13"/>
  <c r="AO43" i="13"/>
  <c r="AP43" i="13"/>
  <c r="AQ43" i="13"/>
  <c r="AR43" i="13"/>
  <c r="AS43" i="13"/>
  <c r="AT43" i="13"/>
  <c r="AU43" i="13"/>
  <c r="AV43" i="13"/>
  <c r="AW43" i="13"/>
  <c r="AX43" i="13"/>
  <c r="AY43" i="13"/>
  <c r="AZ43" i="13"/>
  <c r="Q44" i="13"/>
  <c r="R44" i="13"/>
  <c r="S44" i="13"/>
  <c r="T44" i="13"/>
  <c r="U44" i="13"/>
  <c r="V44" i="13"/>
  <c r="W44" i="13"/>
  <c r="X44" i="13"/>
  <c r="Y44" i="13"/>
  <c r="Z44" i="13"/>
  <c r="AA44" i="13"/>
  <c r="AB44" i="13"/>
  <c r="AC44" i="13"/>
  <c r="AD44" i="13"/>
  <c r="AE44" i="13"/>
  <c r="AF44" i="13"/>
  <c r="AG44" i="13"/>
  <c r="AH44" i="13"/>
  <c r="AI44" i="13"/>
  <c r="AJ44" i="13"/>
  <c r="AK44" i="13"/>
  <c r="AL44" i="13"/>
  <c r="AM44" i="13"/>
  <c r="AN44" i="13"/>
  <c r="AO44" i="13"/>
  <c r="AP44" i="13"/>
  <c r="AQ44" i="13"/>
  <c r="AR44" i="13"/>
  <c r="AS44" i="13"/>
  <c r="AT44" i="13"/>
  <c r="AU44" i="13"/>
  <c r="AV44" i="13"/>
  <c r="AW44" i="13"/>
  <c r="AX44" i="13"/>
  <c r="AY44" i="13"/>
  <c r="AZ44" i="13"/>
  <c r="Q45" i="13"/>
  <c r="R45" i="13"/>
  <c r="S45" i="13"/>
  <c r="T45" i="13"/>
  <c r="U45" i="13"/>
  <c r="V45" i="13"/>
  <c r="W45" i="13"/>
  <c r="X45" i="13"/>
  <c r="Y45" i="13"/>
  <c r="Z45" i="13"/>
  <c r="AA45" i="13"/>
  <c r="AB45" i="13"/>
  <c r="AC45" i="13"/>
  <c r="AD45" i="13"/>
  <c r="AE45" i="13"/>
  <c r="AF45" i="13"/>
  <c r="AG45" i="13"/>
  <c r="AH45" i="13"/>
  <c r="AI45" i="13"/>
  <c r="AJ45" i="13"/>
  <c r="AK45" i="13"/>
  <c r="AL45" i="13"/>
  <c r="AM45" i="13"/>
  <c r="AN45" i="13"/>
  <c r="AO45" i="13"/>
  <c r="AP45" i="13"/>
  <c r="AQ45" i="13"/>
  <c r="AR45" i="13"/>
  <c r="AS45" i="13"/>
  <c r="AT45" i="13"/>
  <c r="AU45" i="13"/>
  <c r="AV45" i="13"/>
  <c r="AW45" i="13"/>
  <c r="AX45" i="13"/>
  <c r="AY45" i="13"/>
  <c r="AZ45" i="13"/>
  <c r="Q46" i="13"/>
  <c r="R46" i="13"/>
  <c r="S46" i="13"/>
  <c r="T46" i="13"/>
  <c r="U46" i="13"/>
  <c r="V46" i="13"/>
  <c r="W46" i="13"/>
  <c r="X46" i="13"/>
  <c r="Y46" i="13"/>
  <c r="Z46" i="13"/>
  <c r="AA46" i="13"/>
  <c r="AB46" i="13"/>
  <c r="AC46" i="13"/>
  <c r="AD46" i="13"/>
  <c r="AE46" i="13"/>
  <c r="AF46" i="13"/>
  <c r="AG46" i="13"/>
  <c r="AH46" i="13"/>
  <c r="AI46" i="13"/>
  <c r="AJ46" i="13"/>
  <c r="AK46" i="13"/>
  <c r="AL46" i="13"/>
  <c r="AM46" i="13"/>
  <c r="AN46" i="13"/>
  <c r="AO46" i="13"/>
  <c r="AP46" i="13"/>
  <c r="AQ46" i="13"/>
  <c r="AR46" i="13"/>
  <c r="AS46" i="13"/>
  <c r="AT46" i="13"/>
  <c r="AU46" i="13"/>
  <c r="AV46" i="13"/>
  <c r="AW46" i="13"/>
  <c r="AX46" i="13"/>
  <c r="AY46" i="13"/>
  <c r="AZ46" i="13"/>
  <c r="Q47" i="13"/>
  <c r="R47" i="13"/>
  <c r="S47" i="13"/>
  <c r="T47" i="13"/>
  <c r="U47" i="13"/>
  <c r="V47" i="13"/>
  <c r="W47" i="13"/>
  <c r="X47" i="13"/>
  <c r="Y47" i="13"/>
  <c r="Z47" i="13"/>
  <c r="AA47" i="13"/>
  <c r="AB47" i="13"/>
  <c r="AC47" i="13"/>
  <c r="AD47" i="13"/>
  <c r="AE47" i="13"/>
  <c r="AF47" i="13"/>
  <c r="AG47" i="13"/>
  <c r="AH47" i="13"/>
  <c r="AI47" i="13"/>
  <c r="AJ47" i="13"/>
  <c r="AK47" i="13"/>
  <c r="AL47" i="13"/>
  <c r="AM47" i="13"/>
  <c r="AN47" i="13"/>
  <c r="AO47" i="13"/>
  <c r="AP47" i="13"/>
  <c r="AQ47" i="13"/>
  <c r="AR47" i="13"/>
  <c r="AS47" i="13"/>
  <c r="AT47" i="13"/>
  <c r="AU47" i="13"/>
  <c r="AV47" i="13"/>
  <c r="AW47" i="13"/>
  <c r="AX47" i="13"/>
  <c r="AY47" i="13"/>
  <c r="AZ47" i="13"/>
  <c r="Q48" i="13"/>
  <c r="R48" i="13"/>
  <c r="S48" i="13"/>
  <c r="T48" i="13"/>
  <c r="U48" i="13"/>
  <c r="V48" i="13"/>
  <c r="W48" i="13"/>
  <c r="X48" i="13"/>
  <c r="Y48" i="13"/>
  <c r="Z48" i="13"/>
  <c r="AA48" i="13"/>
  <c r="AB48" i="13"/>
  <c r="AC48" i="13"/>
  <c r="AD48" i="13"/>
  <c r="AE48" i="13"/>
  <c r="AF48" i="13"/>
  <c r="AG48" i="13"/>
  <c r="AH48" i="13"/>
  <c r="AI48" i="13"/>
  <c r="AJ48" i="13"/>
  <c r="AK48" i="13"/>
  <c r="AL48" i="13"/>
  <c r="AM48" i="13"/>
  <c r="AN48" i="13"/>
  <c r="AO48" i="13"/>
  <c r="AP48" i="13"/>
  <c r="AQ48" i="13"/>
  <c r="AR48" i="13"/>
  <c r="AS48" i="13"/>
  <c r="AT48" i="13"/>
  <c r="AU48" i="13"/>
  <c r="AV48" i="13"/>
  <c r="AW48" i="13"/>
  <c r="AX48" i="13"/>
  <c r="AY48" i="13"/>
  <c r="AZ48" i="13"/>
  <c r="Q49" i="13"/>
  <c r="R49" i="13"/>
  <c r="S49" i="13"/>
  <c r="T49" i="13"/>
  <c r="U49" i="13"/>
  <c r="V49" i="13"/>
  <c r="W49" i="13"/>
  <c r="X49" i="13"/>
  <c r="Y49" i="13"/>
  <c r="Z49" i="13"/>
  <c r="AA49" i="13"/>
  <c r="AB49" i="13"/>
  <c r="AC49" i="13"/>
  <c r="AD49" i="13"/>
  <c r="AE49" i="13"/>
  <c r="AF49" i="13"/>
  <c r="AG49" i="13"/>
  <c r="AH49" i="13"/>
  <c r="AI49" i="13"/>
  <c r="AJ49" i="13"/>
  <c r="AK49" i="13"/>
  <c r="AL49" i="13"/>
  <c r="AM49" i="13"/>
  <c r="AN49" i="13"/>
  <c r="AO49" i="13"/>
  <c r="AP49" i="13"/>
  <c r="AQ49" i="13"/>
  <c r="AR49" i="13"/>
  <c r="AS49" i="13"/>
  <c r="AT49" i="13"/>
  <c r="AU49" i="13"/>
  <c r="AV49" i="13"/>
  <c r="AW49" i="13"/>
  <c r="AX49" i="13"/>
  <c r="AY49" i="13"/>
  <c r="AZ49" i="13"/>
  <c r="Q50" i="13"/>
  <c r="R50" i="13"/>
  <c r="S50" i="13"/>
  <c r="T50" i="13"/>
  <c r="U50" i="13"/>
  <c r="V50" i="13"/>
  <c r="W50" i="13"/>
  <c r="X50" i="13"/>
  <c r="Y50" i="13"/>
  <c r="Z50" i="13"/>
  <c r="AA50" i="13"/>
  <c r="AB50" i="13"/>
  <c r="AC50" i="13"/>
  <c r="AD50" i="13"/>
  <c r="AE50" i="13"/>
  <c r="AF50" i="13"/>
  <c r="AG50" i="13"/>
  <c r="AH50" i="13"/>
  <c r="AI50" i="13"/>
  <c r="AJ50" i="13"/>
  <c r="AK50" i="13"/>
  <c r="AL50" i="13"/>
  <c r="AM50" i="13"/>
  <c r="AN50" i="13"/>
  <c r="AO50" i="13"/>
  <c r="AP50" i="13"/>
  <c r="AQ50" i="13"/>
  <c r="AR50" i="13"/>
  <c r="AS50" i="13"/>
  <c r="AT50" i="13"/>
  <c r="AU50" i="13"/>
  <c r="AV50" i="13"/>
  <c r="AW50" i="13"/>
  <c r="AX50" i="13"/>
  <c r="AY50" i="13"/>
  <c r="AZ50" i="13"/>
  <c r="Q51" i="13"/>
  <c r="R51" i="13"/>
  <c r="S51" i="13"/>
  <c r="T51" i="13"/>
  <c r="U51" i="13"/>
  <c r="V51" i="13"/>
  <c r="W51" i="13"/>
  <c r="X51" i="13"/>
  <c r="Y51" i="13"/>
  <c r="Z51" i="13"/>
  <c r="AA51" i="13"/>
  <c r="AB51" i="13"/>
  <c r="AC51" i="13"/>
  <c r="AD51" i="13"/>
  <c r="AE51" i="13"/>
  <c r="AF51" i="13"/>
  <c r="AG51" i="13"/>
  <c r="AH51" i="13"/>
  <c r="AI51" i="13"/>
  <c r="AJ51" i="13"/>
  <c r="AK51" i="13"/>
  <c r="AL51" i="13"/>
  <c r="AM51" i="13"/>
  <c r="AN51" i="13"/>
  <c r="AO51" i="13"/>
  <c r="AP51" i="13"/>
  <c r="AQ51" i="13"/>
  <c r="AR51" i="13"/>
  <c r="AS51" i="13"/>
  <c r="AT51" i="13"/>
  <c r="AU51" i="13"/>
  <c r="AV51" i="13"/>
  <c r="AW51" i="13"/>
  <c r="AX51" i="13"/>
  <c r="AY51" i="13"/>
  <c r="AZ51" i="13"/>
  <c r="Q52" i="13"/>
  <c r="R52" i="13"/>
  <c r="S52" i="13"/>
  <c r="T52" i="13"/>
  <c r="U52" i="13"/>
  <c r="V52" i="13"/>
  <c r="W52" i="13"/>
  <c r="X52" i="13"/>
  <c r="Y52" i="13"/>
  <c r="Z52" i="13"/>
  <c r="AA52" i="13"/>
  <c r="AB52" i="13"/>
  <c r="AC52" i="13"/>
  <c r="AD52" i="13"/>
  <c r="AE52" i="13"/>
  <c r="AF52" i="13"/>
  <c r="AG52" i="13"/>
  <c r="AH52" i="13"/>
  <c r="AI52" i="13"/>
  <c r="AJ52" i="13"/>
  <c r="AK52" i="13"/>
  <c r="AL52" i="13"/>
  <c r="AM52" i="13"/>
  <c r="AN52" i="13"/>
  <c r="AO52" i="13"/>
  <c r="AP52" i="13"/>
  <c r="AQ52" i="13"/>
  <c r="AR52" i="13"/>
  <c r="AS52" i="13"/>
  <c r="AT52" i="13"/>
  <c r="AU52" i="13"/>
  <c r="AV52" i="13"/>
  <c r="AW52" i="13"/>
  <c r="AX52" i="13"/>
  <c r="AY52" i="13"/>
  <c r="AZ52" i="13"/>
  <c r="Q53" i="13"/>
  <c r="R53" i="13"/>
  <c r="S53" i="13"/>
  <c r="T53" i="13"/>
  <c r="U53" i="13"/>
  <c r="V53" i="13"/>
  <c r="W53" i="13"/>
  <c r="X53" i="13"/>
  <c r="Y53" i="13"/>
  <c r="Z53" i="13"/>
  <c r="AA53" i="13"/>
  <c r="AB53" i="13"/>
  <c r="AC53" i="13"/>
  <c r="AD53" i="13"/>
  <c r="AE53" i="13"/>
  <c r="AF53" i="13"/>
  <c r="AG53" i="13"/>
  <c r="AH53" i="13"/>
  <c r="AI53" i="13"/>
  <c r="AJ53" i="13"/>
  <c r="AK53" i="13"/>
  <c r="AL53" i="13"/>
  <c r="AM53" i="13"/>
  <c r="AN53" i="13"/>
  <c r="AO53" i="13"/>
  <c r="AP53" i="13"/>
  <c r="AQ53" i="13"/>
  <c r="AR53" i="13"/>
  <c r="AS53" i="13"/>
  <c r="AT53" i="13"/>
  <c r="AU53" i="13"/>
  <c r="AV53" i="13"/>
  <c r="AW53" i="13"/>
  <c r="AX53" i="13"/>
  <c r="AY53" i="13"/>
  <c r="AZ53" i="13"/>
  <c r="Q54" i="13"/>
  <c r="R54" i="13"/>
  <c r="S54" i="13"/>
  <c r="T54" i="13"/>
  <c r="U54" i="13"/>
  <c r="V54" i="13"/>
  <c r="W54" i="13"/>
  <c r="X54" i="13"/>
  <c r="Y54" i="13"/>
  <c r="Z54" i="13"/>
  <c r="AA54" i="13"/>
  <c r="AB54" i="13"/>
  <c r="AC54" i="13"/>
  <c r="AD54" i="13"/>
  <c r="AE54" i="13"/>
  <c r="AF54" i="13"/>
  <c r="AG54" i="13"/>
  <c r="AH54" i="13"/>
  <c r="AI54" i="13"/>
  <c r="AJ54" i="13"/>
  <c r="AK54" i="13"/>
  <c r="AL54" i="13"/>
  <c r="AM54" i="13"/>
  <c r="AN54" i="13"/>
  <c r="AO54" i="13"/>
  <c r="AP54" i="13"/>
  <c r="AQ54" i="13"/>
  <c r="AR54" i="13"/>
  <c r="AS54" i="13"/>
  <c r="AT54" i="13"/>
  <c r="AU54" i="13"/>
  <c r="AV54" i="13"/>
  <c r="AW54" i="13"/>
  <c r="AX54" i="13"/>
  <c r="AY54" i="13"/>
  <c r="AZ54" i="13"/>
  <c r="Q55" i="13"/>
  <c r="R55" i="13"/>
  <c r="S55" i="13"/>
  <c r="T55" i="13"/>
  <c r="U55" i="13"/>
  <c r="V55" i="13"/>
  <c r="W55" i="13"/>
  <c r="X55" i="13"/>
  <c r="Y55" i="13"/>
  <c r="Z55" i="13"/>
  <c r="AA55" i="13"/>
  <c r="AB55" i="13"/>
  <c r="AC55" i="13"/>
  <c r="AD55" i="13"/>
  <c r="AE55" i="13"/>
  <c r="AF55" i="13"/>
  <c r="AG55" i="13"/>
  <c r="AH55" i="13"/>
  <c r="AI55" i="13"/>
  <c r="AJ55" i="13"/>
  <c r="AK55" i="13"/>
  <c r="AL55" i="13"/>
  <c r="AM55" i="13"/>
  <c r="AN55" i="13"/>
  <c r="AO55" i="13"/>
  <c r="AP55" i="13"/>
  <c r="AQ55" i="13"/>
  <c r="AR55" i="13"/>
  <c r="AS55" i="13"/>
  <c r="AT55" i="13"/>
  <c r="AU55" i="13"/>
  <c r="AV55" i="13"/>
  <c r="AW55" i="13"/>
  <c r="AX55" i="13"/>
  <c r="AY55" i="13"/>
  <c r="AZ55" i="13"/>
  <c r="Q56" i="13"/>
  <c r="R56" i="13"/>
  <c r="S56" i="13"/>
  <c r="T56" i="13"/>
  <c r="U56" i="13"/>
  <c r="V56" i="13"/>
  <c r="W56" i="13"/>
  <c r="X56" i="13"/>
  <c r="Y56" i="13"/>
  <c r="Z56" i="13"/>
  <c r="AA56" i="13"/>
  <c r="AB56" i="13"/>
  <c r="AC56" i="13"/>
  <c r="AD56" i="13"/>
  <c r="AE56" i="13"/>
  <c r="AF56" i="13"/>
  <c r="AG56" i="13"/>
  <c r="AH56" i="13"/>
  <c r="AI56" i="13"/>
  <c r="AJ56" i="13"/>
  <c r="AK56" i="13"/>
  <c r="AL56" i="13"/>
  <c r="AM56" i="13"/>
  <c r="AN56" i="13"/>
  <c r="AO56" i="13"/>
  <c r="AP56" i="13"/>
  <c r="AQ56" i="13"/>
  <c r="AR56" i="13"/>
  <c r="AS56" i="13"/>
  <c r="AT56" i="13"/>
  <c r="AU56" i="13"/>
  <c r="AV56" i="13"/>
  <c r="AW56" i="13"/>
  <c r="AX56" i="13"/>
  <c r="AY56" i="13"/>
  <c r="AZ56" i="13"/>
  <c r="Q57" i="13"/>
  <c r="R57" i="13"/>
  <c r="S57" i="13"/>
  <c r="T57" i="13"/>
  <c r="U57" i="13"/>
  <c r="V57" i="13"/>
  <c r="W57" i="13"/>
  <c r="X57" i="13"/>
  <c r="Y57" i="13"/>
  <c r="Z57" i="13"/>
  <c r="AA57" i="13"/>
  <c r="AB57" i="13"/>
  <c r="AC57" i="13"/>
  <c r="AD57" i="13"/>
  <c r="AE57" i="13"/>
  <c r="AF57" i="13"/>
  <c r="AG57" i="13"/>
  <c r="AH57" i="13"/>
  <c r="AI57" i="13"/>
  <c r="AJ57" i="13"/>
  <c r="AK57" i="13"/>
  <c r="AL57" i="13"/>
  <c r="AM57" i="13"/>
  <c r="AN57" i="13"/>
  <c r="AO57" i="13"/>
  <c r="AP57" i="13"/>
  <c r="AQ57" i="13"/>
  <c r="AR57" i="13"/>
  <c r="AS57" i="13"/>
  <c r="AT57" i="13"/>
  <c r="AU57" i="13"/>
  <c r="AV57" i="13"/>
  <c r="AW57" i="13"/>
  <c r="AX57" i="13"/>
  <c r="AY57" i="13"/>
  <c r="AZ57" i="13"/>
  <c r="Q58" i="13"/>
  <c r="R58" i="13"/>
  <c r="S58" i="13"/>
  <c r="T58" i="13"/>
  <c r="U58" i="13"/>
  <c r="V58" i="13"/>
  <c r="W58" i="13"/>
  <c r="X58" i="13"/>
  <c r="Y58" i="13"/>
  <c r="Z58" i="13"/>
  <c r="AA58" i="13"/>
  <c r="AB58" i="13"/>
  <c r="AC58" i="13"/>
  <c r="AD58" i="13"/>
  <c r="AE58" i="13"/>
  <c r="AF58" i="13"/>
  <c r="AG58" i="13"/>
  <c r="AH58" i="13"/>
  <c r="AI58" i="13"/>
  <c r="AJ58" i="13"/>
  <c r="AK58" i="13"/>
  <c r="AL58" i="13"/>
  <c r="AM58" i="13"/>
  <c r="AN58" i="13"/>
  <c r="AO58" i="13"/>
  <c r="AP58" i="13"/>
  <c r="AQ58" i="13"/>
  <c r="AR58" i="13"/>
  <c r="AS58" i="13"/>
  <c r="AT58" i="13"/>
  <c r="AU58" i="13"/>
  <c r="AV58" i="13"/>
  <c r="AW58" i="13"/>
  <c r="AX58" i="13"/>
  <c r="AY58" i="13"/>
  <c r="AZ58" i="13"/>
  <c r="Q59" i="13"/>
  <c r="R59" i="13"/>
  <c r="S59" i="13"/>
  <c r="T59" i="13"/>
  <c r="U59" i="13"/>
  <c r="V59" i="13"/>
  <c r="W59" i="13"/>
  <c r="X59" i="13"/>
  <c r="Y59" i="13"/>
  <c r="Z59" i="13"/>
  <c r="AA59" i="13"/>
  <c r="AB59" i="13"/>
  <c r="AC59" i="13"/>
  <c r="AD59" i="13"/>
  <c r="AE59" i="13"/>
  <c r="AF59" i="13"/>
  <c r="AG59" i="13"/>
  <c r="AH59" i="13"/>
  <c r="AI59" i="13"/>
  <c r="AJ59" i="13"/>
  <c r="AK59" i="13"/>
  <c r="AL59" i="13"/>
  <c r="AM59" i="13"/>
  <c r="AN59" i="13"/>
  <c r="AO59" i="13"/>
  <c r="AP59" i="13"/>
  <c r="AQ59" i="13"/>
  <c r="AR59" i="13"/>
  <c r="AS59" i="13"/>
  <c r="AT59" i="13"/>
  <c r="AU59" i="13"/>
  <c r="AV59" i="13"/>
  <c r="AW59" i="13"/>
  <c r="AX59" i="13"/>
  <c r="AY59" i="13"/>
  <c r="AZ59" i="13"/>
  <c r="Q60" i="13"/>
  <c r="R60" i="13"/>
  <c r="S60" i="13"/>
  <c r="T60" i="13"/>
  <c r="U60" i="13"/>
  <c r="V60" i="13"/>
  <c r="W60" i="13"/>
  <c r="X60" i="13"/>
  <c r="Y60" i="13"/>
  <c r="Z60" i="13"/>
  <c r="AA60" i="13"/>
  <c r="AB60" i="13"/>
  <c r="AC60" i="13"/>
  <c r="AD60" i="13"/>
  <c r="AE60" i="13"/>
  <c r="AF60" i="13"/>
  <c r="AG60" i="13"/>
  <c r="AH60" i="13"/>
  <c r="AI60" i="13"/>
  <c r="AJ60" i="13"/>
  <c r="AK60" i="13"/>
  <c r="AL60" i="13"/>
  <c r="AM60" i="13"/>
  <c r="AN60" i="13"/>
  <c r="AO60" i="13"/>
  <c r="AP60" i="13"/>
  <c r="AQ60" i="13"/>
  <c r="AR60" i="13"/>
  <c r="AS60" i="13"/>
  <c r="AT60" i="13"/>
  <c r="AU60" i="13"/>
  <c r="AV60" i="13"/>
  <c r="AW60" i="13"/>
  <c r="AX60" i="13"/>
  <c r="AY60" i="13"/>
  <c r="AZ60" i="13"/>
  <c r="Q61" i="13"/>
  <c r="R61" i="13"/>
  <c r="S61" i="13"/>
  <c r="T61" i="13"/>
  <c r="U61" i="13"/>
  <c r="V61" i="13"/>
  <c r="W61" i="13"/>
  <c r="X61" i="13"/>
  <c r="Y61" i="13"/>
  <c r="Z61" i="13"/>
  <c r="AA61" i="13"/>
  <c r="AB61" i="13"/>
  <c r="AC61" i="13"/>
  <c r="AD61" i="13"/>
  <c r="AE61" i="13"/>
  <c r="AF61" i="13"/>
  <c r="AG61" i="13"/>
  <c r="AH61" i="13"/>
  <c r="AI61" i="13"/>
  <c r="AJ61" i="13"/>
  <c r="AK61" i="13"/>
  <c r="AL61" i="13"/>
  <c r="AM61" i="13"/>
  <c r="AN61" i="13"/>
  <c r="AO61" i="13"/>
  <c r="AP61" i="13"/>
  <c r="AQ61" i="13"/>
  <c r="AR61" i="13"/>
  <c r="AS61" i="13"/>
  <c r="AT61" i="13"/>
  <c r="AU61" i="13"/>
  <c r="AV61" i="13"/>
  <c r="AW61" i="13"/>
  <c r="AX61" i="13"/>
  <c r="AY61" i="13"/>
  <c r="AZ61" i="13"/>
  <c r="Q62" i="13"/>
  <c r="R62" i="13"/>
  <c r="S62" i="13"/>
  <c r="T62" i="13"/>
  <c r="U62" i="13"/>
  <c r="V62" i="13"/>
  <c r="W62" i="13"/>
  <c r="X62" i="13"/>
  <c r="Y62" i="13"/>
  <c r="Z62" i="13"/>
  <c r="AA62" i="13"/>
  <c r="AB62" i="13"/>
  <c r="AC62" i="13"/>
  <c r="AD62" i="13"/>
  <c r="AE62" i="13"/>
  <c r="AF62" i="13"/>
  <c r="AG62" i="13"/>
  <c r="AH62" i="13"/>
  <c r="AI62" i="13"/>
  <c r="AJ62" i="13"/>
  <c r="AK62" i="13"/>
  <c r="AL62" i="13"/>
  <c r="AM62" i="13"/>
  <c r="AN62" i="13"/>
  <c r="AO62" i="13"/>
  <c r="AP62" i="13"/>
  <c r="AQ62" i="13"/>
  <c r="AR62" i="13"/>
  <c r="AS62" i="13"/>
  <c r="AT62" i="13"/>
  <c r="AU62" i="13"/>
  <c r="AV62" i="13"/>
  <c r="AW62" i="13"/>
  <c r="AX62" i="13"/>
  <c r="AY62" i="13"/>
  <c r="AZ62" i="13"/>
  <c r="Q63" i="13"/>
  <c r="R63" i="13"/>
  <c r="S63" i="13"/>
  <c r="T63" i="13"/>
  <c r="U63" i="13"/>
  <c r="V63" i="13"/>
  <c r="W63" i="13"/>
  <c r="X63" i="13"/>
  <c r="Y63" i="13"/>
  <c r="Z63" i="13"/>
  <c r="AA63" i="13"/>
  <c r="AB63" i="13"/>
  <c r="AC63" i="13"/>
  <c r="AD63" i="13"/>
  <c r="AE63" i="13"/>
  <c r="AF63" i="13"/>
  <c r="AG63" i="13"/>
  <c r="AH63" i="13"/>
  <c r="AI63" i="13"/>
  <c r="AJ63" i="13"/>
  <c r="AK63" i="13"/>
  <c r="AL63" i="13"/>
  <c r="AM63" i="13"/>
  <c r="AN63" i="13"/>
  <c r="AO63" i="13"/>
  <c r="AP63" i="13"/>
  <c r="AQ63" i="13"/>
  <c r="AR63" i="13"/>
  <c r="AS63" i="13"/>
  <c r="AT63" i="13"/>
  <c r="AU63" i="13"/>
  <c r="AV63" i="13"/>
  <c r="AW63" i="13"/>
  <c r="AX63" i="13"/>
  <c r="AY63" i="13"/>
  <c r="AZ63" i="13"/>
  <c r="Q64" i="13"/>
  <c r="R64" i="13"/>
  <c r="S64" i="13"/>
  <c r="T64" i="13"/>
  <c r="U64" i="13"/>
  <c r="V64" i="13"/>
  <c r="W64" i="13"/>
  <c r="X64" i="13"/>
  <c r="Y64" i="13"/>
  <c r="Z64" i="13"/>
  <c r="AA64" i="13"/>
  <c r="AB64" i="13"/>
  <c r="AC64" i="13"/>
  <c r="AD64" i="13"/>
  <c r="AE64" i="13"/>
  <c r="AF64" i="13"/>
  <c r="AG64" i="13"/>
  <c r="AH64" i="13"/>
  <c r="AI64" i="13"/>
  <c r="AJ64" i="13"/>
  <c r="AK64" i="13"/>
  <c r="AL64" i="13"/>
  <c r="AM64" i="13"/>
  <c r="AN64" i="13"/>
  <c r="AO64" i="13"/>
  <c r="AP64" i="13"/>
  <c r="AQ64" i="13"/>
  <c r="AR64" i="13"/>
  <c r="AS64" i="13"/>
  <c r="AT64" i="13"/>
  <c r="AU64" i="13"/>
  <c r="AV64" i="13"/>
  <c r="AW64" i="13"/>
  <c r="AX64" i="13"/>
  <c r="AY64" i="13"/>
  <c r="AZ64" i="13"/>
  <c r="Q65" i="13"/>
  <c r="R65" i="13"/>
  <c r="S65" i="13"/>
  <c r="T65" i="13"/>
  <c r="U65" i="13"/>
  <c r="V65" i="13"/>
  <c r="W65" i="13"/>
  <c r="X65" i="13"/>
  <c r="Y65" i="13"/>
  <c r="Z65" i="13"/>
  <c r="AA65" i="13"/>
  <c r="AB65" i="13"/>
  <c r="AC65" i="13"/>
  <c r="AD65" i="13"/>
  <c r="AE65" i="13"/>
  <c r="AF65" i="13"/>
  <c r="AG65" i="13"/>
  <c r="AH65" i="13"/>
  <c r="AI65" i="13"/>
  <c r="AJ65" i="13"/>
  <c r="AK65" i="13"/>
  <c r="AL65" i="13"/>
  <c r="AM65" i="13"/>
  <c r="AN65" i="13"/>
  <c r="AO65" i="13"/>
  <c r="AP65" i="13"/>
  <c r="AQ65" i="13"/>
  <c r="AR65" i="13"/>
  <c r="AS65" i="13"/>
  <c r="AT65" i="13"/>
  <c r="AU65" i="13"/>
  <c r="AV65" i="13"/>
  <c r="AW65" i="13"/>
  <c r="AX65" i="13"/>
  <c r="AY65" i="13"/>
  <c r="AZ65" i="13"/>
  <c r="Q66" i="13"/>
  <c r="R66" i="13"/>
  <c r="S66" i="13"/>
  <c r="T66" i="13"/>
  <c r="U66" i="13"/>
  <c r="V66" i="13"/>
  <c r="W66" i="13"/>
  <c r="X66" i="13"/>
  <c r="Y66" i="13"/>
  <c r="Z66" i="13"/>
  <c r="AA66" i="13"/>
  <c r="AB66" i="13"/>
  <c r="AC66" i="13"/>
  <c r="AD66" i="13"/>
  <c r="AE66" i="13"/>
  <c r="AF66" i="13"/>
  <c r="AG66" i="13"/>
  <c r="AH66" i="13"/>
  <c r="AI66" i="13"/>
  <c r="AJ66" i="13"/>
  <c r="AK66" i="13"/>
  <c r="AL66" i="13"/>
  <c r="AM66" i="13"/>
  <c r="AN66" i="13"/>
  <c r="AO66" i="13"/>
  <c r="AP66" i="13"/>
  <c r="AQ66" i="13"/>
  <c r="AR66" i="13"/>
  <c r="AS66" i="13"/>
  <c r="AT66" i="13"/>
  <c r="AU66" i="13"/>
  <c r="AV66" i="13"/>
  <c r="AW66" i="13"/>
  <c r="AX66" i="13"/>
  <c r="AY66" i="13"/>
  <c r="AZ66" i="13"/>
  <c r="Q67" i="13"/>
  <c r="R67" i="13"/>
  <c r="S67" i="13"/>
  <c r="T67" i="13"/>
  <c r="U67" i="13"/>
  <c r="V67" i="13"/>
  <c r="W67" i="13"/>
  <c r="X67" i="13"/>
  <c r="Y67" i="13"/>
  <c r="Z67" i="13"/>
  <c r="AA67" i="13"/>
  <c r="AB67" i="13"/>
  <c r="AC67" i="13"/>
  <c r="AD67" i="13"/>
  <c r="AE67" i="13"/>
  <c r="AF67" i="13"/>
  <c r="AG67" i="13"/>
  <c r="AH67" i="13"/>
  <c r="AI67" i="13"/>
  <c r="AJ67" i="13"/>
  <c r="AK67" i="13"/>
  <c r="AL67" i="13"/>
  <c r="AM67" i="13"/>
  <c r="AN67" i="13"/>
  <c r="AO67" i="13"/>
  <c r="AP67" i="13"/>
  <c r="AQ67" i="13"/>
  <c r="AR67" i="13"/>
  <c r="AS67" i="13"/>
  <c r="AT67" i="13"/>
  <c r="AU67" i="13"/>
  <c r="AV67" i="13"/>
  <c r="AW67" i="13"/>
  <c r="AX67" i="13"/>
  <c r="AY67" i="13"/>
  <c r="AZ67" i="13"/>
  <c r="Q68" i="13"/>
  <c r="R68" i="13"/>
  <c r="S68" i="13"/>
  <c r="T68" i="13"/>
  <c r="U68" i="13"/>
  <c r="V68" i="13"/>
  <c r="W68" i="13"/>
  <c r="X68" i="13"/>
  <c r="Y68" i="13"/>
  <c r="Z68" i="13"/>
  <c r="AA68" i="13"/>
  <c r="AB68" i="13"/>
  <c r="AC68" i="13"/>
  <c r="AD68" i="13"/>
  <c r="AE68" i="13"/>
  <c r="AF68" i="13"/>
  <c r="AG68" i="13"/>
  <c r="AH68" i="13"/>
  <c r="AI68" i="13"/>
  <c r="AJ68" i="13"/>
  <c r="AK68" i="13"/>
  <c r="AL68" i="13"/>
  <c r="AM68" i="13"/>
  <c r="AN68" i="13"/>
  <c r="AO68" i="13"/>
  <c r="AP68" i="13"/>
  <c r="AQ68" i="13"/>
  <c r="AR68" i="13"/>
  <c r="AS68" i="13"/>
  <c r="AT68" i="13"/>
  <c r="AU68" i="13"/>
  <c r="AV68" i="13"/>
  <c r="AW68" i="13"/>
  <c r="AX68" i="13"/>
  <c r="AY68" i="13"/>
  <c r="AZ68" i="13"/>
  <c r="Q69" i="13"/>
  <c r="R69" i="13"/>
  <c r="S69" i="13"/>
  <c r="T69" i="13"/>
  <c r="U69" i="13"/>
  <c r="V69" i="13"/>
  <c r="W69" i="13"/>
  <c r="X69" i="13"/>
  <c r="Y69" i="13"/>
  <c r="Z69" i="13"/>
  <c r="AA69" i="13"/>
  <c r="AB69" i="13"/>
  <c r="AC69" i="13"/>
  <c r="AD69" i="13"/>
  <c r="AE69" i="13"/>
  <c r="AF69" i="13"/>
  <c r="AG69" i="13"/>
  <c r="AH69" i="13"/>
  <c r="AI69" i="13"/>
  <c r="AJ69" i="13"/>
  <c r="AK69" i="13"/>
  <c r="AL69" i="13"/>
  <c r="AM69" i="13"/>
  <c r="AN69" i="13"/>
  <c r="AO69" i="13"/>
  <c r="AP69" i="13"/>
  <c r="AQ69" i="13"/>
  <c r="AR69" i="13"/>
  <c r="AS69" i="13"/>
  <c r="AT69" i="13"/>
  <c r="AU69" i="13"/>
  <c r="AV69" i="13"/>
  <c r="AW69" i="13"/>
  <c r="AX69" i="13"/>
  <c r="AY69" i="13"/>
  <c r="AZ69" i="13"/>
  <c r="Q70" i="13"/>
  <c r="R70" i="13"/>
  <c r="S70" i="13"/>
  <c r="T70" i="13"/>
  <c r="U70" i="13"/>
  <c r="V70" i="13"/>
  <c r="W70" i="13"/>
  <c r="X70" i="13"/>
  <c r="Y70" i="13"/>
  <c r="Z70" i="13"/>
  <c r="AA70" i="13"/>
  <c r="AB70" i="13"/>
  <c r="AC70" i="13"/>
  <c r="AD70" i="13"/>
  <c r="AE70" i="13"/>
  <c r="AF70" i="13"/>
  <c r="AG70" i="13"/>
  <c r="AH70" i="13"/>
  <c r="AI70" i="13"/>
  <c r="AJ70" i="13"/>
  <c r="AK70" i="13"/>
  <c r="AL70" i="13"/>
  <c r="AM70" i="13"/>
  <c r="AN70" i="13"/>
  <c r="AO70" i="13"/>
  <c r="AP70" i="13"/>
  <c r="AQ70" i="13"/>
  <c r="AR70" i="13"/>
  <c r="AS70" i="13"/>
  <c r="AT70" i="13"/>
  <c r="AU70" i="13"/>
  <c r="AV70" i="13"/>
  <c r="AW70" i="13"/>
  <c r="AX70" i="13"/>
  <c r="AY70" i="13"/>
  <c r="AZ70" i="13"/>
  <c r="Q71" i="13"/>
  <c r="R71" i="13"/>
  <c r="S71" i="13"/>
  <c r="T71" i="13"/>
  <c r="U71" i="13"/>
  <c r="V71" i="13"/>
  <c r="W71" i="13"/>
  <c r="X71" i="13"/>
  <c r="Y71" i="13"/>
  <c r="Z71" i="13"/>
  <c r="AA71" i="13"/>
  <c r="AB71" i="13"/>
  <c r="AC71" i="13"/>
  <c r="AD71" i="13"/>
  <c r="AE71" i="13"/>
  <c r="AF71" i="13"/>
  <c r="AG71" i="13"/>
  <c r="AH71" i="13"/>
  <c r="AI71" i="13"/>
  <c r="AJ71" i="13"/>
  <c r="AK71" i="13"/>
  <c r="AL71" i="13"/>
  <c r="AM71" i="13"/>
  <c r="AN71" i="13"/>
  <c r="AO71" i="13"/>
  <c r="AP71" i="13"/>
  <c r="AQ71" i="13"/>
  <c r="AR71" i="13"/>
  <c r="AS71" i="13"/>
  <c r="AT71" i="13"/>
  <c r="AU71" i="13"/>
  <c r="AV71" i="13"/>
  <c r="AW71" i="13"/>
  <c r="AX71" i="13"/>
  <c r="AY71" i="13"/>
  <c r="AZ71" i="13"/>
  <c r="Q72" i="13"/>
  <c r="R72" i="13"/>
  <c r="S72" i="13"/>
  <c r="T72" i="13"/>
  <c r="U72" i="13"/>
  <c r="V72" i="13"/>
  <c r="W72" i="13"/>
  <c r="X72" i="13"/>
  <c r="Y72" i="13"/>
  <c r="Z72" i="13"/>
  <c r="AA72" i="13"/>
  <c r="AB72" i="13"/>
  <c r="AC72" i="13"/>
  <c r="AD72" i="13"/>
  <c r="AE72" i="13"/>
  <c r="AF72" i="13"/>
  <c r="AG72" i="13"/>
  <c r="AH72" i="13"/>
  <c r="AI72" i="13"/>
  <c r="AJ72" i="13"/>
  <c r="AK72" i="13"/>
  <c r="AL72" i="13"/>
  <c r="AM72" i="13"/>
  <c r="AN72" i="13"/>
  <c r="AO72" i="13"/>
  <c r="AP72" i="13"/>
  <c r="AQ72" i="13"/>
  <c r="AR72" i="13"/>
  <c r="AS72" i="13"/>
  <c r="AT72" i="13"/>
  <c r="AU72" i="13"/>
  <c r="AV72" i="13"/>
  <c r="AW72" i="13"/>
  <c r="AX72" i="13"/>
  <c r="AY72" i="13"/>
  <c r="AZ72" i="13"/>
  <c r="Q73" i="13"/>
  <c r="R73" i="13"/>
  <c r="S73" i="13"/>
  <c r="T73" i="13"/>
  <c r="U73" i="13"/>
  <c r="V73" i="13"/>
  <c r="W73" i="13"/>
  <c r="X73" i="13"/>
  <c r="Y73" i="13"/>
  <c r="Z73" i="13"/>
  <c r="AA73" i="13"/>
  <c r="AB73" i="13"/>
  <c r="AC73" i="13"/>
  <c r="AD73" i="13"/>
  <c r="AE73" i="13"/>
  <c r="AF73" i="13"/>
  <c r="AG73" i="13"/>
  <c r="AH73" i="13"/>
  <c r="AI73" i="13"/>
  <c r="AJ73" i="13"/>
  <c r="AK73" i="13"/>
  <c r="AL73" i="13"/>
  <c r="AM73" i="13"/>
  <c r="AN73" i="13"/>
  <c r="AO73" i="13"/>
  <c r="AP73" i="13"/>
  <c r="AQ73" i="13"/>
  <c r="AR73" i="13"/>
  <c r="AS73" i="13"/>
  <c r="AT73" i="13"/>
  <c r="AU73" i="13"/>
  <c r="AV73" i="13"/>
  <c r="AW73" i="13"/>
  <c r="AX73" i="13"/>
  <c r="AY73" i="13"/>
  <c r="AZ73" i="13"/>
  <c r="Q74" i="13"/>
  <c r="R74" i="13"/>
  <c r="S74" i="13"/>
  <c r="T74" i="13"/>
  <c r="U74" i="13"/>
  <c r="V74" i="13"/>
  <c r="W74" i="13"/>
  <c r="X74" i="13"/>
  <c r="Y74" i="13"/>
  <c r="Z74" i="13"/>
  <c r="AA74" i="13"/>
  <c r="AB74" i="13"/>
  <c r="AC74" i="13"/>
  <c r="AD74" i="13"/>
  <c r="AE74" i="13"/>
  <c r="AF74" i="13"/>
  <c r="AG74" i="13"/>
  <c r="AH74" i="13"/>
  <c r="AI74" i="13"/>
  <c r="AJ74" i="13"/>
  <c r="AK74" i="13"/>
  <c r="AL74" i="13"/>
  <c r="AM74" i="13"/>
  <c r="AN74" i="13"/>
  <c r="AO74" i="13"/>
  <c r="AP74" i="13"/>
  <c r="AQ74" i="13"/>
  <c r="AR74" i="13"/>
  <c r="AS74" i="13"/>
  <c r="AT74" i="13"/>
  <c r="AU74" i="13"/>
  <c r="AV74" i="13"/>
  <c r="AW74" i="13"/>
  <c r="AX74" i="13"/>
  <c r="AY74" i="13"/>
  <c r="AZ74" i="13"/>
  <c r="Q75" i="13"/>
  <c r="R75" i="13"/>
  <c r="S75" i="13"/>
  <c r="T75" i="13"/>
  <c r="U75" i="13"/>
  <c r="V75" i="13"/>
  <c r="W75" i="13"/>
  <c r="X75" i="13"/>
  <c r="Y75" i="13"/>
  <c r="Z75" i="13"/>
  <c r="AA75" i="13"/>
  <c r="AB75" i="13"/>
  <c r="AC75" i="13"/>
  <c r="AD75" i="13"/>
  <c r="AE75" i="13"/>
  <c r="AF75" i="13"/>
  <c r="AG75" i="13"/>
  <c r="AH75" i="13"/>
  <c r="AI75" i="13"/>
  <c r="AJ75" i="13"/>
  <c r="AK75" i="13"/>
  <c r="AL75" i="13"/>
  <c r="AM75" i="13"/>
  <c r="AN75" i="13"/>
  <c r="AO75" i="13"/>
  <c r="AP75" i="13"/>
  <c r="AQ75" i="13"/>
  <c r="AR75" i="13"/>
  <c r="AS75" i="13"/>
  <c r="AT75" i="13"/>
  <c r="AU75" i="13"/>
  <c r="AV75" i="13"/>
  <c r="AW75" i="13"/>
  <c r="AX75" i="13"/>
  <c r="AY75" i="13"/>
  <c r="AZ75" i="13"/>
  <c r="Q76" i="13"/>
  <c r="R76" i="13"/>
  <c r="S76" i="13"/>
  <c r="T76" i="13"/>
  <c r="U76" i="13"/>
  <c r="V76" i="13"/>
  <c r="W76" i="13"/>
  <c r="X76" i="13"/>
  <c r="Y76" i="13"/>
  <c r="Z76" i="13"/>
  <c r="AA76" i="13"/>
  <c r="AB76" i="13"/>
  <c r="AC76" i="13"/>
  <c r="AD76" i="13"/>
  <c r="AE76" i="13"/>
  <c r="AF76" i="13"/>
  <c r="AG76" i="13"/>
  <c r="AH76" i="13"/>
  <c r="AI76" i="13"/>
  <c r="AJ76" i="13"/>
  <c r="AK76" i="13"/>
  <c r="AL76" i="13"/>
  <c r="AM76" i="13"/>
  <c r="AN76" i="13"/>
  <c r="AO76" i="13"/>
  <c r="AP76" i="13"/>
  <c r="AQ76" i="13"/>
  <c r="AR76" i="13"/>
  <c r="AS76" i="13"/>
  <c r="AT76" i="13"/>
  <c r="AU76" i="13"/>
  <c r="AV76" i="13"/>
  <c r="AW76" i="13"/>
  <c r="AX76" i="13"/>
  <c r="AY76" i="13"/>
  <c r="AZ76" i="13"/>
  <c r="Q77" i="13"/>
  <c r="R77" i="13"/>
  <c r="S77" i="13"/>
  <c r="T77" i="13"/>
  <c r="U77" i="13"/>
  <c r="V77" i="13"/>
  <c r="W77" i="13"/>
  <c r="X77" i="13"/>
  <c r="Y77" i="13"/>
  <c r="Z77" i="13"/>
  <c r="AA77" i="13"/>
  <c r="AB77" i="13"/>
  <c r="AC77" i="13"/>
  <c r="AD77" i="13"/>
  <c r="AE77" i="13"/>
  <c r="AF77" i="13"/>
  <c r="AG77" i="13"/>
  <c r="AH77" i="13"/>
  <c r="AI77" i="13"/>
  <c r="AJ77" i="13"/>
  <c r="AK77" i="13"/>
  <c r="AL77" i="13"/>
  <c r="AM77" i="13"/>
  <c r="AN77" i="13"/>
  <c r="AO77" i="13"/>
  <c r="AP77" i="13"/>
  <c r="AQ77" i="13"/>
  <c r="AR77" i="13"/>
  <c r="AS77" i="13"/>
  <c r="AT77" i="13"/>
  <c r="AU77" i="13"/>
  <c r="AV77" i="13"/>
  <c r="AW77" i="13"/>
  <c r="AX77" i="13"/>
  <c r="AY77" i="13"/>
  <c r="AZ77" i="13"/>
  <c r="Q78" i="13"/>
  <c r="R78" i="13"/>
  <c r="S78" i="13"/>
  <c r="T78" i="13"/>
  <c r="U78" i="13"/>
  <c r="V78" i="13"/>
  <c r="W78" i="13"/>
  <c r="X78" i="13"/>
  <c r="Y78" i="13"/>
  <c r="Z78" i="13"/>
  <c r="AA78" i="13"/>
  <c r="AB78" i="13"/>
  <c r="AC78" i="13"/>
  <c r="AD78" i="13"/>
  <c r="AE78" i="13"/>
  <c r="AF78" i="13"/>
  <c r="AG78" i="13"/>
  <c r="AH78" i="13"/>
  <c r="AI78" i="13"/>
  <c r="AJ78" i="13"/>
  <c r="AK78" i="13"/>
  <c r="AL78" i="13"/>
  <c r="AM78" i="13"/>
  <c r="AN78" i="13"/>
  <c r="AO78" i="13"/>
  <c r="AP78" i="13"/>
  <c r="AQ78" i="13"/>
  <c r="AR78" i="13"/>
  <c r="AS78" i="13"/>
  <c r="AT78" i="13"/>
  <c r="AU78" i="13"/>
  <c r="AV78" i="13"/>
  <c r="AW78" i="13"/>
  <c r="AX78" i="13"/>
  <c r="AY78" i="13"/>
  <c r="AZ78" i="13"/>
  <c r="Q79" i="13"/>
  <c r="R79" i="13"/>
  <c r="S79" i="13"/>
  <c r="T79" i="13"/>
  <c r="U79" i="13"/>
  <c r="V79" i="13"/>
  <c r="W79" i="13"/>
  <c r="X79" i="13"/>
  <c r="Y79" i="13"/>
  <c r="Z79" i="13"/>
  <c r="AA79" i="13"/>
  <c r="AB79" i="13"/>
  <c r="AC79" i="13"/>
  <c r="AD79" i="13"/>
  <c r="AE79" i="13"/>
  <c r="AF79" i="13"/>
  <c r="AG79" i="13"/>
  <c r="AH79" i="13"/>
  <c r="AI79" i="13"/>
  <c r="AJ79" i="13"/>
  <c r="AK79" i="13"/>
  <c r="AL79" i="13"/>
  <c r="AM79" i="13"/>
  <c r="AN79" i="13"/>
  <c r="AO79" i="13"/>
  <c r="AP79" i="13"/>
  <c r="AQ79" i="13"/>
  <c r="AR79" i="13"/>
  <c r="AS79" i="13"/>
  <c r="AT79" i="13"/>
  <c r="AU79" i="13"/>
  <c r="AV79" i="13"/>
  <c r="AW79" i="13"/>
  <c r="AX79" i="13"/>
  <c r="AY79" i="13"/>
  <c r="AZ79" i="13"/>
  <c r="Q80" i="13"/>
  <c r="R80" i="13"/>
  <c r="S80" i="13"/>
  <c r="T80" i="13"/>
  <c r="U80" i="13"/>
  <c r="V80" i="13"/>
  <c r="W80" i="13"/>
  <c r="X80" i="13"/>
  <c r="Y80" i="13"/>
  <c r="Z80" i="13"/>
  <c r="AA80" i="13"/>
  <c r="AB80" i="13"/>
  <c r="AC80" i="13"/>
  <c r="AD80" i="13"/>
  <c r="AE80" i="13"/>
  <c r="AF80" i="13"/>
  <c r="AG80" i="13"/>
  <c r="AH80" i="13"/>
  <c r="AI80" i="13"/>
  <c r="AJ80" i="13"/>
  <c r="AK80" i="13"/>
  <c r="AL80" i="13"/>
  <c r="AM80" i="13"/>
  <c r="AN80" i="13"/>
  <c r="AO80" i="13"/>
  <c r="AP80" i="13"/>
  <c r="AQ80" i="13"/>
  <c r="AR80" i="13"/>
  <c r="AS80" i="13"/>
  <c r="AT80" i="13"/>
  <c r="AU80" i="13"/>
  <c r="AV80" i="13"/>
  <c r="AW80" i="13"/>
  <c r="AX80" i="13"/>
  <c r="AY80" i="13"/>
  <c r="AZ80" i="13"/>
  <c r="Q81" i="13"/>
  <c r="R81" i="13"/>
  <c r="S81" i="13"/>
  <c r="T81" i="13"/>
  <c r="U81" i="13"/>
  <c r="V81" i="13"/>
  <c r="W81" i="13"/>
  <c r="X81" i="13"/>
  <c r="Y81" i="13"/>
  <c r="Z81" i="13"/>
  <c r="AA81" i="13"/>
  <c r="AB81" i="13"/>
  <c r="AC81" i="13"/>
  <c r="AD81" i="13"/>
  <c r="AE81" i="13"/>
  <c r="AF81" i="13"/>
  <c r="AG81" i="13"/>
  <c r="AH81" i="13"/>
  <c r="AI81" i="13"/>
  <c r="AJ81" i="13"/>
  <c r="AK81" i="13"/>
  <c r="AL81" i="13"/>
  <c r="AM81" i="13"/>
  <c r="AN81" i="13"/>
  <c r="AO81" i="13"/>
  <c r="AP81" i="13"/>
  <c r="AQ81" i="13"/>
  <c r="AR81" i="13"/>
  <c r="AS81" i="13"/>
  <c r="AT81" i="13"/>
  <c r="AU81" i="13"/>
  <c r="AV81" i="13"/>
  <c r="AW81" i="13"/>
  <c r="AX81" i="13"/>
  <c r="AY81" i="13"/>
  <c r="AZ81" i="13"/>
  <c r="Q82" i="13"/>
  <c r="R82" i="13"/>
  <c r="S82" i="13"/>
  <c r="T82" i="13"/>
  <c r="U82" i="13"/>
  <c r="V82" i="13"/>
  <c r="W82" i="13"/>
  <c r="X82" i="13"/>
  <c r="Y82" i="13"/>
  <c r="Z82" i="13"/>
  <c r="AA82" i="13"/>
  <c r="AB82" i="13"/>
  <c r="AC82" i="13"/>
  <c r="AD82" i="13"/>
  <c r="AE82" i="13"/>
  <c r="AF82" i="13"/>
  <c r="AG82" i="13"/>
  <c r="AH82" i="13"/>
  <c r="AI82" i="13"/>
  <c r="AJ82" i="13"/>
  <c r="AK82" i="13"/>
  <c r="AL82" i="13"/>
  <c r="AM82" i="13"/>
  <c r="AN82" i="13"/>
  <c r="AO82" i="13"/>
  <c r="AP82" i="13"/>
  <c r="AQ82" i="13"/>
  <c r="AR82" i="13"/>
  <c r="AS82" i="13"/>
  <c r="AT82" i="13"/>
  <c r="AU82" i="13"/>
  <c r="AV82" i="13"/>
  <c r="AW82" i="13"/>
  <c r="AX82" i="13"/>
  <c r="AY82" i="13"/>
  <c r="AZ82" i="13"/>
  <c r="Q83" i="13"/>
  <c r="R83" i="13"/>
  <c r="S83" i="13"/>
  <c r="T83" i="13"/>
  <c r="U83" i="13"/>
  <c r="V83" i="13"/>
  <c r="W83" i="13"/>
  <c r="X83" i="13"/>
  <c r="Y83" i="13"/>
  <c r="Z83" i="13"/>
  <c r="AA83" i="13"/>
  <c r="AB83" i="13"/>
  <c r="AC83" i="13"/>
  <c r="AD83" i="13"/>
  <c r="AE83" i="13"/>
  <c r="AF83" i="13"/>
  <c r="AG83" i="13"/>
  <c r="AH83" i="13"/>
  <c r="AI83" i="13"/>
  <c r="AJ83" i="13"/>
  <c r="AK83" i="13"/>
  <c r="AL83" i="13"/>
  <c r="AM83" i="13"/>
  <c r="AN83" i="13"/>
  <c r="AO83" i="13"/>
  <c r="AP83" i="13"/>
  <c r="AQ83" i="13"/>
  <c r="AR83" i="13"/>
  <c r="AS83" i="13"/>
  <c r="AT83" i="13"/>
  <c r="AU83" i="13"/>
  <c r="AV83" i="13"/>
  <c r="AW83" i="13"/>
  <c r="AX83" i="13"/>
  <c r="AY83" i="13"/>
  <c r="AZ83" i="13"/>
  <c r="Q84" i="13"/>
  <c r="R84" i="13"/>
  <c r="S84" i="13"/>
  <c r="T84" i="13"/>
  <c r="U84" i="13"/>
  <c r="V84" i="13"/>
  <c r="W84" i="13"/>
  <c r="X84" i="13"/>
  <c r="Y84" i="13"/>
  <c r="Z84" i="13"/>
  <c r="AA84" i="13"/>
  <c r="AB84" i="13"/>
  <c r="AC84" i="13"/>
  <c r="AD84" i="13"/>
  <c r="AE84" i="13"/>
  <c r="AF84" i="13"/>
  <c r="AG84" i="13"/>
  <c r="AH84" i="13"/>
  <c r="AI84" i="13"/>
  <c r="AJ84" i="13"/>
  <c r="AK84" i="13"/>
  <c r="AL84" i="13"/>
  <c r="AM84" i="13"/>
  <c r="AN84" i="13"/>
  <c r="AO84" i="13"/>
  <c r="AP84" i="13"/>
  <c r="AQ84" i="13"/>
  <c r="AR84" i="13"/>
  <c r="AS84" i="13"/>
  <c r="AT84" i="13"/>
  <c r="AU84" i="13"/>
  <c r="AV84" i="13"/>
  <c r="AW84" i="13"/>
  <c r="AX84" i="13"/>
  <c r="AY84" i="13"/>
  <c r="AZ84" i="13"/>
  <c r="Q85" i="13"/>
  <c r="R85" i="13"/>
  <c r="S85" i="13"/>
  <c r="T85" i="13"/>
  <c r="U85" i="13"/>
  <c r="V85" i="13"/>
  <c r="W85" i="13"/>
  <c r="X85" i="13"/>
  <c r="Y85" i="13"/>
  <c r="Z85" i="13"/>
  <c r="AA85" i="13"/>
  <c r="AB85" i="13"/>
  <c r="AC85" i="13"/>
  <c r="AD85" i="13"/>
  <c r="AE85" i="13"/>
  <c r="AF85" i="13"/>
  <c r="AG85" i="13"/>
  <c r="AH85" i="13"/>
  <c r="AI85" i="13"/>
  <c r="AJ85" i="13"/>
  <c r="AK85" i="13"/>
  <c r="AL85" i="13"/>
  <c r="AM85" i="13"/>
  <c r="AN85" i="13"/>
  <c r="AO85" i="13"/>
  <c r="AP85" i="13"/>
  <c r="AQ85" i="13"/>
  <c r="AR85" i="13"/>
  <c r="AS85" i="13"/>
  <c r="AT85" i="13"/>
  <c r="AU85" i="13"/>
  <c r="AV85" i="13"/>
  <c r="AW85" i="13"/>
  <c r="AX85" i="13"/>
  <c r="AY85" i="13"/>
  <c r="AZ85" i="13"/>
  <c r="Q86" i="13"/>
  <c r="R86" i="13"/>
  <c r="S86" i="13"/>
  <c r="T86" i="13"/>
  <c r="U86" i="13"/>
  <c r="V86" i="13"/>
  <c r="W86" i="13"/>
  <c r="X86" i="13"/>
  <c r="Y86" i="13"/>
  <c r="Z86" i="13"/>
  <c r="AA86" i="13"/>
  <c r="AB86" i="13"/>
  <c r="AC86" i="13"/>
  <c r="AD86" i="13"/>
  <c r="AE86" i="13"/>
  <c r="AF86" i="13"/>
  <c r="AG86" i="13"/>
  <c r="AH86" i="13"/>
  <c r="AI86" i="13"/>
  <c r="AJ86" i="13"/>
  <c r="AK86" i="13"/>
  <c r="AL86" i="13"/>
  <c r="AM86" i="13"/>
  <c r="AN86" i="13"/>
  <c r="AO86" i="13"/>
  <c r="AP86" i="13"/>
  <c r="AQ86" i="13"/>
  <c r="AR86" i="13"/>
  <c r="AS86" i="13"/>
  <c r="AT86" i="13"/>
  <c r="AU86" i="13"/>
  <c r="AV86" i="13"/>
  <c r="AW86" i="13"/>
  <c r="AX86" i="13"/>
  <c r="AY86" i="13"/>
  <c r="AZ86" i="13"/>
  <c r="Q87" i="13"/>
  <c r="R87" i="13"/>
  <c r="S87" i="13"/>
  <c r="T87" i="13"/>
  <c r="U87" i="13"/>
  <c r="V87" i="13"/>
  <c r="W87" i="13"/>
  <c r="X87" i="13"/>
  <c r="Y87" i="13"/>
  <c r="Z87" i="13"/>
  <c r="AA87" i="13"/>
  <c r="AB87" i="13"/>
  <c r="AC87" i="13"/>
  <c r="AD87" i="13"/>
  <c r="AE87" i="13"/>
  <c r="AF87" i="13"/>
  <c r="AG87" i="13"/>
  <c r="AH87" i="13"/>
  <c r="AI87" i="13"/>
  <c r="AJ87" i="13"/>
  <c r="AK87" i="13"/>
  <c r="AL87" i="13"/>
  <c r="AM87" i="13"/>
  <c r="AN87" i="13"/>
  <c r="AO87" i="13"/>
  <c r="AP87" i="13"/>
  <c r="AQ87" i="13"/>
  <c r="AR87" i="13"/>
  <c r="AS87" i="13"/>
  <c r="AT87" i="13"/>
  <c r="AU87" i="13"/>
  <c r="AV87" i="13"/>
  <c r="AW87" i="13"/>
  <c r="AX87" i="13"/>
  <c r="AY87" i="13"/>
  <c r="AZ87" i="13"/>
  <c r="Q88" i="13"/>
  <c r="R88" i="13"/>
  <c r="S88" i="13"/>
  <c r="T88" i="13"/>
  <c r="U88" i="13"/>
  <c r="V88" i="13"/>
  <c r="W88" i="13"/>
  <c r="X88" i="13"/>
  <c r="Y88" i="13"/>
  <c r="Z88" i="13"/>
  <c r="AA88" i="13"/>
  <c r="AB88" i="13"/>
  <c r="AC88" i="13"/>
  <c r="AD88" i="13"/>
  <c r="AE88" i="13"/>
  <c r="AF88" i="13"/>
  <c r="AG88" i="13"/>
  <c r="AH88" i="13"/>
  <c r="AI88" i="13"/>
  <c r="AJ88" i="13"/>
  <c r="AK88" i="13"/>
  <c r="AL88" i="13"/>
  <c r="AM88" i="13"/>
  <c r="AN88" i="13"/>
  <c r="AO88" i="13"/>
  <c r="AP88" i="13"/>
  <c r="AQ88" i="13"/>
  <c r="AR88" i="13"/>
  <c r="AS88" i="13"/>
  <c r="AT88" i="13"/>
  <c r="AU88" i="13"/>
  <c r="AV88" i="13"/>
  <c r="AW88" i="13"/>
  <c r="AX88" i="13"/>
  <c r="AY88" i="13"/>
  <c r="AZ88" i="13"/>
  <c r="Q89" i="13"/>
  <c r="R89" i="13"/>
  <c r="S89" i="13"/>
  <c r="T89" i="13"/>
  <c r="U89" i="13"/>
  <c r="V89" i="13"/>
  <c r="W89" i="13"/>
  <c r="X89" i="13"/>
  <c r="Y89" i="13"/>
  <c r="Z89" i="13"/>
  <c r="AA89" i="13"/>
  <c r="AB89" i="13"/>
  <c r="AC89" i="13"/>
  <c r="AD89" i="13"/>
  <c r="AE89" i="13"/>
  <c r="AF89" i="13"/>
  <c r="AG89" i="13"/>
  <c r="AH89" i="13"/>
  <c r="AI89" i="13"/>
  <c r="AJ89" i="13"/>
  <c r="AK89" i="13"/>
  <c r="AL89" i="13"/>
  <c r="AM89" i="13"/>
  <c r="AN89" i="13"/>
  <c r="AO89" i="13"/>
  <c r="AP89" i="13"/>
  <c r="AQ89" i="13"/>
  <c r="AR89" i="13"/>
  <c r="AS89" i="13"/>
  <c r="AT89" i="13"/>
  <c r="AU89" i="13"/>
  <c r="AV89" i="13"/>
  <c r="AW89" i="13"/>
  <c r="AX89" i="13"/>
  <c r="AY89" i="13"/>
  <c r="AZ89" i="13"/>
  <c r="Q90" i="13"/>
  <c r="R90" i="13"/>
  <c r="S90" i="13"/>
  <c r="T90" i="13"/>
  <c r="U90" i="13"/>
  <c r="V90" i="13"/>
  <c r="W90" i="13"/>
  <c r="X90" i="13"/>
  <c r="Y90" i="13"/>
  <c r="Z90" i="13"/>
  <c r="AA90" i="13"/>
  <c r="AB90" i="13"/>
  <c r="AC90" i="13"/>
  <c r="AD90" i="13"/>
  <c r="AE90" i="13"/>
  <c r="AF90" i="13"/>
  <c r="AG90" i="13"/>
  <c r="AH90" i="13"/>
  <c r="AI90" i="13"/>
  <c r="AJ90" i="13"/>
  <c r="AK90" i="13"/>
  <c r="AL90" i="13"/>
  <c r="AM90" i="13"/>
  <c r="AN90" i="13"/>
  <c r="AO90" i="13"/>
  <c r="AP90" i="13"/>
  <c r="AQ90" i="13"/>
  <c r="AR90" i="13"/>
  <c r="AS90" i="13"/>
  <c r="AT90" i="13"/>
  <c r="AU90" i="13"/>
  <c r="AV90" i="13"/>
  <c r="AW90" i="13"/>
  <c r="AX90" i="13"/>
  <c r="AY90" i="13"/>
  <c r="AZ90" i="13"/>
  <c r="Q91" i="13"/>
  <c r="R91" i="13"/>
  <c r="S91" i="13"/>
  <c r="T91" i="13"/>
  <c r="U91" i="13"/>
  <c r="V91" i="13"/>
  <c r="W91" i="13"/>
  <c r="X91" i="13"/>
  <c r="Y91" i="13"/>
  <c r="Z91" i="13"/>
  <c r="AA91" i="13"/>
  <c r="AB91" i="13"/>
  <c r="AC91" i="13"/>
  <c r="AD91" i="13"/>
  <c r="AE91" i="13"/>
  <c r="AF91" i="13"/>
  <c r="AG91" i="13"/>
  <c r="AH91" i="13"/>
  <c r="AI91" i="13"/>
  <c r="AJ91" i="13"/>
  <c r="AK91" i="13"/>
  <c r="AL91" i="13"/>
  <c r="AM91" i="13"/>
  <c r="AN91" i="13"/>
  <c r="AO91" i="13"/>
  <c r="AP91" i="13"/>
  <c r="AQ91" i="13"/>
  <c r="AR91" i="13"/>
  <c r="AS91" i="13"/>
  <c r="AT91" i="13"/>
  <c r="AU91" i="13"/>
  <c r="AV91" i="13"/>
  <c r="AW91" i="13"/>
  <c r="AX91" i="13"/>
  <c r="AY91" i="13"/>
  <c r="AZ91" i="13"/>
  <c r="Q92" i="13"/>
  <c r="R92" i="13"/>
  <c r="S92" i="13"/>
  <c r="T92" i="13"/>
  <c r="U92" i="13"/>
  <c r="V92" i="13"/>
  <c r="W92" i="13"/>
  <c r="X92" i="13"/>
  <c r="Y92" i="13"/>
  <c r="Z92" i="13"/>
  <c r="AA92" i="13"/>
  <c r="AB92" i="13"/>
  <c r="AC92" i="13"/>
  <c r="AD92" i="13"/>
  <c r="AE92" i="13"/>
  <c r="AF92" i="13"/>
  <c r="AG92" i="13"/>
  <c r="AH92" i="13"/>
  <c r="AI92" i="13"/>
  <c r="AJ92" i="13"/>
  <c r="AK92" i="13"/>
  <c r="AL92" i="13"/>
  <c r="AM92" i="13"/>
  <c r="AN92" i="13"/>
  <c r="AO92" i="13"/>
  <c r="AP92" i="13"/>
  <c r="AQ92" i="13"/>
  <c r="AR92" i="13"/>
  <c r="AS92" i="13"/>
  <c r="AT92" i="13"/>
  <c r="AU92" i="13"/>
  <c r="AV92" i="13"/>
  <c r="AW92" i="13"/>
  <c r="AX92" i="13"/>
  <c r="AY92" i="13"/>
  <c r="AZ92" i="13"/>
  <c r="Q93" i="13"/>
  <c r="R93" i="13"/>
  <c r="S93" i="13"/>
  <c r="T93" i="13"/>
  <c r="U93" i="13"/>
  <c r="V93" i="13"/>
  <c r="W93" i="13"/>
  <c r="X93" i="13"/>
  <c r="Y93" i="13"/>
  <c r="Z93" i="13"/>
  <c r="AA93" i="13"/>
  <c r="AB93" i="13"/>
  <c r="AC93" i="13"/>
  <c r="AD93" i="13"/>
  <c r="AE93" i="13"/>
  <c r="AF93" i="13"/>
  <c r="AG93" i="13"/>
  <c r="AH93" i="13"/>
  <c r="AI93" i="13"/>
  <c r="AJ93" i="13"/>
  <c r="AK93" i="13"/>
  <c r="AL93" i="13"/>
  <c r="AM93" i="13"/>
  <c r="AN93" i="13"/>
  <c r="AO93" i="13"/>
  <c r="AP93" i="13"/>
  <c r="AQ93" i="13"/>
  <c r="AR93" i="13"/>
  <c r="AS93" i="13"/>
  <c r="AT93" i="13"/>
  <c r="AU93" i="13"/>
  <c r="AV93" i="13"/>
  <c r="AW93" i="13"/>
  <c r="AX93" i="13"/>
  <c r="AY93" i="13"/>
  <c r="AZ93" i="13"/>
  <c r="Q94" i="13"/>
  <c r="R94" i="13"/>
  <c r="S94" i="13"/>
  <c r="T94" i="13"/>
  <c r="U94" i="13"/>
  <c r="V94" i="13"/>
  <c r="W94" i="13"/>
  <c r="X94" i="13"/>
  <c r="Y94" i="13"/>
  <c r="Z94" i="13"/>
  <c r="AA94" i="13"/>
  <c r="AB94" i="13"/>
  <c r="AC94" i="13"/>
  <c r="AD94" i="13"/>
  <c r="AE94" i="13"/>
  <c r="AF94" i="13"/>
  <c r="AG94" i="13"/>
  <c r="AH94" i="13"/>
  <c r="AI94" i="13"/>
  <c r="AJ94" i="13"/>
  <c r="AK94" i="13"/>
  <c r="AL94" i="13"/>
  <c r="AM94" i="13"/>
  <c r="AN94" i="13"/>
  <c r="AO94" i="13"/>
  <c r="AP94" i="13"/>
  <c r="AQ94" i="13"/>
  <c r="AR94" i="13"/>
  <c r="AS94" i="13"/>
  <c r="AT94" i="13"/>
  <c r="AU94" i="13"/>
  <c r="AV94" i="13"/>
  <c r="AW94" i="13"/>
  <c r="AX94" i="13"/>
  <c r="AY94" i="13"/>
  <c r="AZ94" i="13"/>
  <c r="Q95" i="13"/>
  <c r="R95" i="13"/>
  <c r="S95" i="13"/>
  <c r="T95" i="13"/>
  <c r="U95" i="13"/>
  <c r="V95" i="13"/>
  <c r="W95" i="13"/>
  <c r="X95" i="13"/>
  <c r="Y95" i="13"/>
  <c r="Z95" i="13"/>
  <c r="AA95" i="13"/>
  <c r="AB95" i="13"/>
  <c r="AC95" i="13"/>
  <c r="AD95" i="13"/>
  <c r="AE95" i="13"/>
  <c r="AF95" i="13"/>
  <c r="AG95" i="13"/>
  <c r="AH95" i="13"/>
  <c r="AI95" i="13"/>
  <c r="AJ95" i="13"/>
  <c r="AK95" i="13"/>
  <c r="AL95" i="13"/>
  <c r="AM95" i="13"/>
  <c r="AN95" i="13"/>
  <c r="AO95" i="13"/>
  <c r="AP95" i="13"/>
  <c r="AQ95" i="13"/>
  <c r="AR95" i="13"/>
  <c r="AS95" i="13"/>
  <c r="AT95" i="13"/>
  <c r="AU95" i="13"/>
  <c r="AV95" i="13"/>
  <c r="AW95" i="13"/>
  <c r="AX95" i="13"/>
  <c r="AY95" i="13"/>
  <c r="AZ95" i="13"/>
  <c r="Q96" i="13"/>
  <c r="R96" i="13"/>
  <c r="S96" i="13"/>
  <c r="T96" i="13"/>
  <c r="U96" i="13"/>
  <c r="V96" i="13"/>
  <c r="W96" i="13"/>
  <c r="X96" i="13"/>
  <c r="Y96" i="13"/>
  <c r="Z96" i="13"/>
  <c r="AA96" i="13"/>
  <c r="AB96" i="13"/>
  <c r="AC96" i="13"/>
  <c r="AD96" i="13"/>
  <c r="AE96" i="13"/>
  <c r="AF96" i="13"/>
  <c r="AG96" i="13"/>
  <c r="AH96" i="13"/>
  <c r="AI96" i="13"/>
  <c r="AJ96" i="13"/>
  <c r="AK96" i="13"/>
  <c r="AL96" i="13"/>
  <c r="AM96" i="13"/>
  <c r="AN96" i="13"/>
  <c r="AO96" i="13"/>
  <c r="AP96" i="13"/>
  <c r="AQ96" i="13"/>
  <c r="AR96" i="13"/>
  <c r="AS96" i="13"/>
  <c r="AT96" i="13"/>
  <c r="AU96" i="13"/>
  <c r="AV96" i="13"/>
  <c r="AW96" i="13"/>
  <c r="AX96" i="13"/>
  <c r="AY96" i="13"/>
  <c r="AZ96" i="13"/>
  <c r="Q97" i="13"/>
  <c r="R97" i="13"/>
  <c r="S97" i="13"/>
  <c r="T97" i="13"/>
  <c r="U97" i="13"/>
  <c r="V97" i="13"/>
  <c r="W97" i="13"/>
  <c r="X97" i="13"/>
  <c r="Y97" i="13"/>
  <c r="Z97" i="13"/>
  <c r="AA97" i="13"/>
  <c r="AB97" i="13"/>
  <c r="AC97" i="13"/>
  <c r="AD97" i="13"/>
  <c r="AE97" i="13"/>
  <c r="AF97" i="13"/>
  <c r="AG97" i="13"/>
  <c r="AH97" i="13"/>
  <c r="AI97" i="13"/>
  <c r="AJ97" i="13"/>
  <c r="AK97" i="13"/>
  <c r="AL97" i="13"/>
  <c r="AM97" i="13"/>
  <c r="AN97" i="13"/>
  <c r="AO97" i="13"/>
  <c r="AP97" i="13"/>
  <c r="AQ97" i="13"/>
  <c r="AR97" i="13"/>
  <c r="AS97" i="13"/>
  <c r="AT97" i="13"/>
  <c r="AU97" i="13"/>
  <c r="AV97" i="13"/>
  <c r="AW97" i="13"/>
  <c r="AX97" i="13"/>
  <c r="AY97" i="13"/>
  <c r="AZ97" i="13"/>
  <c r="Q98" i="13"/>
  <c r="R98" i="13"/>
  <c r="S98" i="13"/>
  <c r="T98" i="13"/>
  <c r="U98" i="13"/>
  <c r="V98" i="13"/>
  <c r="W98" i="13"/>
  <c r="X98" i="13"/>
  <c r="Y98" i="13"/>
  <c r="Z98" i="13"/>
  <c r="AA98" i="13"/>
  <c r="AB98" i="13"/>
  <c r="AC98" i="13"/>
  <c r="AD98" i="13"/>
  <c r="AE98" i="13"/>
  <c r="AF98" i="13"/>
  <c r="AG98" i="13"/>
  <c r="AH98" i="13"/>
  <c r="AI98" i="13"/>
  <c r="AJ98" i="13"/>
  <c r="AK98" i="13"/>
  <c r="AL98" i="13"/>
  <c r="AM98" i="13"/>
  <c r="AN98" i="13"/>
  <c r="AO98" i="13"/>
  <c r="AP98" i="13"/>
  <c r="AQ98" i="13"/>
  <c r="AR98" i="13"/>
  <c r="AS98" i="13"/>
  <c r="AT98" i="13"/>
  <c r="AU98" i="13"/>
  <c r="AV98" i="13"/>
  <c r="AW98" i="13"/>
  <c r="AX98" i="13"/>
  <c r="AY98" i="13"/>
  <c r="AZ98" i="13"/>
  <c r="Q99" i="13"/>
  <c r="R99" i="13"/>
  <c r="S99" i="13"/>
  <c r="T99" i="13"/>
  <c r="U99" i="13"/>
  <c r="V99" i="13"/>
  <c r="W99" i="13"/>
  <c r="X99" i="13"/>
  <c r="Y99" i="13"/>
  <c r="Z99" i="13"/>
  <c r="AA99" i="13"/>
  <c r="AB99" i="13"/>
  <c r="AC99" i="13"/>
  <c r="AD99" i="13"/>
  <c r="AE99" i="13"/>
  <c r="AF99" i="13"/>
  <c r="AG99" i="13"/>
  <c r="AH99" i="13"/>
  <c r="AI99" i="13"/>
  <c r="AJ99" i="13"/>
  <c r="AK99" i="13"/>
  <c r="AL99" i="13"/>
  <c r="AM99" i="13"/>
  <c r="AN99" i="13"/>
  <c r="AO99" i="13"/>
  <c r="AP99" i="13"/>
  <c r="AQ99" i="13"/>
  <c r="AR99" i="13"/>
  <c r="AS99" i="13"/>
  <c r="AT99" i="13"/>
  <c r="AU99" i="13"/>
  <c r="AV99" i="13"/>
  <c r="AW99" i="13"/>
  <c r="AX99" i="13"/>
  <c r="AY99" i="13"/>
  <c r="AZ99" i="13"/>
  <c r="Q100" i="13"/>
  <c r="R100" i="13"/>
  <c r="S100" i="13"/>
  <c r="T100" i="13"/>
  <c r="U100" i="13"/>
  <c r="V100" i="13"/>
  <c r="W100" i="13"/>
  <c r="X100" i="13"/>
  <c r="Y100" i="13"/>
  <c r="Z100" i="13"/>
  <c r="AA100" i="13"/>
  <c r="AB100" i="13"/>
  <c r="AC100" i="13"/>
  <c r="AD100" i="13"/>
  <c r="AE100" i="13"/>
  <c r="AF100" i="13"/>
  <c r="AG100" i="13"/>
  <c r="AH100" i="13"/>
  <c r="AI100" i="13"/>
  <c r="AJ100" i="13"/>
  <c r="AK100" i="13"/>
  <c r="AL100" i="13"/>
  <c r="AM100" i="13"/>
  <c r="AN100" i="13"/>
  <c r="AO100" i="13"/>
  <c r="AP100" i="13"/>
  <c r="AQ100" i="13"/>
  <c r="AR100" i="13"/>
  <c r="AS100" i="13"/>
  <c r="AT100" i="13"/>
  <c r="AU100" i="13"/>
  <c r="AV100" i="13"/>
  <c r="AW100" i="13"/>
  <c r="AX100" i="13"/>
  <c r="AY100" i="13"/>
  <c r="AZ100" i="13"/>
  <c r="Q101" i="13"/>
  <c r="R101" i="13"/>
  <c r="S101" i="13"/>
  <c r="T101" i="13"/>
  <c r="U101" i="13"/>
  <c r="V101" i="13"/>
  <c r="W101" i="13"/>
  <c r="X101" i="13"/>
  <c r="Y101" i="13"/>
  <c r="Z101" i="13"/>
  <c r="AA101" i="13"/>
  <c r="AB101" i="13"/>
  <c r="AC101" i="13"/>
  <c r="AD101" i="13"/>
  <c r="AE101" i="13"/>
  <c r="AF101" i="13"/>
  <c r="AG101" i="13"/>
  <c r="AH101" i="13"/>
  <c r="AI101" i="13"/>
  <c r="AJ101" i="13"/>
  <c r="AK101" i="13"/>
  <c r="AL101" i="13"/>
  <c r="AM101" i="13"/>
  <c r="AN101" i="13"/>
  <c r="AO101" i="13"/>
  <c r="AP101" i="13"/>
  <c r="AQ101" i="13"/>
  <c r="AR101" i="13"/>
  <c r="AS101" i="13"/>
  <c r="AT101" i="13"/>
  <c r="AU101" i="13"/>
  <c r="AV101" i="13"/>
  <c r="AW101" i="13"/>
  <c r="AX101" i="13"/>
  <c r="AY101" i="13"/>
  <c r="AZ101" i="13"/>
  <c r="Q102" i="13"/>
  <c r="R102" i="13"/>
  <c r="S102" i="13"/>
  <c r="T102" i="13"/>
  <c r="U102" i="13"/>
  <c r="V102" i="13"/>
  <c r="W102" i="13"/>
  <c r="X102" i="13"/>
  <c r="Y102" i="13"/>
  <c r="Z102" i="13"/>
  <c r="AA102" i="13"/>
  <c r="AB102" i="13"/>
  <c r="AC102" i="13"/>
  <c r="AD102" i="13"/>
  <c r="AE102" i="13"/>
  <c r="AF102" i="13"/>
  <c r="AG102" i="13"/>
  <c r="AH102" i="13"/>
  <c r="AI102" i="13"/>
  <c r="AJ102" i="13"/>
  <c r="AK102" i="13"/>
  <c r="AL102" i="13"/>
  <c r="AM102" i="13"/>
  <c r="AN102" i="13"/>
  <c r="AO102" i="13"/>
  <c r="AP102" i="13"/>
  <c r="AQ102" i="13"/>
  <c r="AR102" i="13"/>
  <c r="AS102" i="13"/>
  <c r="AT102" i="13"/>
  <c r="AU102" i="13"/>
  <c r="AV102" i="13"/>
  <c r="AW102" i="13"/>
  <c r="AX102" i="13"/>
  <c r="AY102" i="13"/>
  <c r="AZ102" i="13"/>
  <c r="Q103" i="13"/>
  <c r="R103" i="13"/>
  <c r="S103" i="13"/>
  <c r="T103" i="13"/>
  <c r="U103" i="13"/>
  <c r="V103" i="13"/>
  <c r="W103" i="13"/>
  <c r="X103" i="13"/>
  <c r="Y103" i="13"/>
  <c r="Z103" i="13"/>
  <c r="AA103" i="13"/>
  <c r="AB103" i="13"/>
  <c r="AC103" i="13"/>
  <c r="AD103" i="13"/>
  <c r="AE103" i="13"/>
  <c r="AF103" i="13"/>
  <c r="AG103" i="13"/>
  <c r="AH103" i="13"/>
  <c r="AI103" i="13"/>
  <c r="AJ103" i="13"/>
  <c r="AK103" i="13"/>
  <c r="AL103" i="13"/>
  <c r="AM103" i="13"/>
  <c r="AN103" i="13"/>
  <c r="AO103" i="13"/>
  <c r="AP103" i="13"/>
  <c r="AQ103" i="13"/>
  <c r="AR103" i="13"/>
  <c r="AS103" i="13"/>
  <c r="AT103" i="13"/>
  <c r="AU103" i="13"/>
  <c r="AV103" i="13"/>
  <c r="AW103" i="13"/>
  <c r="AX103" i="13"/>
  <c r="AY103" i="13"/>
  <c r="AZ103" i="13"/>
  <c r="Q104" i="13"/>
  <c r="R104" i="13"/>
  <c r="S104" i="13"/>
  <c r="T104" i="13"/>
  <c r="U104" i="13"/>
  <c r="V104" i="13"/>
  <c r="W104" i="13"/>
  <c r="X104" i="13"/>
  <c r="Y104" i="13"/>
  <c r="Z104" i="13"/>
  <c r="AA104" i="13"/>
  <c r="AB104" i="13"/>
  <c r="AC104" i="13"/>
  <c r="AD104" i="13"/>
  <c r="AE104" i="13"/>
  <c r="AF104" i="13"/>
  <c r="AG104" i="13"/>
  <c r="AH104" i="13"/>
  <c r="AI104" i="13"/>
  <c r="AJ104" i="13"/>
  <c r="AK104" i="13"/>
  <c r="AL104" i="13"/>
  <c r="AM104" i="13"/>
  <c r="AN104" i="13"/>
  <c r="AO104" i="13"/>
  <c r="AP104" i="13"/>
  <c r="AQ104" i="13"/>
  <c r="AR104" i="13"/>
  <c r="AS104" i="13"/>
  <c r="AT104" i="13"/>
  <c r="AU104" i="13"/>
  <c r="AV104" i="13"/>
  <c r="AW104" i="13"/>
  <c r="AX104" i="13"/>
  <c r="AY104" i="13"/>
  <c r="AZ104" i="13"/>
  <c r="Q105" i="13"/>
  <c r="R105" i="13"/>
  <c r="S105" i="13"/>
  <c r="T105" i="13"/>
  <c r="U105" i="13"/>
  <c r="V105" i="13"/>
  <c r="W105" i="13"/>
  <c r="X105" i="13"/>
  <c r="Y105" i="13"/>
  <c r="Z105" i="13"/>
  <c r="AA105" i="13"/>
  <c r="AB105" i="13"/>
  <c r="AC105" i="13"/>
  <c r="AD105" i="13"/>
  <c r="AE105" i="13"/>
  <c r="AF105" i="13"/>
  <c r="AG105" i="13"/>
  <c r="AH105" i="13"/>
  <c r="AI105" i="13"/>
  <c r="AJ105" i="13"/>
  <c r="AK105" i="13"/>
  <c r="AL105" i="13"/>
  <c r="AM105" i="13"/>
  <c r="AN105" i="13"/>
  <c r="AO105" i="13"/>
  <c r="AP105" i="13"/>
  <c r="AQ105" i="13"/>
  <c r="AR105" i="13"/>
  <c r="AS105" i="13"/>
  <c r="AT105" i="13"/>
  <c r="AU105" i="13"/>
  <c r="AV105" i="13"/>
  <c r="AW105" i="13"/>
  <c r="AX105" i="13"/>
  <c r="AY105" i="13"/>
  <c r="AZ105" i="13"/>
  <c r="Q106" i="13"/>
  <c r="R106" i="13"/>
  <c r="S106" i="13"/>
  <c r="T106" i="13"/>
  <c r="U106" i="13"/>
  <c r="V106" i="13"/>
  <c r="W106" i="13"/>
  <c r="X106" i="13"/>
  <c r="Y106" i="13"/>
  <c r="Z106" i="13"/>
  <c r="AA106" i="13"/>
  <c r="AB106" i="13"/>
  <c r="AC106" i="13"/>
  <c r="AD106" i="13"/>
  <c r="AE106" i="13"/>
  <c r="AF106" i="13"/>
  <c r="AG106" i="13"/>
  <c r="AH106" i="13"/>
  <c r="AI106" i="13"/>
  <c r="AJ106" i="13"/>
  <c r="AK106" i="13"/>
  <c r="AL106" i="13"/>
  <c r="AM106" i="13"/>
  <c r="AN106" i="13"/>
  <c r="AO106" i="13"/>
  <c r="AP106" i="13"/>
  <c r="AQ106" i="13"/>
  <c r="AR106" i="13"/>
  <c r="AS106" i="13"/>
  <c r="AT106" i="13"/>
  <c r="AU106" i="13"/>
  <c r="AV106" i="13"/>
  <c r="AW106" i="13"/>
  <c r="AX106" i="13"/>
  <c r="AY106" i="13"/>
  <c r="AZ106" i="13"/>
  <c r="Q107" i="13"/>
  <c r="R107" i="13"/>
  <c r="S107" i="13"/>
  <c r="T107" i="13"/>
  <c r="U107" i="13"/>
  <c r="V107" i="13"/>
  <c r="W107" i="13"/>
  <c r="X107" i="13"/>
  <c r="Y107" i="13"/>
  <c r="Z107" i="13"/>
  <c r="AA107" i="13"/>
  <c r="AB107" i="13"/>
  <c r="AC107" i="13"/>
  <c r="AD107" i="13"/>
  <c r="AE107" i="13"/>
  <c r="AF107" i="13"/>
  <c r="AG107" i="13"/>
  <c r="AH107" i="13"/>
  <c r="AI107" i="13"/>
  <c r="AJ107" i="13"/>
  <c r="AK107" i="13"/>
  <c r="AL107" i="13"/>
  <c r="AM107" i="13"/>
  <c r="AN107" i="13"/>
  <c r="AO107" i="13"/>
  <c r="AP107" i="13"/>
  <c r="AQ107" i="13"/>
  <c r="AR107" i="13"/>
  <c r="AS107" i="13"/>
  <c r="AT107" i="13"/>
  <c r="AU107" i="13"/>
  <c r="AV107" i="13"/>
  <c r="AW107" i="13"/>
  <c r="AX107" i="13"/>
  <c r="AY107" i="13"/>
  <c r="AZ107" i="13"/>
  <c r="Q108" i="13"/>
  <c r="R108" i="13"/>
  <c r="S108" i="13"/>
  <c r="T108" i="13"/>
  <c r="U108" i="13"/>
  <c r="V108" i="13"/>
  <c r="W108" i="13"/>
  <c r="X108" i="13"/>
  <c r="Y108" i="13"/>
  <c r="Z108" i="13"/>
  <c r="AA108" i="13"/>
  <c r="AB108" i="13"/>
  <c r="AC108" i="13"/>
  <c r="AD108" i="13"/>
  <c r="AE108" i="13"/>
  <c r="AF108" i="13"/>
  <c r="AG108" i="13"/>
  <c r="AH108" i="13"/>
  <c r="AI108" i="13"/>
  <c r="AJ108" i="13"/>
  <c r="AK108" i="13"/>
  <c r="AL108" i="13"/>
  <c r="AM108" i="13"/>
  <c r="AN108" i="13"/>
  <c r="AO108" i="13"/>
  <c r="AP108" i="13"/>
  <c r="AQ108" i="13"/>
  <c r="AR108" i="13"/>
  <c r="AS108" i="13"/>
  <c r="AT108" i="13"/>
  <c r="AU108" i="13"/>
  <c r="AV108" i="13"/>
  <c r="AW108" i="13"/>
  <c r="AX108" i="13"/>
  <c r="AY108" i="13"/>
  <c r="AZ108" i="13"/>
  <c r="Q109" i="13"/>
  <c r="R109" i="13"/>
  <c r="S109" i="13"/>
  <c r="T109" i="13"/>
  <c r="U109" i="13"/>
  <c r="V109" i="13"/>
  <c r="W109" i="13"/>
  <c r="X109" i="13"/>
  <c r="Y109" i="13"/>
  <c r="Z109" i="13"/>
  <c r="AA109" i="13"/>
  <c r="AB109" i="13"/>
  <c r="AC109" i="13"/>
  <c r="AD109" i="13"/>
  <c r="AE109" i="13"/>
  <c r="AF109" i="13"/>
  <c r="AG109" i="13"/>
  <c r="AH109" i="13"/>
  <c r="AI109" i="13"/>
  <c r="AJ109" i="13"/>
  <c r="AK109" i="13"/>
  <c r="AL109" i="13"/>
  <c r="AM109" i="13"/>
  <c r="AN109" i="13"/>
  <c r="AO109" i="13"/>
  <c r="AP109" i="13"/>
  <c r="AQ109" i="13"/>
  <c r="AR109" i="13"/>
  <c r="AS109" i="13"/>
  <c r="AT109" i="13"/>
  <c r="AU109" i="13"/>
  <c r="AV109" i="13"/>
  <c r="AW109" i="13"/>
  <c r="AX109" i="13"/>
  <c r="AY109" i="13"/>
  <c r="AZ109" i="13"/>
  <c r="Q110" i="13"/>
  <c r="R110" i="13"/>
  <c r="S110" i="13"/>
  <c r="T110" i="13"/>
  <c r="U110" i="13"/>
  <c r="V110" i="13"/>
  <c r="W110" i="13"/>
  <c r="X110" i="13"/>
  <c r="Y110" i="13"/>
  <c r="Z110" i="13"/>
  <c r="AA110" i="13"/>
  <c r="AB110" i="13"/>
  <c r="AC110" i="13"/>
  <c r="AD110" i="13"/>
  <c r="AE110" i="13"/>
  <c r="AF110" i="13"/>
  <c r="AG110" i="13"/>
  <c r="AH110" i="13"/>
  <c r="AI110" i="13"/>
  <c r="AJ110" i="13"/>
  <c r="AK110" i="13"/>
  <c r="AL110" i="13"/>
  <c r="AM110" i="13"/>
  <c r="AN110" i="13"/>
  <c r="AO110" i="13"/>
  <c r="AP110" i="13"/>
  <c r="AQ110" i="13"/>
  <c r="AR110" i="13"/>
  <c r="AS110" i="13"/>
  <c r="AT110" i="13"/>
  <c r="AU110" i="13"/>
  <c r="AV110" i="13"/>
  <c r="AW110" i="13"/>
  <c r="AX110" i="13"/>
  <c r="AY110" i="13"/>
  <c r="AZ110" i="13"/>
  <c r="Q111" i="13"/>
  <c r="R111" i="13"/>
  <c r="S111" i="13"/>
  <c r="T111" i="13"/>
  <c r="U111" i="13"/>
  <c r="V111" i="13"/>
  <c r="W111" i="13"/>
  <c r="X111" i="13"/>
  <c r="Y111" i="13"/>
  <c r="Z111" i="13"/>
  <c r="AA111" i="13"/>
  <c r="AB111" i="13"/>
  <c r="AC111" i="13"/>
  <c r="AD111" i="13"/>
  <c r="AE111" i="13"/>
  <c r="AF111" i="13"/>
  <c r="AG111" i="13"/>
  <c r="AH111" i="13"/>
  <c r="AI111" i="13"/>
  <c r="AJ111" i="13"/>
  <c r="AK111" i="13"/>
  <c r="AL111" i="13"/>
  <c r="AM111" i="13"/>
  <c r="AN111" i="13"/>
  <c r="AO111" i="13"/>
  <c r="AP111" i="13"/>
  <c r="AQ111" i="13"/>
  <c r="AR111" i="13"/>
  <c r="AS111" i="13"/>
  <c r="AT111" i="13"/>
  <c r="AU111" i="13"/>
  <c r="AV111" i="13"/>
  <c r="AW111" i="13"/>
  <c r="AX111" i="13"/>
  <c r="AY111" i="13"/>
  <c r="AZ111" i="13"/>
  <c r="Q112" i="13"/>
  <c r="R112" i="13"/>
  <c r="S112" i="13"/>
  <c r="T112" i="13"/>
  <c r="U112" i="13"/>
  <c r="V112" i="13"/>
  <c r="W112" i="13"/>
  <c r="X112" i="13"/>
  <c r="Y112" i="13"/>
  <c r="Z112" i="13"/>
  <c r="AA112" i="13"/>
  <c r="AB112" i="13"/>
  <c r="AC112" i="13"/>
  <c r="AD112" i="13"/>
  <c r="AE112" i="13"/>
  <c r="AF112" i="13"/>
  <c r="AG112" i="13"/>
  <c r="AH112" i="13"/>
  <c r="AI112" i="13"/>
  <c r="AJ112" i="13"/>
  <c r="AK112" i="13"/>
  <c r="AL112" i="13"/>
  <c r="AM112" i="13"/>
  <c r="AN112" i="13"/>
  <c r="AO112" i="13"/>
  <c r="AP112" i="13"/>
  <c r="AQ112" i="13"/>
  <c r="AR112" i="13"/>
  <c r="AS112" i="13"/>
  <c r="AT112" i="13"/>
  <c r="AU112" i="13"/>
  <c r="AV112" i="13"/>
  <c r="AW112" i="13"/>
  <c r="AX112" i="13"/>
  <c r="AY112" i="13"/>
  <c r="AZ112" i="13"/>
  <c r="Q113" i="13"/>
  <c r="R113" i="13"/>
  <c r="S113" i="13"/>
  <c r="T113" i="13"/>
  <c r="U113" i="13"/>
  <c r="V113" i="13"/>
  <c r="W113" i="13"/>
  <c r="X113" i="13"/>
  <c r="Y113" i="13"/>
  <c r="Z113" i="13"/>
  <c r="AA113" i="13"/>
  <c r="AB113" i="13"/>
  <c r="AC113" i="13"/>
  <c r="AD113" i="13"/>
  <c r="AE113" i="13"/>
  <c r="AF113" i="13"/>
  <c r="AG113" i="13"/>
  <c r="AH113" i="13"/>
  <c r="AI113" i="13"/>
  <c r="AJ113" i="13"/>
  <c r="AK113" i="13"/>
  <c r="AL113" i="13"/>
  <c r="AM113" i="13"/>
  <c r="AN113" i="13"/>
  <c r="AO113" i="13"/>
  <c r="AP113" i="13"/>
  <c r="AQ113" i="13"/>
  <c r="AR113" i="13"/>
  <c r="AS113" i="13"/>
  <c r="AT113" i="13"/>
  <c r="AU113" i="13"/>
  <c r="AV113" i="13"/>
  <c r="AW113" i="13"/>
  <c r="AX113" i="13"/>
  <c r="AY113" i="13"/>
  <c r="AZ113" i="13"/>
  <c r="Q114" i="13"/>
  <c r="R114" i="13"/>
  <c r="S114" i="13"/>
  <c r="T114" i="13"/>
  <c r="U114" i="13"/>
  <c r="V114" i="13"/>
  <c r="W114" i="13"/>
  <c r="X114" i="13"/>
  <c r="Y114" i="13"/>
  <c r="Z114" i="13"/>
  <c r="AA114" i="13"/>
  <c r="AB114" i="13"/>
  <c r="AC114" i="13"/>
  <c r="AD114" i="13"/>
  <c r="AE114" i="13"/>
  <c r="AF114" i="13"/>
  <c r="AG114" i="13"/>
  <c r="AH114" i="13"/>
  <c r="AI114" i="13"/>
  <c r="AJ114" i="13"/>
  <c r="AK114" i="13"/>
  <c r="AL114" i="13"/>
  <c r="AM114" i="13"/>
  <c r="AN114" i="13"/>
  <c r="AO114" i="13"/>
  <c r="AP114" i="13"/>
  <c r="AQ114" i="13"/>
  <c r="AR114" i="13"/>
  <c r="AS114" i="13"/>
  <c r="AT114" i="13"/>
  <c r="AU114" i="13"/>
  <c r="AV114" i="13"/>
  <c r="AW114" i="13"/>
  <c r="AX114" i="13"/>
  <c r="AY114" i="13"/>
  <c r="AZ114" i="13"/>
  <c r="Q115" i="13"/>
  <c r="R115" i="13"/>
  <c r="S115" i="13"/>
  <c r="T115" i="13"/>
  <c r="U115" i="13"/>
  <c r="V115" i="13"/>
  <c r="W115" i="13"/>
  <c r="X115" i="13"/>
  <c r="Y115" i="13"/>
  <c r="Z115" i="13"/>
  <c r="AA115" i="13"/>
  <c r="AB115" i="13"/>
  <c r="AC115" i="13"/>
  <c r="AD115" i="13"/>
  <c r="AE115" i="13"/>
  <c r="AF115" i="13"/>
  <c r="AG115" i="13"/>
  <c r="AH115" i="13"/>
  <c r="AI115" i="13"/>
  <c r="AJ115" i="13"/>
  <c r="AK115" i="13"/>
  <c r="AL115" i="13"/>
  <c r="AM115" i="13"/>
  <c r="AN115" i="13"/>
  <c r="AO115" i="13"/>
  <c r="AP115" i="13"/>
  <c r="AQ115" i="13"/>
  <c r="AR115" i="13"/>
  <c r="AS115" i="13"/>
  <c r="AT115" i="13"/>
  <c r="AU115" i="13"/>
  <c r="AV115" i="13"/>
  <c r="AW115" i="13"/>
  <c r="AX115" i="13"/>
  <c r="AY115" i="13"/>
  <c r="AZ115" i="13"/>
  <c r="Q116" i="13"/>
  <c r="R116" i="13"/>
  <c r="S116" i="13"/>
  <c r="T116" i="13"/>
  <c r="U116" i="13"/>
  <c r="V116" i="13"/>
  <c r="W116" i="13"/>
  <c r="X116" i="13"/>
  <c r="Y116" i="13"/>
  <c r="Z116" i="13"/>
  <c r="AA116" i="13"/>
  <c r="AB116" i="13"/>
  <c r="AC116" i="13"/>
  <c r="AD116" i="13"/>
  <c r="AE116" i="13"/>
  <c r="AF116" i="13"/>
  <c r="AG116" i="13"/>
  <c r="AH116" i="13"/>
  <c r="AI116" i="13"/>
  <c r="AJ116" i="13"/>
  <c r="AK116" i="13"/>
  <c r="AL116" i="13"/>
  <c r="AM116" i="13"/>
  <c r="AN116" i="13"/>
  <c r="AO116" i="13"/>
  <c r="AP116" i="13"/>
  <c r="AQ116" i="13"/>
  <c r="AR116" i="13"/>
  <c r="AS116" i="13"/>
  <c r="AT116" i="13"/>
  <c r="AU116" i="13"/>
  <c r="AV116" i="13"/>
  <c r="AW116" i="13"/>
  <c r="AX116" i="13"/>
  <c r="AY116" i="13"/>
  <c r="AZ116" i="13"/>
  <c r="Q117" i="13"/>
  <c r="R117" i="13"/>
  <c r="S117" i="13"/>
  <c r="T117" i="13"/>
  <c r="U117" i="13"/>
  <c r="V117" i="13"/>
  <c r="W117" i="13"/>
  <c r="X117" i="13"/>
  <c r="Y117" i="13"/>
  <c r="Z117" i="13"/>
  <c r="AA117" i="13"/>
  <c r="AB117" i="13"/>
  <c r="AC117" i="13"/>
  <c r="AD117" i="13"/>
  <c r="AE117" i="13"/>
  <c r="AF117" i="13"/>
  <c r="AG117" i="13"/>
  <c r="AH117" i="13"/>
  <c r="AI117" i="13"/>
  <c r="AJ117" i="13"/>
  <c r="AK117" i="13"/>
  <c r="AL117" i="13"/>
  <c r="AM117" i="13"/>
  <c r="AN117" i="13"/>
  <c r="AO117" i="13"/>
  <c r="AP117" i="13"/>
  <c r="AQ117" i="13"/>
  <c r="AR117" i="13"/>
  <c r="AS117" i="13"/>
  <c r="AT117" i="13"/>
  <c r="AU117" i="13"/>
  <c r="AV117" i="13"/>
  <c r="AW117" i="13"/>
  <c r="AX117" i="13"/>
  <c r="AY117" i="13"/>
  <c r="AZ117" i="13"/>
  <c r="Q118" i="13"/>
  <c r="R118" i="13"/>
  <c r="S118" i="13"/>
  <c r="T118" i="13"/>
  <c r="U118" i="13"/>
  <c r="V118" i="13"/>
  <c r="W118" i="13"/>
  <c r="X118" i="13"/>
  <c r="Y118" i="13"/>
  <c r="Z118" i="13"/>
  <c r="AA118" i="13"/>
  <c r="AB118" i="13"/>
  <c r="AC118" i="13"/>
  <c r="AD118" i="13"/>
  <c r="AE118" i="13"/>
  <c r="AF118" i="13"/>
  <c r="AG118" i="13"/>
  <c r="AH118" i="13"/>
  <c r="AI118" i="13"/>
  <c r="AJ118" i="13"/>
  <c r="AK118" i="13"/>
  <c r="AL118" i="13"/>
  <c r="AM118" i="13"/>
  <c r="AN118" i="13"/>
  <c r="AO118" i="13"/>
  <c r="AP118" i="13"/>
  <c r="AQ118" i="13"/>
  <c r="AR118" i="13"/>
  <c r="AS118" i="13"/>
  <c r="AT118" i="13"/>
  <c r="AU118" i="13"/>
  <c r="AV118" i="13"/>
  <c r="AW118" i="13"/>
  <c r="AX118" i="13"/>
  <c r="AY118" i="13"/>
  <c r="AZ118" i="13"/>
  <c r="Q119" i="13"/>
  <c r="R119" i="13"/>
  <c r="S119" i="13"/>
  <c r="T119" i="13"/>
  <c r="U119" i="13"/>
  <c r="V119" i="13"/>
  <c r="W119" i="13"/>
  <c r="X119" i="13"/>
  <c r="Y119" i="13"/>
  <c r="Z119" i="13"/>
  <c r="AA119" i="13"/>
  <c r="AB119" i="13"/>
  <c r="AC119" i="13"/>
  <c r="AD119" i="13"/>
  <c r="AE119" i="13"/>
  <c r="AF119" i="13"/>
  <c r="AG119" i="13"/>
  <c r="AH119" i="13"/>
  <c r="AI119" i="13"/>
  <c r="AJ119" i="13"/>
  <c r="AK119" i="13"/>
  <c r="AL119" i="13"/>
  <c r="AM119" i="13"/>
  <c r="AN119" i="13"/>
  <c r="AO119" i="13"/>
  <c r="AP119" i="13"/>
  <c r="AQ119" i="13"/>
  <c r="AR119" i="13"/>
  <c r="AS119" i="13"/>
  <c r="AT119" i="13"/>
  <c r="AU119" i="13"/>
  <c r="AV119" i="13"/>
  <c r="AW119" i="13"/>
  <c r="AX119" i="13"/>
  <c r="AY119" i="13"/>
  <c r="AZ119" i="13"/>
  <c r="Q120" i="13"/>
  <c r="R120" i="13"/>
  <c r="S120" i="13"/>
  <c r="T120" i="13"/>
  <c r="U120" i="13"/>
  <c r="V120" i="13"/>
  <c r="W120" i="13"/>
  <c r="X120" i="13"/>
  <c r="Y120" i="13"/>
  <c r="Z120" i="13"/>
  <c r="AA120" i="13"/>
  <c r="AB120" i="13"/>
  <c r="AC120" i="13"/>
  <c r="AD120" i="13"/>
  <c r="AE120" i="13"/>
  <c r="AF120" i="13"/>
  <c r="AG120" i="13"/>
  <c r="AH120" i="13"/>
  <c r="AI120" i="13"/>
  <c r="AJ120" i="13"/>
  <c r="AK120" i="13"/>
  <c r="AL120" i="13"/>
  <c r="AM120" i="13"/>
  <c r="AN120" i="13"/>
  <c r="AO120" i="13"/>
  <c r="AP120" i="13"/>
  <c r="AQ120" i="13"/>
  <c r="AR120" i="13"/>
  <c r="AS120" i="13"/>
  <c r="AT120" i="13"/>
  <c r="AU120" i="13"/>
  <c r="AV120" i="13"/>
  <c r="AW120" i="13"/>
  <c r="AX120" i="13"/>
  <c r="AY120" i="13"/>
  <c r="AZ120" i="13"/>
  <c r="Q121" i="13"/>
  <c r="R121" i="13"/>
  <c r="S121" i="13"/>
  <c r="T121" i="13"/>
  <c r="U121" i="13"/>
  <c r="V121" i="13"/>
  <c r="W121" i="13"/>
  <c r="X121" i="13"/>
  <c r="Y121" i="13"/>
  <c r="Z121" i="13"/>
  <c r="AA121" i="13"/>
  <c r="AB121" i="13"/>
  <c r="AC121" i="13"/>
  <c r="AD121" i="13"/>
  <c r="AE121" i="13"/>
  <c r="AF121" i="13"/>
  <c r="AG121" i="13"/>
  <c r="AH121" i="13"/>
  <c r="AI121" i="13"/>
  <c r="AJ121" i="13"/>
  <c r="AK121" i="13"/>
  <c r="AL121" i="13"/>
  <c r="AM121" i="13"/>
  <c r="AN121" i="13"/>
  <c r="AO121" i="13"/>
  <c r="AP121" i="13"/>
  <c r="AQ121" i="13"/>
  <c r="AR121" i="13"/>
  <c r="AS121" i="13"/>
  <c r="AT121" i="13"/>
  <c r="AU121" i="13"/>
  <c r="AV121" i="13"/>
  <c r="AW121" i="13"/>
  <c r="AX121" i="13"/>
  <c r="AY121" i="13"/>
  <c r="AZ121" i="13"/>
  <c r="Q122" i="13"/>
  <c r="R122" i="13"/>
  <c r="S122" i="13"/>
  <c r="T122" i="13"/>
  <c r="U122" i="13"/>
  <c r="V122" i="13"/>
  <c r="W122" i="13"/>
  <c r="X122" i="13"/>
  <c r="Y122" i="13"/>
  <c r="Z122" i="13"/>
  <c r="AA122" i="13"/>
  <c r="AB122" i="13"/>
  <c r="AC122" i="13"/>
  <c r="AD122" i="13"/>
  <c r="AE122" i="13"/>
  <c r="AF122" i="13"/>
  <c r="AG122" i="13"/>
  <c r="AH122" i="13"/>
  <c r="AI122" i="13"/>
  <c r="AJ122" i="13"/>
  <c r="AK122" i="13"/>
  <c r="AL122" i="13"/>
  <c r="AM122" i="13"/>
  <c r="AN122" i="13"/>
  <c r="AO122" i="13"/>
  <c r="AP122" i="13"/>
  <c r="AQ122" i="13"/>
  <c r="AR122" i="13"/>
  <c r="AS122" i="13"/>
  <c r="AT122" i="13"/>
  <c r="AU122" i="13"/>
  <c r="AV122" i="13"/>
  <c r="AW122" i="13"/>
  <c r="AX122" i="13"/>
  <c r="AY122" i="13"/>
  <c r="AZ122" i="13"/>
  <c r="Q123" i="13"/>
  <c r="R123" i="13"/>
  <c r="S123" i="13"/>
  <c r="T123" i="13"/>
  <c r="U123" i="13"/>
  <c r="V123" i="13"/>
  <c r="W123" i="13"/>
  <c r="X123" i="13"/>
  <c r="Y123" i="13"/>
  <c r="Z123" i="13"/>
  <c r="AA123" i="13"/>
  <c r="AB123" i="13"/>
  <c r="AC123" i="13"/>
  <c r="AD123" i="13"/>
  <c r="AE123" i="13"/>
  <c r="AF123" i="13"/>
  <c r="AG123" i="13"/>
  <c r="AH123" i="13"/>
  <c r="AI123" i="13"/>
  <c r="AJ123" i="13"/>
  <c r="AK123" i="13"/>
  <c r="AL123" i="13"/>
  <c r="AM123" i="13"/>
  <c r="AN123" i="13"/>
  <c r="AO123" i="13"/>
  <c r="AP123" i="13"/>
  <c r="AQ123" i="13"/>
  <c r="AR123" i="13"/>
  <c r="AS123" i="13"/>
  <c r="AT123" i="13"/>
  <c r="AU123" i="13"/>
  <c r="AV123" i="13"/>
  <c r="AW123" i="13"/>
  <c r="AX123" i="13"/>
  <c r="AY123" i="13"/>
  <c r="AZ123" i="13"/>
  <c r="Q124" i="13"/>
  <c r="R124" i="13"/>
  <c r="S124" i="13"/>
  <c r="T124" i="13"/>
  <c r="U124" i="13"/>
  <c r="V124" i="13"/>
  <c r="W124" i="13"/>
  <c r="X124" i="13"/>
  <c r="Y124" i="13"/>
  <c r="Z124" i="13"/>
  <c r="AA124" i="13"/>
  <c r="AB124" i="13"/>
  <c r="AC124" i="13"/>
  <c r="AD124" i="13"/>
  <c r="AE124" i="13"/>
  <c r="AF124" i="13"/>
  <c r="AG124" i="13"/>
  <c r="AH124" i="13"/>
  <c r="AI124" i="13"/>
  <c r="AJ124" i="13"/>
  <c r="AK124" i="13"/>
  <c r="AL124" i="13"/>
  <c r="AM124" i="13"/>
  <c r="AN124" i="13"/>
  <c r="AO124" i="13"/>
  <c r="AP124" i="13"/>
  <c r="AQ124" i="13"/>
  <c r="AR124" i="13"/>
  <c r="AS124" i="13"/>
  <c r="AT124" i="13"/>
  <c r="AU124" i="13"/>
  <c r="AV124" i="13"/>
  <c r="AW124" i="13"/>
  <c r="AX124" i="13"/>
  <c r="AY124" i="13"/>
  <c r="AZ124" i="13"/>
  <c r="Q125" i="13"/>
  <c r="R125" i="13"/>
  <c r="S125" i="13"/>
  <c r="T125" i="13"/>
  <c r="U125" i="13"/>
  <c r="V125" i="13"/>
  <c r="W125" i="13"/>
  <c r="X125" i="13"/>
  <c r="Y125" i="13"/>
  <c r="Z125" i="13"/>
  <c r="AA125" i="13"/>
  <c r="AB125" i="13"/>
  <c r="AC125" i="13"/>
  <c r="AD125" i="13"/>
  <c r="AE125" i="13"/>
  <c r="AF125" i="13"/>
  <c r="AG125" i="13"/>
  <c r="AH125" i="13"/>
  <c r="AI125" i="13"/>
  <c r="AJ125" i="13"/>
  <c r="AK125" i="13"/>
  <c r="AL125" i="13"/>
  <c r="AM125" i="13"/>
  <c r="AN125" i="13"/>
  <c r="AO125" i="13"/>
  <c r="AP125" i="13"/>
  <c r="AQ125" i="13"/>
  <c r="AR125" i="13"/>
  <c r="AS125" i="13"/>
  <c r="AT125" i="13"/>
  <c r="AU125" i="13"/>
  <c r="AV125" i="13"/>
  <c r="AW125" i="13"/>
  <c r="AX125" i="13"/>
  <c r="AY125" i="13"/>
  <c r="AZ125" i="13"/>
  <c r="Q127" i="13"/>
  <c r="R127" i="13"/>
  <c r="S127" i="13"/>
  <c r="T127" i="13"/>
  <c r="U127" i="13"/>
  <c r="V127" i="13"/>
  <c r="W127" i="13"/>
  <c r="X127" i="13"/>
  <c r="Y127" i="13"/>
  <c r="Z127" i="13"/>
  <c r="AA127" i="13"/>
  <c r="AB127" i="13"/>
  <c r="AC127" i="13"/>
  <c r="AD127" i="13"/>
  <c r="AE127" i="13"/>
  <c r="AF127" i="13"/>
  <c r="AG127" i="13"/>
  <c r="AH127" i="13"/>
  <c r="AI127" i="13"/>
  <c r="AJ127" i="13"/>
  <c r="AK127" i="13"/>
  <c r="AL127" i="13"/>
  <c r="AM127" i="13"/>
  <c r="AN127" i="13"/>
  <c r="AO127" i="13"/>
  <c r="AP127" i="13"/>
  <c r="AQ127" i="13"/>
  <c r="AR127" i="13"/>
  <c r="AS127" i="13"/>
  <c r="AT127" i="13"/>
  <c r="AU127" i="13"/>
  <c r="AV127" i="13"/>
  <c r="AW127" i="13"/>
  <c r="AX127" i="13"/>
  <c r="AY127" i="13"/>
  <c r="AZ127" i="13"/>
  <c r="Q128" i="13"/>
  <c r="R128" i="13"/>
  <c r="S128" i="13"/>
  <c r="T128" i="13"/>
  <c r="U128" i="13"/>
  <c r="V128" i="13"/>
  <c r="W128" i="13"/>
  <c r="X128" i="13"/>
  <c r="Y128" i="13"/>
  <c r="Z128" i="13"/>
  <c r="AA128" i="13"/>
  <c r="AB128" i="13"/>
  <c r="AC128" i="13"/>
  <c r="AD128" i="13"/>
  <c r="AE128" i="13"/>
  <c r="AF128" i="13"/>
  <c r="AG128" i="13"/>
  <c r="AH128" i="13"/>
  <c r="AI128" i="13"/>
  <c r="AJ128" i="13"/>
  <c r="AK128" i="13"/>
  <c r="AL128" i="13"/>
  <c r="AM128" i="13"/>
  <c r="AN128" i="13"/>
  <c r="AO128" i="13"/>
  <c r="AP128" i="13"/>
  <c r="AQ128" i="13"/>
  <c r="AR128" i="13"/>
  <c r="AS128" i="13"/>
  <c r="AT128" i="13"/>
  <c r="AU128" i="13"/>
  <c r="AV128" i="13"/>
  <c r="AW128" i="13"/>
  <c r="AX128" i="13"/>
  <c r="AY128" i="13"/>
  <c r="AZ128" i="13"/>
  <c r="Q129" i="13"/>
  <c r="R129" i="13"/>
  <c r="S129" i="13"/>
  <c r="T129" i="13"/>
  <c r="U129" i="13"/>
  <c r="V129" i="13"/>
  <c r="W129" i="13"/>
  <c r="X129" i="13"/>
  <c r="Y129" i="13"/>
  <c r="Z129" i="13"/>
  <c r="AA129" i="13"/>
  <c r="AB129" i="13"/>
  <c r="AC129" i="13"/>
  <c r="AD129" i="13"/>
  <c r="AE129" i="13"/>
  <c r="AF129" i="13"/>
  <c r="AG129" i="13"/>
  <c r="AH129" i="13"/>
  <c r="AI129" i="13"/>
  <c r="AJ129" i="13"/>
  <c r="AK129" i="13"/>
  <c r="AL129" i="13"/>
  <c r="AM129" i="13"/>
  <c r="AN129" i="13"/>
  <c r="AO129" i="13"/>
  <c r="AP129" i="13"/>
  <c r="AQ129" i="13"/>
  <c r="AR129" i="13"/>
  <c r="AS129" i="13"/>
  <c r="AT129" i="13"/>
  <c r="AU129" i="13"/>
  <c r="AV129" i="13"/>
  <c r="AW129" i="13"/>
  <c r="AX129" i="13"/>
  <c r="AY129" i="13"/>
  <c r="AZ129" i="13"/>
  <c r="Q130" i="13"/>
  <c r="R130" i="13"/>
  <c r="S130" i="13"/>
  <c r="T130" i="13"/>
  <c r="U130" i="13"/>
  <c r="V130" i="13"/>
  <c r="W130" i="13"/>
  <c r="X130" i="13"/>
  <c r="Y130" i="13"/>
  <c r="Z130" i="13"/>
  <c r="AA130" i="13"/>
  <c r="AB130" i="13"/>
  <c r="AC130" i="13"/>
  <c r="AD130" i="13"/>
  <c r="AE130" i="13"/>
  <c r="AF130" i="13"/>
  <c r="AG130" i="13"/>
  <c r="AH130" i="13"/>
  <c r="AI130" i="13"/>
  <c r="AJ130" i="13"/>
  <c r="AK130" i="13"/>
  <c r="AL130" i="13"/>
  <c r="AM130" i="13"/>
  <c r="AN130" i="13"/>
  <c r="AO130" i="13"/>
  <c r="AP130" i="13"/>
  <c r="AQ130" i="13"/>
  <c r="AR130" i="13"/>
  <c r="AS130" i="13"/>
  <c r="AT130" i="13"/>
  <c r="AU130" i="13"/>
  <c r="AV130" i="13"/>
  <c r="AW130" i="13"/>
  <c r="AX130" i="13"/>
  <c r="AY130" i="13"/>
  <c r="AZ130" i="13"/>
  <c r="Q131" i="13"/>
  <c r="R131" i="13"/>
  <c r="S131" i="13"/>
  <c r="T131" i="13"/>
  <c r="U131" i="13"/>
  <c r="V131" i="13"/>
  <c r="W131" i="13"/>
  <c r="X131" i="13"/>
  <c r="Y131" i="13"/>
  <c r="Z131" i="13"/>
  <c r="AA131" i="13"/>
  <c r="AB131" i="13"/>
  <c r="AC131" i="13"/>
  <c r="AD131" i="13"/>
  <c r="AE131" i="13"/>
  <c r="AF131" i="13"/>
  <c r="AG131" i="13"/>
  <c r="AH131" i="13"/>
  <c r="AI131" i="13"/>
  <c r="AJ131" i="13"/>
  <c r="AK131" i="13"/>
  <c r="AL131" i="13"/>
  <c r="AM131" i="13"/>
  <c r="AN131" i="13"/>
  <c r="AO131" i="13"/>
  <c r="AP131" i="13"/>
  <c r="AQ131" i="13"/>
  <c r="AR131" i="13"/>
  <c r="AS131" i="13"/>
  <c r="AT131" i="13"/>
  <c r="AU131" i="13"/>
  <c r="AV131" i="13"/>
  <c r="AW131" i="13"/>
  <c r="AX131" i="13"/>
  <c r="AY131" i="13"/>
  <c r="AZ131" i="13"/>
  <c r="Q132" i="13"/>
  <c r="R132" i="13"/>
  <c r="S132" i="13"/>
  <c r="T132" i="13"/>
  <c r="U132" i="13"/>
  <c r="V132" i="13"/>
  <c r="W132" i="13"/>
  <c r="X132" i="13"/>
  <c r="Y132" i="13"/>
  <c r="Z132" i="13"/>
  <c r="AA132" i="13"/>
  <c r="AB132" i="13"/>
  <c r="AC132" i="13"/>
  <c r="AD132" i="13"/>
  <c r="AE132" i="13"/>
  <c r="AF132" i="13"/>
  <c r="AG132" i="13"/>
  <c r="AH132" i="13"/>
  <c r="AI132" i="13"/>
  <c r="AJ132" i="13"/>
  <c r="AK132" i="13"/>
  <c r="AL132" i="13"/>
  <c r="AM132" i="13"/>
  <c r="AN132" i="13"/>
  <c r="AO132" i="13"/>
  <c r="AP132" i="13"/>
  <c r="AQ132" i="13"/>
  <c r="AR132" i="13"/>
  <c r="AS132" i="13"/>
  <c r="AT132" i="13"/>
  <c r="AU132" i="13"/>
  <c r="AV132" i="13"/>
  <c r="AW132" i="13"/>
  <c r="AX132" i="13"/>
  <c r="AY132" i="13"/>
  <c r="AZ132" i="13"/>
  <c r="Q133" i="13"/>
  <c r="R133" i="13"/>
  <c r="S133" i="13"/>
  <c r="T133" i="13"/>
  <c r="U133" i="13"/>
  <c r="V133" i="13"/>
  <c r="W133" i="13"/>
  <c r="X133" i="13"/>
  <c r="Y133" i="13"/>
  <c r="Z133" i="13"/>
  <c r="AA133" i="13"/>
  <c r="AB133" i="13"/>
  <c r="AC133" i="13"/>
  <c r="AD133" i="13"/>
  <c r="AE133" i="13"/>
  <c r="AF133" i="13"/>
  <c r="AG133" i="13"/>
  <c r="AH133" i="13"/>
  <c r="AI133" i="13"/>
  <c r="AJ133" i="13"/>
  <c r="AK133" i="13"/>
  <c r="AL133" i="13"/>
  <c r="AM133" i="13"/>
  <c r="AN133" i="13"/>
  <c r="AO133" i="13"/>
  <c r="AP133" i="13"/>
  <c r="AQ133" i="13"/>
  <c r="AR133" i="13"/>
  <c r="AS133" i="13"/>
  <c r="AT133" i="13"/>
  <c r="AU133" i="13"/>
  <c r="AV133" i="13"/>
  <c r="AW133" i="13"/>
  <c r="AX133" i="13"/>
  <c r="AY133" i="13"/>
  <c r="AZ133" i="13"/>
  <c r="Q134" i="13"/>
  <c r="R134" i="13"/>
  <c r="S134" i="13"/>
  <c r="T134" i="13"/>
  <c r="U134" i="13"/>
  <c r="V134" i="13"/>
  <c r="W134" i="13"/>
  <c r="X134" i="13"/>
  <c r="Y134" i="13"/>
  <c r="Z134" i="13"/>
  <c r="AA134" i="13"/>
  <c r="AB134" i="13"/>
  <c r="AC134" i="13"/>
  <c r="AD134" i="13"/>
  <c r="AE134" i="13"/>
  <c r="AF134" i="13"/>
  <c r="AG134" i="13"/>
  <c r="AH134" i="13"/>
  <c r="AI134" i="13"/>
  <c r="AJ134" i="13"/>
  <c r="AK134" i="13"/>
  <c r="AL134" i="13"/>
  <c r="AM134" i="13"/>
  <c r="AN134" i="13"/>
  <c r="AO134" i="13"/>
  <c r="AP134" i="13"/>
  <c r="AQ134" i="13"/>
  <c r="AR134" i="13"/>
  <c r="AS134" i="13"/>
  <c r="AT134" i="13"/>
  <c r="AU134" i="13"/>
  <c r="AV134" i="13"/>
  <c r="AW134" i="13"/>
  <c r="AX134" i="13"/>
  <c r="AY134" i="13"/>
  <c r="AZ134" i="13"/>
  <c r="Q135" i="13"/>
  <c r="R135" i="13"/>
  <c r="S135" i="13"/>
  <c r="T135" i="13"/>
  <c r="U135" i="13"/>
  <c r="V135" i="13"/>
  <c r="W135" i="13"/>
  <c r="X135" i="13"/>
  <c r="Y135" i="13"/>
  <c r="Z135" i="13"/>
  <c r="AA135" i="13"/>
  <c r="AB135" i="13"/>
  <c r="AC135" i="13"/>
  <c r="AD135" i="13"/>
  <c r="AE135" i="13"/>
  <c r="AF135" i="13"/>
  <c r="AG135" i="13"/>
  <c r="AH135" i="13"/>
  <c r="AI135" i="13"/>
  <c r="AJ135" i="13"/>
  <c r="AK135" i="13"/>
  <c r="AL135" i="13"/>
  <c r="AM135" i="13"/>
  <c r="AN135" i="13"/>
  <c r="AO135" i="13"/>
  <c r="AP135" i="13"/>
  <c r="AQ135" i="13"/>
  <c r="AR135" i="13"/>
  <c r="AS135" i="13"/>
  <c r="AT135" i="13"/>
  <c r="AU135" i="13"/>
  <c r="AV135" i="13"/>
  <c r="AW135" i="13"/>
  <c r="AX135" i="13"/>
  <c r="AY135" i="13"/>
  <c r="AZ135" i="13"/>
  <c r="Q136" i="13"/>
  <c r="R136" i="13"/>
  <c r="S136" i="13"/>
  <c r="T136" i="13"/>
  <c r="U136" i="13"/>
  <c r="V136" i="13"/>
  <c r="W136" i="13"/>
  <c r="X136" i="13"/>
  <c r="Y136" i="13"/>
  <c r="Z136" i="13"/>
  <c r="AA136" i="13"/>
  <c r="AB136" i="13"/>
  <c r="AC136" i="13"/>
  <c r="AD136" i="13"/>
  <c r="AE136" i="13"/>
  <c r="AF136" i="13"/>
  <c r="AG136" i="13"/>
  <c r="AH136" i="13"/>
  <c r="AI136" i="13"/>
  <c r="AJ136" i="13"/>
  <c r="AK136" i="13"/>
  <c r="AL136" i="13"/>
  <c r="AM136" i="13"/>
  <c r="AN136" i="13"/>
  <c r="AO136" i="13"/>
  <c r="AP136" i="13"/>
  <c r="AQ136" i="13"/>
  <c r="AR136" i="13"/>
  <c r="AS136" i="13"/>
  <c r="AT136" i="13"/>
  <c r="AU136" i="13"/>
  <c r="AV136" i="13"/>
  <c r="AW136" i="13"/>
  <c r="AX136" i="13"/>
  <c r="AY136" i="13"/>
  <c r="AZ136" i="13"/>
  <c r="Q137" i="13"/>
  <c r="R137" i="13"/>
  <c r="S137" i="13"/>
  <c r="T137" i="13"/>
  <c r="U137" i="13"/>
  <c r="V137" i="13"/>
  <c r="W137" i="13"/>
  <c r="X137" i="13"/>
  <c r="Y137" i="13"/>
  <c r="Z137" i="13"/>
  <c r="AA137" i="13"/>
  <c r="AB137" i="13"/>
  <c r="AC137" i="13"/>
  <c r="AD137" i="13"/>
  <c r="AE137" i="13"/>
  <c r="AF137" i="13"/>
  <c r="AG137" i="13"/>
  <c r="AH137" i="13"/>
  <c r="AI137" i="13"/>
  <c r="AJ137" i="13"/>
  <c r="AK137" i="13"/>
  <c r="AL137" i="13"/>
  <c r="AM137" i="13"/>
  <c r="AN137" i="13"/>
  <c r="AO137" i="13"/>
  <c r="AP137" i="13"/>
  <c r="AQ137" i="13"/>
  <c r="AR137" i="13"/>
  <c r="AS137" i="13"/>
  <c r="AT137" i="13"/>
  <c r="AU137" i="13"/>
  <c r="AV137" i="13"/>
  <c r="AW137" i="13"/>
  <c r="AX137" i="13"/>
  <c r="AY137" i="13"/>
  <c r="AZ137" i="13"/>
  <c r="Q138" i="13"/>
  <c r="R138" i="13"/>
  <c r="S138" i="13"/>
  <c r="T138" i="13"/>
  <c r="U138" i="13"/>
  <c r="V138" i="13"/>
  <c r="W138" i="13"/>
  <c r="X138" i="13"/>
  <c r="Y138" i="13"/>
  <c r="Z138" i="13"/>
  <c r="AA138" i="13"/>
  <c r="AB138" i="13"/>
  <c r="AC138" i="13"/>
  <c r="AD138" i="13"/>
  <c r="AE138" i="13"/>
  <c r="AF138" i="13"/>
  <c r="AG138" i="13"/>
  <c r="AH138" i="13"/>
  <c r="AI138" i="13"/>
  <c r="AJ138" i="13"/>
  <c r="AK138" i="13"/>
  <c r="AL138" i="13"/>
  <c r="AM138" i="13"/>
  <c r="AN138" i="13"/>
  <c r="AO138" i="13"/>
  <c r="AP138" i="13"/>
  <c r="AQ138" i="13"/>
  <c r="AR138" i="13"/>
  <c r="AS138" i="13"/>
  <c r="AT138" i="13"/>
  <c r="AU138" i="13"/>
  <c r="AV138" i="13"/>
  <c r="AW138" i="13"/>
  <c r="AX138" i="13"/>
  <c r="AY138" i="13"/>
  <c r="AZ138" i="13"/>
  <c r="Q143" i="13"/>
  <c r="R143" i="13"/>
  <c r="S143" i="13"/>
  <c r="T143" i="13"/>
  <c r="U143" i="13"/>
  <c r="V143" i="13"/>
  <c r="W143" i="13"/>
  <c r="X143" i="13"/>
  <c r="Y143" i="13"/>
  <c r="Z143" i="13"/>
  <c r="AA143" i="13"/>
  <c r="AB143" i="13"/>
  <c r="AC143" i="13"/>
  <c r="AD143" i="13"/>
  <c r="AE143" i="13"/>
  <c r="AF143" i="13"/>
  <c r="AG143" i="13"/>
  <c r="AH143" i="13"/>
  <c r="AI143" i="13"/>
  <c r="AJ143" i="13"/>
  <c r="AK143" i="13"/>
  <c r="AL143" i="13"/>
  <c r="AM143" i="13"/>
  <c r="AN143" i="13"/>
  <c r="AO143" i="13"/>
  <c r="AP143" i="13"/>
  <c r="AQ143" i="13"/>
  <c r="AR143" i="13"/>
  <c r="AS143" i="13"/>
  <c r="AT143" i="13"/>
  <c r="AU143" i="13"/>
  <c r="AV143" i="13"/>
  <c r="AW143" i="13"/>
  <c r="AX143" i="13"/>
  <c r="AY143" i="13"/>
  <c r="AZ143" i="13"/>
  <c r="Q144" i="13"/>
  <c r="R144" i="13"/>
  <c r="S144" i="13"/>
  <c r="T144" i="13"/>
  <c r="U144" i="13"/>
  <c r="V144" i="13"/>
  <c r="W144" i="13"/>
  <c r="X144" i="13"/>
  <c r="Y144" i="13"/>
  <c r="Z144" i="13"/>
  <c r="AA144" i="13"/>
  <c r="AB144" i="13"/>
  <c r="AC144" i="13"/>
  <c r="AD144" i="13"/>
  <c r="AE144" i="13"/>
  <c r="AF144" i="13"/>
  <c r="AG144" i="13"/>
  <c r="AH144" i="13"/>
  <c r="AI144" i="13"/>
  <c r="AJ144" i="13"/>
  <c r="AK144" i="13"/>
  <c r="AL144" i="13"/>
  <c r="AM144" i="13"/>
  <c r="AN144" i="13"/>
  <c r="AO144" i="13"/>
  <c r="AP144" i="13"/>
  <c r="AQ144" i="13"/>
  <c r="AR144" i="13"/>
  <c r="AS144" i="13"/>
  <c r="AT144" i="13"/>
  <c r="AU144" i="13"/>
  <c r="AV144" i="13"/>
  <c r="AW144" i="13"/>
  <c r="AX144" i="13"/>
  <c r="AY144" i="13"/>
  <c r="AZ144" i="13"/>
  <c r="Q145" i="13"/>
  <c r="R145" i="13"/>
  <c r="S145" i="13"/>
  <c r="T145" i="13"/>
  <c r="U145" i="13"/>
  <c r="V145" i="13"/>
  <c r="W145" i="13"/>
  <c r="X145" i="13"/>
  <c r="Y145" i="13"/>
  <c r="Z145" i="13"/>
  <c r="AA145" i="13"/>
  <c r="AB145" i="13"/>
  <c r="AC145" i="13"/>
  <c r="AD145" i="13"/>
  <c r="AE145" i="13"/>
  <c r="AF145" i="13"/>
  <c r="AG145" i="13"/>
  <c r="AH145" i="13"/>
  <c r="AI145" i="13"/>
  <c r="AJ145" i="13"/>
  <c r="AK145" i="13"/>
  <c r="AL145" i="13"/>
  <c r="AM145" i="13"/>
  <c r="AN145" i="13"/>
  <c r="AO145" i="13"/>
  <c r="AP145" i="13"/>
  <c r="AQ145" i="13"/>
  <c r="AR145" i="13"/>
  <c r="AS145" i="13"/>
  <c r="AT145" i="13"/>
  <c r="AU145" i="13"/>
  <c r="AV145" i="13"/>
  <c r="AW145" i="13"/>
  <c r="AX145" i="13"/>
  <c r="AY145" i="13"/>
  <c r="AZ145" i="13"/>
  <c r="Q146" i="13"/>
  <c r="R146" i="13"/>
  <c r="S146" i="13"/>
  <c r="T146" i="13"/>
  <c r="U146" i="13"/>
  <c r="V146" i="13"/>
  <c r="W146" i="13"/>
  <c r="X146" i="13"/>
  <c r="Y146" i="13"/>
  <c r="Z146" i="13"/>
  <c r="AA146" i="13"/>
  <c r="AB146" i="13"/>
  <c r="AC146" i="13"/>
  <c r="AD146" i="13"/>
  <c r="AE146" i="13"/>
  <c r="AF146" i="13"/>
  <c r="AG146" i="13"/>
  <c r="AH146" i="13"/>
  <c r="AI146" i="13"/>
  <c r="AJ146" i="13"/>
  <c r="AK146" i="13"/>
  <c r="AL146" i="13"/>
  <c r="AM146" i="13"/>
  <c r="AN146" i="13"/>
  <c r="AO146" i="13"/>
  <c r="AP146" i="13"/>
  <c r="AQ146" i="13"/>
  <c r="AR146" i="13"/>
  <c r="AS146" i="13"/>
  <c r="AT146" i="13"/>
  <c r="AU146" i="13"/>
  <c r="AV146" i="13"/>
  <c r="AW146" i="13"/>
  <c r="AX146" i="13"/>
  <c r="AY146" i="13"/>
  <c r="AZ146" i="13"/>
  <c r="Q148" i="13"/>
  <c r="R148" i="13"/>
  <c r="S148" i="13"/>
  <c r="T148" i="13"/>
  <c r="U148" i="13"/>
  <c r="V148" i="13"/>
  <c r="W148" i="13"/>
  <c r="X148" i="13"/>
  <c r="Y148" i="13"/>
  <c r="Z148" i="13"/>
  <c r="AA148" i="13"/>
  <c r="AB148" i="13"/>
  <c r="AC148" i="13"/>
  <c r="AD148" i="13"/>
  <c r="AE148" i="13"/>
  <c r="AF148" i="13"/>
  <c r="AG148" i="13"/>
  <c r="AH148" i="13"/>
  <c r="AI148" i="13"/>
  <c r="AJ148" i="13"/>
  <c r="AK148" i="13"/>
  <c r="AL148" i="13"/>
  <c r="AM148" i="13"/>
  <c r="AN148" i="13"/>
  <c r="AO148" i="13"/>
  <c r="AP148" i="13"/>
  <c r="AQ148" i="13"/>
  <c r="AR148" i="13"/>
  <c r="AS148" i="13"/>
  <c r="AT148" i="13"/>
  <c r="AU148" i="13"/>
  <c r="AV148" i="13"/>
  <c r="AW148" i="13"/>
  <c r="AX148" i="13"/>
  <c r="AY148" i="13"/>
  <c r="AZ148" i="13"/>
  <c r="Q149" i="13"/>
  <c r="R149" i="13"/>
  <c r="S149" i="13"/>
  <c r="T149" i="13"/>
  <c r="U149" i="13"/>
  <c r="V149" i="13"/>
  <c r="W149" i="13"/>
  <c r="X149" i="13"/>
  <c r="Y149" i="13"/>
  <c r="Z149" i="13"/>
  <c r="AA149" i="13"/>
  <c r="AB149" i="13"/>
  <c r="AC149" i="13"/>
  <c r="AD149" i="13"/>
  <c r="AE149" i="13"/>
  <c r="AF149" i="13"/>
  <c r="AG149" i="13"/>
  <c r="AH149" i="13"/>
  <c r="AI149" i="13"/>
  <c r="AJ149" i="13"/>
  <c r="AK149" i="13"/>
  <c r="AL149" i="13"/>
  <c r="AM149" i="13"/>
  <c r="AN149" i="13"/>
  <c r="AO149" i="13"/>
  <c r="AP149" i="13"/>
  <c r="AQ149" i="13"/>
  <c r="AR149" i="13"/>
  <c r="AS149" i="13"/>
  <c r="AT149" i="13"/>
  <c r="AU149" i="13"/>
  <c r="AV149" i="13"/>
  <c r="AW149" i="13"/>
  <c r="AX149" i="13"/>
  <c r="AY149" i="13"/>
  <c r="AZ149" i="13"/>
  <c r="Q150" i="13"/>
  <c r="R150" i="13"/>
  <c r="S150" i="13"/>
  <c r="T150" i="13"/>
  <c r="U150" i="13"/>
  <c r="V150" i="13"/>
  <c r="W150" i="13"/>
  <c r="X150" i="13"/>
  <c r="Y150" i="13"/>
  <c r="Z150" i="13"/>
  <c r="AA150" i="13"/>
  <c r="AB150" i="13"/>
  <c r="AC150" i="13"/>
  <c r="AD150" i="13"/>
  <c r="AE150" i="13"/>
  <c r="AF150" i="13"/>
  <c r="AG150" i="13"/>
  <c r="AH150" i="13"/>
  <c r="AI150" i="13"/>
  <c r="AJ150" i="13"/>
  <c r="AK150" i="13"/>
  <c r="AL150" i="13"/>
  <c r="AM150" i="13"/>
  <c r="AN150" i="13"/>
  <c r="AO150" i="13"/>
  <c r="AP150" i="13"/>
  <c r="AQ150" i="13"/>
  <c r="AR150" i="13"/>
  <c r="AS150" i="13"/>
  <c r="AT150" i="13"/>
  <c r="AU150" i="13"/>
  <c r="AV150" i="13"/>
  <c r="AW150" i="13"/>
  <c r="AX150" i="13"/>
  <c r="AY150" i="13"/>
  <c r="AZ150" i="13"/>
  <c r="Q151" i="13"/>
  <c r="R151" i="13"/>
  <c r="S151" i="13"/>
  <c r="T151" i="13"/>
  <c r="U151" i="13"/>
  <c r="V151" i="13"/>
  <c r="W151" i="13"/>
  <c r="X151" i="13"/>
  <c r="Y151" i="13"/>
  <c r="Z151" i="13"/>
  <c r="AA151" i="13"/>
  <c r="AB151" i="13"/>
  <c r="AC151" i="13"/>
  <c r="AD151" i="13"/>
  <c r="AE151" i="13"/>
  <c r="AF151" i="13"/>
  <c r="AG151" i="13"/>
  <c r="AH151" i="13"/>
  <c r="AI151" i="13"/>
  <c r="AJ151" i="13"/>
  <c r="AK151" i="13"/>
  <c r="AL151" i="13"/>
  <c r="AM151" i="13"/>
  <c r="AN151" i="13"/>
  <c r="AO151" i="13"/>
  <c r="AP151" i="13"/>
  <c r="AQ151" i="13"/>
  <c r="AR151" i="13"/>
  <c r="AS151" i="13"/>
  <c r="AT151" i="13"/>
  <c r="AU151" i="13"/>
  <c r="AV151" i="13"/>
  <c r="AW151" i="13"/>
  <c r="AX151" i="13"/>
  <c r="AY151" i="13"/>
  <c r="AZ151" i="13"/>
  <c r="Q152" i="13"/>
  <c r="R152" i="13"/>
  <c r="S152" i="13"/>
  <c r="T152" i="13"/>
  <c r="U152" i="13"/>
  <c r="V152" i="13"/>
  <c r="W152" i="13"/>
  <c r="X152" i="13"/>
  <c r="Y152" i="13"/>
  <c r="Z152" i="13"/>
  <c r="AA152" i="13"/>
  <c r="AB152" i="13"/>
  <c r="AC152" i="13"/>
  <c r="AD152" i="13"/>
  <c r="AE152" i="13"/>
  <c r="AF152" i="13"/>
  <c r="AG152" i="13"/>
  <c r="AH152" i="13"/>
  <c r="AI152" i="13"/>
  <c r="AJ152" i="13"/>
  <c r="AK152" i="13"/>
  <c r="AL152" i="13"/>
  <c r="AM152" i="13"/>
  <c r="AN152" i="13"/>
  <c r="AO152" i="13"/>
  <c r="AP152" i="13"/>
  <c r="AQ152" i="13"/>
  <c r="AR152" i="13"/>
  <c r="AS152" i="13"/>
  <c r="AT152" i="13"/>
  <c r="AU152" i="13"/>
  <c r="AV152" i="13"/>
  <c r="AW152" i="13"/>
  <c r="AX152" i="13"/>
  <c r="AY152" i="13"/>
  <c r="AZ152" i="13"/>
  <c r="Q153" i="13"/>
  <c r="R153" i="13"/>
  <c r="S153" i="13"/>
  <c r="T153" i="13"/>
  <c r="U153" i="13"/>
  <c r="V153" i="13"/>
  <c r="W153" i="13"/>
  <c r="X153" i="13"/>
  <c r="Y153" i="13"/>
  <c r="Z153" i="13"/>
  <c r="AA153" i="13"/>
  <c r="AB153" i="13"/>
  <c r="AC153" i="13"/>
  <c r="AD153" i="13"/>
  <c r="AE153" i="13"/>
  <c r="AF153" i="13"/>
  <c r="AG153" i="13"/>
  <c r="AH153" i="13"/>
  <c r="AI153" i="13"/>
  <c r="AJ153" i="13"/>
  <c r="AK153" i="13"/>
  <c r="AL153" i="13"/>
  <c r="AM153" i="13"/>
  <c r="AN153" i="13"/>
  <c r="AO153" i="13"/>
  <c r="AP153" i="13"/>
  <c r="AQ153" i="13"/>
  <c r="AR153" i="13"/>
  <c r="AS153" i="13"/>
  <c r="AT153" i="13"/>
  <c r="AU153" i="13"/>
  <c r="AV153" i="13"/>
  <c r="AW153" i="13"/>
  <c r="AX153" i="13"/>
  <c r="AY153" i="13"/>
  <c r="AZ153" i="13"/>
  <c r="Q154" i="13"/>
  <c r="R154" i="13"/>
  <c r="S154" i="13"/>
  <c r="T154" i="13"/>
  <c r="U154" i="13"/>
  <c r="V154" i="13"/>
  <c r="W154" i="13"/>
  <c r="X154" i="13"/>
  <c r="Y154" i="13"/>
  <c r="Z154" i="13"/>
  <c r="AA154" i="13"/>
  <c r="AB154" i="13"/>
  <c r="AC154" i="13"/>
  <c r="AD154" i="13"/>
  <c r="AE154" i="13"/>
  <c r="AF154" i="13"/>
  <c r="AG154" i="13"/>
  <c r="AH154" i="13"/>
  <c r="AI154" i="13"/>
  <c r="AJ154" i="13"/>
  <c r="AK154" i="13"/>
  <c r="AL154" i="13"/>
  <c r="AM154" i="13"/>
  <c r="AN154" i="13"/>
  <c r="AO154" i="13"/>
  <c r="AP154" i="13"/>
  <c r="AQ154" i="13"/>
  <c r="AR154" i="13"/>
  <c r="AS154" i="13"/>
  <c r="AT154" i="13"/>
  <c r="AU154" i="13"/>
  <c r="AV154" i="13"/>
  <c r="AW154" i="13"/>
  <c r="AX154" i="13"/>
  <c r="AY154" i="13"/>
  <c r="AZ154" i="13"/>
  <c r="Q155" i="13"/>
  <c r="R155" i="13"/>
  <c r="S155" i="13"/>
  <c r="T155" i="13"/>
  <c r="U155" i="13"/>
  <c r="V155" i="13"/>
  <c r="W155" i="13"/>
  <c r="X155" i="13"/>
  <c r="Y155" i="13"/>
  <c r="Z155" i="13"/>
  <c r="AA155" i="13"/>
  <c r="AB155" i="13"/>
  <c r="AC155" i="13"/>
  <c r="AD155" i="13"/>
  <c r="AE155" i="13"/>
  <c r="AF155" i="13"/>
  <c r="AG155" i="13"/>
  <c r="AH155" i="13"/>
  <c r="AI155" i="13"/>
  <c r="AJ155" i="13"/>
  <c r="AK155" i="13"/>
  <c r="AL155" i="13"/>
  <c r="AM155" i="13"/>
  <c r="AN155" i="13"/>
  <c r="AO155" i="13"/>
  <c r="AP155" i="13"/>
  <c r="AQ155" i="13"/>
  <c r="AR155" i="13"/>
  <c r="AS155" i="13"/>
  <c r="AT155" i="13"/>
  <c r="AU155" i="13"/>
  <c r="AV155" i="13"/>
  <c r="AW155" i="13"/>
  <c r="AX155" i="13"/>
  <c r="AY155" i="13"/>
  <c r="AZ155" i="13"/>
  <c r="Q156" i="13"/>
  <c r="R156" i="13"/>
  <c r="S156" i="13"/>
  <c r="T156" i="13"/>
  <c r="U156" i="13"/>
  <c r="V156" i="13"/>
  <c r="W156" i="13"/>
  <c r="X156" i="13"/>
  <c r="Y156" i="13"/>
  <c r="Z156" i="13"/>
  <c r="AA156" i="13"/>
  <c r="AB156" i="13"/>
  <c r="AC156" i="13"/>
  <c r="AD156" i="13"/>
  <c r="AE156" i="13"/>
  <c r="AF156" i="13"/>
  <c r="AG156" i="13"/>
  <c r="AH156" i="13"/>
  <c r="AI156" i="13"/>
  <c r="AJ156" i="13"/>
  <c r="AK156" i="13"/>
  <c r="AL156" i="13"/>
  <c r="AM156" i="13"/>
  <c r="AN156" i="13"/>
  <c r="AO156" i="13"/>
  <c r="AP156" i="13"/>
  <c r="AQ156" i="13"/>
  <c r="AR156" i="13"/>
  <c r="AS156" i="13"/>
  <c r="AT156" i="13"/>
  <c r="AU156" i="13"/>
  <c r="AV156" i="13"/>
  <c r="AW156" i="13"/>
  <c r="AX156" i="13"/>
  <c r="AY156" i="13"/>
  <c r="AZ156" i="13"/>
  <c r="Q157" i="13"/>
  <c r="R157" i="13"/>
  <c r="S157" i="13"/>
  <c r="T157" i="13"/>
  <c r="U157" i="13"/>
  <c r="V157" i="13"/>
  <c r="W157" i="13"/>
  <c r="X157" i="13"/>
  <c r="Y157" i="13"/>
  <c r="Z157" i="13"/>
  <c r="AA157" i="13"/>
  <c r="AB157" i="13"/>
  <c r="AC157" i="13"/>
  <c r="AD157" i="13"/>
  <c r="AE157" i="13"/>
  <c r="AF157" i="13"/>
  <c r="AG157" i="13"/>
  <c r="AH157" i="13"/>
  <c r="AI157" i="13"/>
  <c r="AJ157" i="13"/>
  <c r="AK157" i="13"/>
  <c r="AL157" i="13"/>
  <c r="AM157" i="13"/>
  <c r="AN157" i="13"/>
  <c r="AO157" i="13"/>
  <c r="AP157" i="13"/>
  <c r="AQ157" i="13"/>
  <c r="AR157" i="13"/>
  <c r="AS157" i="13"/>
  <c r="AT157" i="13"/>
  <c r="AU157" i="13"/>
  <c r="AV157" i="13"/>
  <c r="AW157" i="13"/>
  <c r="AX157" i="13"/>
  <c r="AY157" i="13"/>
  <c r="AZ157" i="13"/>
  <c r="Q158" i="13"/>
  <c r="R158" i="13"/>
  <c r="S158" i="13"/>
  <c r="T158" i="13"/>
  <c r="U158" i="13"/>
  <c r="V158" i="13"/>
  <c r="W158" i="13"/>
  <c r="X158" i="13"/>
  <c r="Y158" i="13"/>
  <c r="Z158" i="13"/>
  <c r="AA158" i="13"/>
  <c r="AB158" i="13"/>
  <c r="AC158" i="13"/>
  <c r="AD158" i="13"/>
  <c r="AE158" i="13"/>
  <c r="AF158" i="13"/>
  <c r="AG158" i="13"/>
  <c r="AH158" i="13"/>
  <c r="AI158" i="13"/>
  <c r="AJ158" i="13"/>
  <c r="AK158" i="13"/>
  <c r="AL158" i="13"/>
  <c r="AM158" i="13"/>
  <c r="AN158" i="13"/>
  <c r="AO158" i="13"/>
  <c r="AP158" i="13"/>
  <c r="AQ158" i="13"/>
  <c r="AR158" i="13"/>
  <c r="AS158" i="13"/>
  <c r="AT158" i="13"/>
  <c r="AU158" i="13"/>
  <c r="AV158" i="13"/>
  <c r="AW158" i="13"/>
  <c r="AX158" i="13"/>
  <c r="AY158" i="13"/>
  <c r="AZ158" i="13"/>
  <c r="Q159" i="13"/>
  <c r="R159" i="13"/>
  <c r="S159" i="13"/>
  <c r="T159" i="13"/>
  <c r="U159" i="13"/>
  <c r="V159" i="13"/>
  <c r="W159" i="13"/>
  <c r="X159" i="13"/>
  <c r="Y159" i="13"/>
  <c r="Z159" i="13"/>
  <c r="AA159" i="13"/>
  <c r="AB159" i="13"/>
  <c r="AC159" i="13"/>
  <c r="AD159" i="13"/>
  <c r="AE159" i="13"/>
  <c r="AF159" i="13"/>
  <c r="AG159" i="13"/>
  <c r="AH159" i="13"/>
  <c r="AI159" i="13"/>
  <c r="AJ159" i="13"/>
  <c r="AK159" i="13"/>
  <c r="AL159" i="13"/>
  <c r="AM159" i="13"/>
  <c r="AN159" i="13"/>
  <c r="AO159" i="13"/>
  <c r="AP159" i="13"/>
  <c r="AQ159" i="13"/>
  <c r="AR159" i="13"/>
  <c r="AS159" i="13"/>
  <c r="AT159" i="13"/>
  <c r="AU159" i="13"/>
  <c r="AV159" i="13"/>
  <c r="AW159" i="13"/>
  <c r="AX159" i="13"/>
  <c r="AY159" i="13"/>
  <c r="AZ159" i="13"/>
  <c r="Q160" i="13"/>
  <c r="R160" i="13"/>
  <c r="S160" i="13"/>
  <c r="T160" i="13"/>
  <c r="U160" i="13"/>
  <c r="V160" i="13"/>
  <c r="W160" i="13"/>
  <c r="X160" i="13"/>
  <c r="Y160" i="13"/>
  <c r="Z160" i="13"/>
  <c r="AA160" i="13"/>
  <c r="AB160" i="13"/>
  <c r="AC160" i="13"/>
  <c r="AD160" i="13"/>
  <c r="AE160" i="13"/>
  <c r="AF160" i="13"/>
  <c r="AG160" i="13"/>
  <c r="AH160" i="13"/>
  <c r="AI160" i="13"/>
  <c r="AJ160" i="13"/>
  <c r="AK160" i="13"/>
  <c r="AL160" i="13"/>
  <c r="AM160" i="13"/>
  <c r="AN160" i="13"/>
  <c r="AO160" i="13"/>
  <c r="AP160" i="13"/>
  <c r="AQ160" i="13"/>
  <c r="AR160" i="13"/>
  <c r="AS160" i="13"/>
  <c r="AT160" i="13"/>
  <c r="AU160" i="13"/>
  <c r="AV160" i="13"/>
  <c r="AW160" i="13"/>
  <c r="AX160" i="13"/>
  <c r="AY160" i="13"/>
  <c r="AZ160" i="13"/>
  <c r="Q161" i="13"/>
  <c r="R161" i="13"/>
  <c r="S161" i="13"/>
  <c r="T161" i="13"/>
  <c r="U161" i="13"/>
  <c r="V161" i="13"/>
  <c r="W161" i="13"/>
  <c r="X161" i="13"/>
  <c r="Y161" i="13"/>
  <c r="Z161" i="13"/>
  <c r="AA161" i="13"/>
  <c r="AB161" i="13"/>
  <c r="AC161" i="13"/>
  <c r="AD161" i="13"/>
  <c r="AE161" i="13"/>
  <c r="AF161" i="13"/>
  <c r="AG161" i="13"/>
  <c r="AH161" i="13"/>
  <c r="AI161" i="13"/>
  <c r="AJ161" i="13"/>
  <c r="AK161" i="13"/>
  <c r="AL161" i="13"/>
  <c r="AM161" i="13"/>
  <c r="AN161" i="13"/>
  <c r="AO161" i="13"/>
  <c r="AP161" i="13"/>
  <c r="AQ161" i="13"/>
  <c r="AR161" i="13"/>
  <c r="AS161" i="13"/>
  <c r="AT161" i="13"/>
  <c r="AU161" i="13"/>
  <c r="AV161" i="13"/>
  <c r="AW161" i="13"/>
  <c r="AX161" i="13"/>
  <c r="AY161" i="13"/>
  <c r="AZ161" i="13"/>
  <c r="Q162" i="13"/>
  <c r="R162" i="13"/>
  <c r="S162" i="13"/>
  <c r="T162" i="13"/>
  <c r="U162" i="13"/>
  <c r="V162" i="13"/>
  <c r="W162" i="13"/>
  <c r="X162" i="13"/>
  <c r="Y162" i="13"/>
  <c r="Z162" i="13"/>
  <c r="AA162" i="13"/>
  <c r="AB162" i="13"/>
  <c r="AC162" i="13"/>
  <c r="AD162" i="13"/>
  <c r="AE162" i="13"/>
  <c r="AF162" i="13"/>
  <c r="AG162" i="13"/>
  <c r="AH162" i="13"/>
  <c r="AI162" i="13"/>
  <c r="AJ162" i="13"/>
  <c r="AK162" i="13"/>
  <c r="AL162" i="13"/>
  <c r="AM162" i="13"/>
  <c r="AN162" i="13"/>
  <c r="AO162" i="13"/>
  <c r="AP162" i="13"/>
  <c r="AQ162" i="13"/>
  <c r="AR162" i="13"/>
  <c r="AS162" i="13"/>
  <c r="AT162" i="13"/>
  <c r="AU162" i="13"/>
  <c r="AV162" i="13"/>
  <c r="AW162" i="13"/>
  <c r="AX162" i="13"/>
  <c r="AY162" i="13"/>
  <c r="AZ162" i="13"/>
  <c r="Q163" i="13"/>
  <c r="R163" i="13"/>
  <c r="S163" i="13"/>
  <c r="T163" i="13"/>
  <c r="U163" i="13"/>
  <c r="V163" i="13"/>
  <c r="W163" i="13"/>
  <c r="X163" i="13"/>
  <c r="Y163" i="13"/>
  <c r="Z163" i="13"/>
  <c r="AA163" i="13"/>
  <c r="AB163" i="13"/>
  <c r="AC163" i="13"/>
  <c r="AD163" i="13"/>
  <c r="AE163" i="13"/>
  <c r="AF163" i="13"/>
  <c r="AG163" i="13"/>
  <c r="AH163" i="13"/>
  <c r="AI163" i="13"/>
  <c r="AJ163" i="13"/>
  <c r="AK163" i="13"/>
  <c r="AL163" i="13"/>
  <c r="AM163" i="13"/>
  <c r="AN163" i="13"/>
  <c r="AO163" i="13"/>
  <c r="AP163" i="13"/>
  <c r="AQ163" i="13"/>
  <c r="AR163" i="13"/>
  <c r="AS163" i="13"/>
  <c r="AT163" i="13"/>
  <c r="AU163" i="13"/>
  <c r="AV163" i="13"/>
  <c r="AW163" i="13"/>
  <c r="AX163" i="13"/>
  <c r="AY163" i="13"/>
  <c r="AZ163" i="13"/>
  <c r="Q164" i="13"/>
  <c r="R164" i="13"/>
  <c r="S164" i="13"/>
  <c r="T164" i="13"/>
  <c r="U164" i="13"/>
  <c r="V164" i="13"/>
  <c r="W164" i="13"/>
  <c r="X164" i="13"/>
  <c r="Y164" i="13"/>
  <c r="Z164" i="13"/>
  <c r="AA164" i="13"/>
  <c r="AB164" i="13"/>
  <c r="AC164" i="13"/>
  <c r="AD164" i="13"/>
  <c r="AE164" i="13"/>
  <c r="AF164" i="13"/>
  <c r="AG164" i="13"/>
  <c r="AH164" i="13"/>
  <c r="AI164" i="13"/>
  <c r="AJ164" i="13"/>
  <c r="AK164" i="13"/>
  <c r="AL164" i="13"/>
  <c r="AM164" i="13"/>
  <c r="AN164" i="13"/>
  <c r="AO164" i="13"/>
  <c r="AP164" i="13"/>
  <c r="AQ164" i="13"/>
  <c r="AR164" i="13"/>
  <c r="AS164" i="13"/>
  <c r="AT164" i="13"/>
  <c r="AU164" i="13"/>
  <c r="AV164" i="13"/>
  <c r="AW164" i="13"/>
  <c r="AX164" i="13"/>
  <c r="AY164" i="13"/>
  <c r="AZ164" i="13"/>
  <c r="Q165" i="13"/>
  <c r="R165" i="13"/>
  <c r="S165" i="13"/>
  <c r="T165" i="13"/>
  <c r="U165" i="13"/>
  <c r="V165" i="13"/>
  <c r="W165" i="13"/>
  <c r="X165" i="13"/>
  <c r="Y165" i="13"/>
  <c r="Z165" i="13"/>
  <c r="AA165" i="13"/>
  <c r="AB165" i="13"/>
  <c r="AC165" i="13"/>
  <c r="AD165" i="13"/>
  <c r="AE165" i="13"/>
  <c r="AF165" i="13"/>
  <c r="AG165" i="13"/>
  <c r="AH165" i="13"/>
  <c r="AI165" i="13"/>
  <c r="AJ165" i="13"/>
  <c r="AK165" i="13"/>
  <c r="AL165" i="13"/>
  <c r="AM165" i="13"/>
  <c r="AN165" i="13"/>
  <c r="AO165" i="13"/>
  <c r="AP165" i="13"/>
  <c r="AQ165" i="13"/>
  <c r="AR165" i="13"/>
  <c r="AS165" i="13"/>
  <c r="AT165" i="13"/>
  <c r="AU165" i="13"/>
  <c r="AV165" i="13"/>
  <c r="AW165" i="13"/>
  <c r="AX165" i="13"/>
  <c r="AY165" i="13"/>
  <c r="AZ165" i="13"/>
  <c r="Q166" i="13"/>
  <c r="R166" i="13"/>
  <c r="S166" i="13"/>
  <c r="T166" i="13"/>
  <c r="U166" i="13"/>
  <c r="V166" i="13"/>
  <c r="W166" i="13"/>
  <c r="X166" i="13"/>
  <c r="Y166" i="13"/>
  <c r="Z166" i="13"/>
  <c r="AA166" i="13"/>
  <c r="AB166" i="13"/>
  <c r="AC166" i="13"/>
  <c r="AD166" i="13"/>
  <c r="AE166" i="13"/>
  <c r="AF166" i="13"/>
  <c r="AG166" i="13"/>
  <c r="AH166" i="13"/>
  <c r="AI166" i="13"/>
  <c r="AJ166" i="13"/>
  <c r="AK166" i="13"/>
  <c r="AL166" i="13"/>
  <c r="AM166" i="13"/>
  <c r="AN166" i="13"/>
  <c r="AO166" i="13"/>
  <c r="AP166" i="13"/>
  <c r="AQ166" i="13"/>
  <c r="AR166" i="13"/>
  <c r="AS166" i="13"/>
  <c r="AT166" i="13"/>
  <c r="AU166" i="13"/>
  <c r="AV166" i="13"/>
  <c r="AW166" i="13"/>
  <c r="AX166" i="13"/>
  <c r="AY166" i="13"/>
  <c r="AZ166" i="13"/>
  <c r="Q167" i="13"/>
  <c r="R167" i="13"/>
  <c r="S167" i="13"/>
  <c r="T167" i="13"/>
  <c r="U167" i="13"/>
  <c r="V167" i="13"/>
  <c r="W167" i="13"/>
  <c r="X167" i="13"/>
  <c r="Y167" i="13"/>
  <c r="Z167" i="13"/>
  <c r="AA167" i="13"/>
  <c r="AB167" i="13"/>
  <c r="AC167" i="13"/>
  <c r="AD167" i="13"/>
  <c r="AE167" i="13"/>
  <c r="AF167" i="13"/>
  <c r="AG167" i="13"/>
  <c r="AH167" i="13"/>
  <c r="AI167" i="13"/>
  <c r="AJ167" i="13"/>
  <c r="AK167" i="13"/>
  <c r="AL167" i="13"/>
  <c r="AM167" i="13"/>
  <c r="AN167" i="13"/>
  <c r="AO167" i="13"/>
  <c r="AP167" i="13"/>
  <c r="AQ167" i="13"/>
  <c r="AR167" i="13"/>
  <c r="AS167" i="13"/>
  <c r="AT167" i="13"/>
  <c r="AU167" i="13"/>
  <c r="AV167" i="13"/>
  <c r="AW167" i="13"/>
  <c r="AX167" i="13"/>
  <c r="AY167" i="13"/>
  <c r="AZ167" i="13"/>
  <c r="Q168" i="13"/>
  <c r="R168" i="13"/>
  <c r="S168" i="13"/>
  <c r="T168" i="13"/>
  <c r="U168" i="13"/>
  <c r="V168" i="13"/>
  <c r="W168" i="13"/>
  <c r="X168" i="13"/>
  <c r="Y168" i="13"/>
  <c r="Z168" i="13"/>
  <c r="AA168" i="13"/>
  <c r="AB168" i="13"/>
  <c r="AC168" i="13"/>
  <c r="AD168" i="13"/>
  <c r="AE168" i="13"/>
  <c r="AF168" i="13"/>
  <c r="AG168" i="13"/>
  <c r="AH168" i="13"/>
  <c r="AI168" i="13"/>
  <c r="AJ168" i="13"/>
  <c r="AK168" i="13"/>
  <c r="AL168" i="13"/>
  <c r="AM168" i="13"/>
  <c r="AN168" i="13"/>
  <c r="AO168" i="13"/>
  <c r="AP168" i="13"/>
  <c r="AQ168" i="13"/>
  <c r="AR168" i="13"/>
  <c r="AS168" i="13"/>
  <c r="AT168" i="13"/>
  <c r="AU168" i="13"/>
  <c r="AV168" i="13"/>
  <c r="AW168" i="13"/>
  <c r="AX168" i="13"/>
  <c r="AY168" i="13"/>
  <c r="AZ168" i="13"/>
  <c r="Q169" i="13"/>
  <c r="R169" i="13"/>
  <c r="S169" i="13"/>
  <c r="T169" i="13"/>
  <c r="U169" i="13"/>
  <c r="V169" i="13"/>
  <c r="W169" i="13"/>
  <c r="X169" i="13"/>
  <c r="Y169" i="13"/>
  <c r="Z169" i="13"/>
  <c r="AA169" i="13"/>
  <c r="AB169" i="13"/>
  <c r="AC169" i="13"/>
  <c r="AD169" i="13"/>
  <c r="AE169" i="13"/>
  <c r="AF169" i="13"/>
  <c r="AG169" i="13"/>
  <c r="AH169" i="13"/>
  <c r="AI169" i="13"/>
  <c r="AJ169" i="13"/>
  <c r="AK169" i="13"/>
  <c r="AL169" i="13"/>
  <c r="AM169" i="13"/>
  <c r="AN169" i="13"/>
  <c r="AO169" i="13"/>
  <c r="AP169" i="13"/>
  <c r="AQ169" i="13"/>
  <c r="AR169" i="13"/>
  <c r="AS169" i="13"/>
  <c r="AT169" i="13"/>
  <c r="AU169" i="13"/>
  <c r="AV169" i="13"/>
  <c r="AW169" i="13"/>
  <c r="AX169" i="13"/>
  <c r="AY169" i="13"/>
  <c r="AZ169" i="13"/>
  <c r="Q170" i="13"/>
  <c r="R170" i="13"/>
  <c r="S170" i="13"/>
  <c r="T170" i="13"/>
  <c r="U170" i="13"/>
  <c r="V170" i="13"/>
  <c r="W170" i="13"/>
  <c r="X170" i="13"/>
  <c r="Y170" i="13"/>
  <c r="Z170" i="13"/>
  <c r="AA170" i="13"/>
  <c r="AB170" i="13"/>
  <c r="AC170" i="13"/>
  <c r="AD170" i="13"/>
  <c r="AE170" i="13"/>
  <c r="AF170" i="13"/>
  <c r="AG170" i="13"/>
  <c r="AH170" i="13"/>
  <c r="AI170" i="13"/>
  <c r="AJ170" i="13"/>
  <c r="AK170" i="13"/>
  <c r="AL170" i="13"/>
  <c r="AM170" i="13"/>
  <c r="AN170" i="13"/>
  <c r="AO170" i="13"/>
  <c r="AP170" i="13"/>
  <c r="AQ170" i="13"/>
  <c r="AR170" i="13"/>
  <c r="AS170" i="13"/>
  <c r="AT170" i="13"/>
  <c r="AU170" i="13"/>
  <c r="AV170" i="13"/>
  <c r="AW170" i="13"/>
  <c r="AX170" i="13"/>
  <c r="AY170" i="13"/>
  <c r="AZ170" i="13"/>
  <c r="Q171" i="13"/>
  <c r="R171" i="13"/>
  <c r="S171" i="13"/>
  <c r="T171" i="13"/>
  <c r="U171" i="13"/>
  <c r="V171" i="13"/>
  <c r="W171" i="13"/>
  <c r="X171" i="13"/>
  <c r="Y171" i="13"/>
  <c r="Z171" i="13"/>
  <c r="AA171" i="13"/>
  <c r="AB171" i="13"/>
  <c r="AC171" i="13"/>
  <c r="AD171" i="13"/>
  <c r="AE171" i="13"/>
  <c r="AF171" i="13"/>
  <c r="AG171" i="13"/>
  <c r="AH171" i="13"/>
  <c r="AI171" i="13"/>
  <c r="AJ171" i="13"/>
  <c r="AK171" i="13"/>
  <c r="AL171" i="13"/>
  <c r="AM171" i="13"/>
  <c r="AN171" i="13"/>
  <c r="AO171" i="13"/>
  <c r="AP171" i="13"/>
  <c r="AQ171" i="13"/>
  <c r="AR171" i="13"/>
  <c r="AS171" i="13"/>
  <c r="AT171" i="13"/>
  <c r="AU171" i="13"/>
  <c r="AV171" i="13"/>
  <c r="AW171" i="13"/>
  <c r="AX171" i="13"/>
  <c r="AY171" i="13"/>
  <c r="AZ171" i="13"/>
  <c r="Q172" i="13"/>
  <c r="R172" i="13"/>
  <c r="S172" i="13"/>
  <c r="T172" i="13"/>
  <c r="U172" i="13"/>
  <c r="V172" i="13"/>
  <c r="W172" i="13"/>
  <c r="X172" i="13"/>
  <c r="Y172" i="13"/>
  <c r="Z172" i="13"/>
  <c r="AA172" i="13"/>
  <c r="AB172" i="13"/>
  <c r="AC172" i="13"/>
  <c r="AD172" i="13"/>
  <c r="AE172" i="13"/>
  <c r="AF172" i="13"/>
  <c r="AG172" i="13"/>
  <c r="AH172" i="13"/>
  <c r="AI172" i="13"/>
  <c r="AJ172" i="13"/>
  <c r="AK172" i="13"/>
  <c r="AL172" i="13"/>
  <c r="AM172" i="13"/>
  <c r="AN172" i="13"/>
  <c r="AO172" i="13"/>
  <c r="AP172" i="13"/>
  <c r="AQ172" i="13"/>
  <c r="AR172" i="13"/>
  <c r="AS172" i="13"/>
  <c r="AT172" i="13"/>
  <c r="AU172" i="13"/>
  <c r="AV172" i="13"/>
  <c r="AW172" i="13"/>
  <c r="AX172" i="13"/>
  <c r="AY172" i="13"/>
  <c r="AZ172" i="13"/>
  <c r="Q173" i="13"/>
  <c r="R173" i="13"/>
  <c r="S173" i="13"/>
  <c r="T173" i="13"/>
  <c r="U173" i="13"/>
  <c r="V173" i="13"/>
  <c r="W173" i="13"/>
  <c r="X173" i="13"/>
  <c r="Y173" i="13"/>
  <c r="Z173" i="13"/>
  <c r="AA173" i="13"/>
  <c r="AB173" i="13"/>
  <c r="AC173" i="13"/>
  <c r="AD173" i="13"/>
  <c r="AE173" i="13"/>
  <c r="AF173" i="13"/>
  <c r="AG173" i="13"/>
  <c r="AH173" i="13"/>
  <c r="AI173" i="13"/>
  <c r="AJ173" i="13"/>
  <c r="AK173" i="13"/>
  <c r="AL173" i="13"/>
  <c r="AM173" i="13"/>
  <c r="AN173" i="13"/>
  <c r="AO173" i="13"/>
  <c r="AP173" i="13"/>
  <c r="AQ173" i="13"/>
  <c r="AR173" i="13"/>
  <c r="AS173" i="13"/>
  <c r="AT173" i="13"/>
  <c r="AU173" i="13"/>
  <c r="AV173" i="13"/>
  <c r="AW173" i="13"/>
  <c r="AX173" i="13"/>
  <c r="AY173" i="13"/>
  <c r="AZ173" i="13"/>
  <c r="Q174" i="13"/>
  <c r="R174" i="13"/>
  <c r="S174" i="13"/>
  <c r="T174" i="13"/>
  <c r="U174" i="13"/>
  <c r="V174" i="13"/>
  <c r="W174" i="13"/>
  <c r="X174" i="13"/>
  <c r="Y174" i="13"/>
  <c r="Z174" i="13"/>
  <c r="AA174" i="13"/>
  <c r="AB174" i="13"/>
  <c r="AC174" i="13"/>
  <c r="AD174" i="13"/>
  <c r="AE174" i="13"/>
  <c r="AF174" i="13"/>
  <c r="AG174" i="13"/>
  <c r="AH174" i="13"/>
  <c r="AI174" i="13"/>
  <c r="AJ174" i="13"/>
  <c r="AK174" i="13"/>
  <c r="AL174" i="13"/>
  <c r="AM174" i="13"/>
  <c r="AN174" i="13"/>
  <c r="AO174" i="13"/>
  <c r="AP174" i="13"/>
  <c r="AQ174" i="13"/>
  <c r="AR174" i="13"/>
  <c r="AS174" i="13"/>
  <c r="AT174" i="13"/>
  <c r="AU174" i="13"/>
  <c r="AV174" i="13"/>
  <c r="AW174" i="13"/>
  <c r="AX174" i="13"/>
  <c r="AY174" i="13"/>
  <c r="AZ174" i="13"/>
  <c r="Q175" i="13"/>
  <c r="R175" i="13"/>
  <c r="S175" i="13"/>
  <c r="T175" i="13"/>
  <c r="U175" i="13"/>
  <c r="V175" i="13"/>
  <c r="W175" i="13"/>
  <c r="X175" i="13"/>
  <c r="Y175" i="13"/>
  <c r="Z175" i="13"/>
  <c r="AA175" i="13"/>
  <c r="AB175" i="13"/>
  <c r="AC175" i="13"/>
  <c r="AD175" i="13"/>
  <c r="AE175" i="13"/>
  <c r="AF175" i="13"/>
  <c r="AG175" i="13"/>
  <c r="AH175" i="13"/>
  <c r="AI175" i="13"/>
  <c r="AJ175" i="13"/>
  <c r="AK175" i="13"/>
  <c r="AL175" i="13"/>
  <c r="AM175" i="13"/>
  <c r="AN175" i="13"/>
  <c r="AO175" i="13"/>
  <c r="AP175" i="13"/>
  <c r="AQ175" i="13"/>
  <c r="AR175" i="13"/>
  <c r="AS175" i="13"/>
  <c r="AT175" i="13"/>
  <c r="AU175" i="13"/>
  <c r="AV175" i="13"/>
  <c r="AW175" i="13"/>
  <c r="AX175" i="13"/>
  <c r="AY175" i="13"/>
  <c r="AZ175" i="13"/>
  <c r="Q176" i="13"/>
  <c r="R176" i="13"/>
  <c r="S176" i="13"/>
  <c r="T176" i="13"/>
  <c r="U176" i="13"/>
  <c r="V176" i="13"/>
  <c r="W176" i="13"/>
  <c r="X176" i="13"/>
  <c r="Y176" i="13"/>
  <c r="Z176" i="13"/>
  <c r="AA176" i="13"/>
  <c r="AB176" i="13"/>
  <c r="AC176" i="13"/>
  <c r="AD176" i="13"/>
  <c r="AE176" i="13"/>
  <c r="AF176" i="13"/>
  <c r="AG176" i="13"/>
  <c r="AH176" i="13"/>
  <c r="AI176" i="13"/>
  <c r="AJ176" i="13"/>
  <c r="AK176" i="13"/>
  <c r="AL176" i="13"/>
  <c r="AM176" i="13"/>
  <c r="AN176" i="13"/>
  <c r="AO176" i="13"/>
  <c r="AP176" i="13"/>
  <c r="AQ176" i="13"/>
  <c r="AR176" i="13"/>
  <c r="AS176" i="13"/>
  <c r="AT176" i="13"/>
  <c r="AU176" i="13"/>
  <c r="AV176" i="13"/>
  <c r="AW176" i="13"/>
  <c r="AX176" i="13"/>
  <c r="AY176" i="13"/>
  <c r="AZ176" i="13"/>
  <c r="Q177" i="13"/>
  <c r="R177" i="13"/>
  <c r="S177" i="13"/>
  <c r="T177" i="13"/>
  <c r="U177" i="13"/>
  <c r="V177" i="13"/>
  <c r="W177" i="13"/>
  <c r="X177" i="13"/>
  <c r="Y177" i="13"/>
  <c r="Z177" i="13"/>
  <c r="AA177" i="13"/>
  <c r="AB177" i="13"/>
  <c r="AC177" i="13"/>
  <c r="AD177" i="13"/>
  <c r="AE177" i="13"/>
  <c r="AF177" i="13"/>
  <c r="AG177" i="13"/>
  <c r="AH177" i="13"/>
  <c r="AI177" i="13"/>
  <c r="AJ177" i="13"/>
  <c r="AK177" i="13"/>
  <c r="AL177" i="13"/>
  <c r="AM177" i="13"/>
  <c r="AN177" i="13"/>
  <c r="AO177" i="13"/>
  <c r="AP177" i="13"/>
  <c r="AQ177" i="13"/>
  <c r="AR177" i="13"/>
  <c r="AS177" i="13"/>
  <c r="AT177" i="13"/>
  <c r="AU177" i="13"/>
  <c r="AV177" i="13"/>
  <c r="AW177" i="13"/>
  <c r="AX177" i="13"/>
  <c r="AY177" i="13"/>
  <c r="AZ177" i="13"/>
  <c r="Q178" i="13"/>
  <c r="R178" i="13"/>
  <c r="S178" i="13"/>
  <c r="T178" i="13"/>
  <c r="U178" i="13"/>
  <c r="V178" i="13"/>
  <c r="W178" i="13"/>
  <c r="X178" i="13"/>
  <c r="Y178" i="13"/>
  <c r="Z178" i="13"/>
  <c r="AA178" i="13"/>
  <c r="AB178" i="13"/>
  <c r="AC178" i="13"/>
  <c r="AD178" i="13"/>
  <c r="AE178" i="13"/>
  <c r="AF178" i="13"/>
  <c r="AG178" i="13"/>
  <c r="AH178" i="13"/>
  <c r="AI178" i="13"/>
  <c r="AJ178" i="13"/>
  <c r="AK178" i="13"/>
  <c r="AL178" i="13"/>
  <c r="AM178" i="13"/>
  <c r="AN178" i="13"/>
  <c r="AO178" i="13"/>
  <c r="AP178" i="13"/>
  <c r="AQ178" i="13"/>
  <c r="AR178" i="13"/>
  <c r="AS178" i="13"/>
  <c r="AT178" i="13"/>
  <c r="AU178" i="13"/>
  <c r="AV178" i="13"/>
  <c r="AW178" i="13"/>
  <c r="AX178" i="13"/>
  <c r="AY178" i="13"/>
  <c r="AZ178" i="13"/>
  <c r="Q179" i="13"/>
  <c r="R179" i="13"/>
  <c r="S179" i="13"/>
  <c r="T179" i="13"/>
  <c r="U179" i="13"/>
  <c r="V179" i="13"/>
  <c r="W179" i="13"/>
  <c r="X179" i="13"/>
  <c r="Y179" i="13"/>
  <c r="Z179" i="13"/>
  <c r="AA179" i="13"/>
  <c r="AB179" i="13"/>
  <c r="AC179" i="13"/>
  <c r="AD179" i="13"/>
  <c r="AE179" i="13"/>
  <c r="AF179" i="13"/>
  <c r="AG179" i="13"/>
  <c r="AH179" i="13"/>
  <c r="AI179" i="13"/>
  <c r="AJ179" i="13"/>
  <c r="AK179" i="13"/>
  <c r="AL179" i="13"/>
  <c r="AM179" i="13"/>
  <c r="AN179" i="13"/>
  <c r="AO179" i="13"/>
  <c r="AP179" i="13"/>
  <c r="AQ179" i="13"/>
  <c r="AR179" i="13"/>
  <c r="AS179" i="13"/>
  <c r="AT179" i="13"/>
  <c r="AU179" i="13"/>
  <c r="AV179" i="13"/>
  <c r="AW179" i="13"/>
  <c r="AX179" i="13"/>
  <c r="AY179" i="13"/>
  <c r="AZ179" i="13"/>
  <c r="Q180" i="13"/>
  <c r="R180" i="13"/>
  <c r="S180" i="13"/>
  <c r="T180" i="13"/>
  <c r="U180" i="13"/>
  <c r="V180" i="13"/>
  <c r="W180" i="13"/>
  <c r="X180" i="13"/>
  <c r="Y180" i="13"/>
  <c r="Z180" i="13"/>
  <c r="AA180" i="13"/>
  <c r="AB180" i="13"/>
  <c r="AC180" i="13"/>
  <c r="AD180" i="13"/>
  <c r="AE180" i="13"/>
  <c r="AF180" i="13"/>
  <c r="AG180" i="13"/>
  <c r="AH180" i="13"/>
  <c r="AI180" i="13"/>
  <c r="AJ180" i="13"/>
  <c r="AK180" i="13"/>
  <c r="AL180" i="13"/>
  <c r="AM180" i="13"/>
  <c r="AN180" i="13"/>
  <c r="AO180" i="13"/>
  <c r="AP180" i="13"/>
  <c r="AQ180" i="13"/>
  <c r="AR180" i="13"/>
  <c r="AS180" i="13"/>
  <c r="AT180" i="13"/>
  <c r="AU180" i="13"/>
  <c r="AV180" i="13"/>
  <c r="AW180" i="13"/>
  <c r="AX180" i="13"/>
  <c r="AY180" i="13"/>
  <c r="AZ180" i="13"/>
  <c r="Q181" i="13"/>
  <c r="R181" i="13"/>
  <c r="S181" i="13"/>
  <c r="T181" i="13"/>
  <c r="U181" i="13"/>
  <c r="V181" i="13"/>
  <c r="W181" i="13"/>
  <c r="X181" i="13"/>
  <c r="Y181" i="13"/>
  <c r="Z181" i="13"/>
  <c r="AA181" i="13"/>
  <c r="AB181" i="13"/>
  <c r="AC181" i="13"/>
  <c r="AD181" i="13"/>
  <c r="AE181" i="13"/>
  <c r="AF181" i="13"/>
  <c r="AG181" i="13"/>
  <c r="AH181" i="13"/>
  <c r="AI181" i="13"/>
  <c r="AJ181" i="13"/>
  <c r="AK181" i="13"/>
  <c r="AL181" i="13"/>
  <c r="AM181" i="13"/>
  <c r="AN181" i="13"/>
  <c r="AO181" i="13"/>
  <c r="AP181" i="13"/>
  <c r="AQ181" i="13"/>
  <c r="AR181" i="13"/>
  <c r="AS181" i="13"/>
  <c r="AT181" i="13"/>
  <c r="AU181" i="13"/>
  <c r="AV181" i="13"/>
  <c r="AW181" i="13"/>
  <c r="AX181" i="13"/>
  <c r="AY181" i="13"/>
  <c r="AZ181" i="13"/>
  <c r="Q182" i="13"/>
  <c r="R182" i="13"/>
  <c r="S182" i="13"/>
  <c r="T182" i="13"/>
  <c r="U182" i="13"/>
  <c r="V182" i="13"/>
  <c r="W182" i="13"/>
  <c r="X182" i="13"/>
  <c r="Y182" i="13"/>
  <c r="Z182" i="13"/>
  <c r="AA182" i="13"/>
  <c r="AB182" i="13"/>
  <c r="AC182" i="13"/>
  <c r="AD182" i="13"/>
  <c r="AE182" i="13"/>
  <c r="AF182" i="13"/>
  <c r="AG182" i="13"/>
  <c r="AH182" i="13"/>
  <c r="AI182" i="13"/>
  <c r="AJ182" i="13"/>
  <c r="AK182" i="13"/>
  <c r="AL182" i="13"/>
  <c r="AM182" i="13"/>
  <c r="AN182" i="13"/>
  <c r="AO182" i="13"/>
  <c r="AP182" i="13"/>
  <c r="AQ182" i="13"/>
  <c r="AR182" i="13"/>
  <c r="AS182" i="13"/>
  <c r="AT182" i="13"/>
  <c r="AU182" i="13"/>
  <c r="AV182" i="13"/>
  <c r="AW182" i="13"/>
  <c r="AX182" i="13"/>
  <c r="AY182" i="13"/>
  <c r="AZ182" i="13"/>
  <c r="Q183" i="13"/>
  <c r="R183" i="13"/>
  <c r="S183" i="13"/>
  <c r="T183" i="13"/>
  <c r="U183" i="13"/>
  <c r="V183" i="13"/>
  <c r="W183" i="13"/>
  <c r="X183" i="13"/>
  <c r="Y183" i="13"/>
  <c r="Z183" i="13"/>
  <c r="AA183" i="13"/>
  <c r="AB183" i="13"/>
  <c r="AC183" i="13"/>
  <c r="AD183" i="13"/>
  <c r="AE183" i="13"/>
  <c r="AF183" i="13"/>
  <c r="AG183" i="13"/>
  <c r="AH183" i="13"/>
  <c r="AI183" i="13"/>
  <c r="AJ183" i="13"/>
  <c r="AK183" i="13"/>
  <c r="AL183" i="13"/>
  <c r="AM183" i="13"/>
  <c r="AN183" i="13"/>
  <c r="AO183" i="13"/>
  <c r="AP183" i="13"/>
  <c r="AQ183" i="13"/>
  <c r="AR183" i="13"/>
  <c r="AS183" i="13"/>
  <c r="AT183" i="13"/>
  <c r="AU183" i="13"/>
  <c r="AV183" i="13"/>
  <c r="AW183" i="13"/>
  <c r="AX183" i="13"/>
  <c r="AY183" i="13"/>
  <c r="AZ183" i="13"/>
  <c r="Q184" i="13"/>
  <c r="R184" i="13"/>
  <c r="S184" i="13"/>
  <c r="T184" i="13"/>
  <c r="U184" i="13"/>
  <c r="V184" i="13"/>
  <c r="W184" i="13"/>
  <c r="X184" i="13"/>
  <c r="Y184" i="13"/>
  <c r="Z184" i="13"/>
  <c r="AA184" i="13"/>
  <c r="AB184" i="13"/>
  <c r="AC184" i="13"/>
  <c r="AD184" i="13"/>
  <c r="AE184" i="13"/>
  <c r="AF184" i="13"/>
  <c r="AG184" i="13"/>
  <c r="AH184" i="13"/>
  <c r="AI184" i="13"/>
  <c r="AJ184" i="13"/>
  <c r="AK184" i="13"/>
  <c r="AL184" i="13"/>
  <c r="AM184" i="13"/>
  <c r="AN184" i="13"/>
  <c r="AO184" i="13"/>
  <c r="AP184" i="13"/>
  <c r="AQ184" i="13"/>
  <c r="AR184" i="13"/>
  <c r="AS184" i="13"/>
  <c r="AT184" i="13"/>
  <c r="AU184" i="13"/>
  <c r="AV184" i="13"/>
  <c r="AW184" i="13"/>
  <c r="AX184" i="13"/>
  <c r="AY184" i="13"/>
  <c r="AZ184" i="13"/>
  <c r="Q185" i="13"/>
  <c r="R185" i="13"/>
  <c r="S185" i="13"/>
  <c r="T185" i="13"/>
  <c r="U185" i="13"/>
  <c r="V185" i="13"/>
  <c r="W185" i="13"/>
  <c r="X185" i="13"/>
  <c r="Y185" i="13"/>
  <c r="Z185" i="13"/>
  <c r="AA185" i="13"/>
  <c r="AB185" i="13"/>
  <c r="AC185" i="13"/>
  <c r="AD185" i="13"/>
  <c r="AE185" i="13"/>
  <c r="AF185" i="13"/>
  <c r="AG185" i="13"/>
  <c r="AH185" i="13"/>
  <c r="AI185" i="13"/>
  <c r="AJ185" i="13"/>
  <c r="AK185" i="13"/>
  <c r="AL185" i="13"/>
  <c r="AM185" i="13"/>
  <c r="AN185" i="13"/>
  <c r="AO185" i="13"/>
  <c r="AP185" i="13"/>
  <c r="AQ185" i="13"/>
  <c r="AR185" i="13"/>
  <c r="AS185" i="13"/>
  <c r="AT185" i="13"/>
  <c r="AU185" i="13"/>
  <c r="AV185" i="13"/>
  <c r="AW185" i="13"/>
  <c r="AX185" i="13"/>
  <c r="AY185" i="13"/>
  <c r="AZ185" i="13"/>
  <c r="Q186" i="13"/>
  <c r="R186" i="13"/>
  <c r="S186" i="13"/>
  <c r="T186" i="13"/>
  <c r="U186" i="13"/>
  <c r="V186" i="13"/>
  <c r="W186" i="13"/>
  <c r="X186" i="13"/>
  <c r="Y186" i="13"/>
  <c r="Z186" i="13"/>
  <c r="AA186" i="13"/>
  <c r="AB186" i="13"/>
  <c r="AC186" i="13"/>
  <c r="AD186" i="13"/>
  <c r="AE186" i="13"/>
  <c r="AF186" i="13"/>
  <c r="AG186" i="13"/>
  <c r="AH186" i="13"/>
  <c r="AI186" i="13"/>
  <c r="AJ186" i="13"/>
  <c r="AK186" i="13"/>
  <c r="AL186" i="13"/>
  <c r="AM186" i="13"/>
  <c r="AN186" i="13"/>
  <c r="AO186" i="13"/>
  <c r="AP186" i="13"/>
  <c r="AQ186" i="13"/>
  <c r="AR186" i="13"/>
  <c r="AS186" i="13"/>
  <c r="AT186" i="13"/>
  <c r="AU186" i="13"/>
  <c r="AV186" i="13"/>
  <c r="AW186" i="13"/>
  <c r="AX186" i="13"/>
  <c r="AY186" i="13"/>
  <c r="AZ186" i="13"/>
  <c r="Q187" i="13"/>
  <c r="R187" i="13"/>
  <c r="S187" i="13"/>
  <c r="T187" i="13"/>
  <c r="U187" i="13"/>
  <c r="V187" i="13"/>
  <c r="W187" i="13"/>
  <c r="X187" i="13"/>
  <c r="Y187" i="13"/>
  <c r="Z187" i="13"/>
  <c r="AA187" i="13"/>
  <c r="AB187" i="13"/>
  <c r="AC187" i="13"/>
  <c r="AD187" i="13"/>
  <c r="AE187" i="13"/>
  <c r="AF187" i="13"/>
  <c r="AG187" i="13"/>
  <c r="AH187" i="13"/>
  <c r="AI187" i="13"/>
  <c r="AJ187" i="13"/>
  <c r="AK187" i="13"/>
  <c r="AL187" i="13"/>
  <c r="AM187" i="13"/>
  <c r="AN187" i="13"/>
  <c r="AO187" i="13"/>
  <c r="AP187" i="13"/>
  <c r="AQ187" i="13"/>
  <c r="AR187" i="13"/>
  <c r="AS187" i="13"/>
  <c r="AT187" i="13"/>
  <c r="AU187" i="13"/>
  <c r="AV187" i="13"/>
  <c r="AW187" i="13"/>
  <c r="AX187" i="13"/>
  <c r="AY187" i="13"/>
  <c r="AZ187" i="13"/>
  <c r="Q188" i="13"/>
  <c r="R188" i="13"/>
  <c r="S188" i="13"/>
  <c r="T188" i="13"/>
  <c r="U188" i="13"/>
  <c r="V188" i="13"/>
  <c r="W188" i="13"/>
  <c r="X188" i="13"/>
  <c r="Y188" i="13"/>
  <c r="Z188" i="13"/>
  <c r="AA188" i="13"/>
  <c r="AB188" i="13"/>
  <c r="AC188" i="13"/>
  <c r="AD188" i="13"/>
  <c r="AE188" i="13"/>
  <c r="AF188" i="13"/>
  <c r="AG188" i="13"/>
  <c r="AH188" i="13"/>
  <c r="AI188" i="13"/>
  <c r="AJ188" i="13"/>
  <c r="AK188" i="13"/>
  <c r="AL188" i="13"/>
  <c r="AM188" i="13"/>
  <c r="AN188" i="13"/>
  <c r="AO188" i="13"/>
  <c r="AP188" i="13"/>
  <c r="AQ188" i="13"/>
  <c r="AR188" i="13"/>
  <c r="AS188" i="13"/>
  <c r="AT188" i="13"/>
  <c r="AU188" i="13"/>
  <c r="AV188" i="13"/>
  <c r="AW188" i="13"/>
  <c r="AX188" i="13"/>
  <c r="AY188" i="13"/>
  <c r="AZ188" i="13"/>
  <c r="Q189" i="13"/>
  <c r="R189" i="13"/>
  <c r="S189" i="13"/>
  <c r="T189" i="13"/>
  <c r="U189" i="13"/>
  <c r="V189" i="13"/>
  <c r="W189" i="13"/>
  <c r="X189" i="13"/>
  <c r="Y189" i="13"/>
  <c r="Z189" i="13"/>
  <c r="AA189" i="13"/>
  <c r="AB189" i="13"/>
  <c r="AC189" i="13"/>
  <c r="AD189" i="13"/>
  <c r="AE189" i="13"/>
  <c r="AF189" i="13"/>
  <c r="AG189" i="13"/>
  <c r="AH189" i="13"/>
  <c r="AI189" i="13"/>
  <c r="AJ189" i="13"/>
  <c r="AK189" i="13"/>
  <c r="AL189" i="13"/>
  <c r="AM189" i="13"/>
  <c r="AN189" i="13"/>
  <c r="AO189" i="13"/>
  <c r="AP189" i="13"/>
  <c r="AQ189" i="13"/>
  <c r="AR189" i="13"/>
  <c r="AS189" i="13"/>
  <c r="AT189" i="13"/>
  <c r="AU189" i="13"/>
  <c r="AV189" i="13"/>
  <c r="AW189" i="13"/>
  <c r="AX189" i="13"/>
  <c r="AY189" i="13"/>
  <c r="AZ189" i="13"/>
  <c r="Q190" i="13"/>
  <c r="R190" i="13"/>
  <c r="S190" i="13"/>
  <c r="T190" i="13"/>
  <c r="U190" i="13"/>
  <c r="V190" i="13"/>
  <c r="W190" i="13"/>
  <c r="X190" i="13"/>
  <c r="Y190" i="13"/>
  <c r="Z190" i="13"/>
  <c r="AA190" i="13"/>
  <c r="AB190" i="13"/>
  <c r="AC190" i="13"/>
  <c r="AD190" i="13"/>
  <c r="AE190" i="13"/>
  <c r="AF190" i="13"/>
  <c r="AG190" i="13"/>
  <c r="AH190" i="13"/>
  <c r="AI190" i="13"/>
  <c r="AJ190" i="13"/>
  <c r="AK190" i="13"/>
  <c r="AL190" i="13"/>
  <c r="AM190" i="13"/>
  <c r="AN190" i="13"/>
  <c r="AO190" i="13"/>
  <c r="AP190" i="13"/>
  <c r="AQ190" i="13"/>
  <c r="AR190" i="13"/>
  <c r="AS190" i="13"/>
  <c r="AT190" i="13"/>
  <c r="AU190" i="13"/>
  <c r="AV190" i="13"/>
  <c r="AW190" i="13"/>
  <c r="AX190" i="13"/>
  <c r="AY190" i="13"/>
  <c r="AZ190" i="13"/>
  <c r="Q191" i="13"/>
  <c r="R191" i="13"/>
  <c r="S191" i="13"/>
  <c r="T191" i="13"/>
  <c r="U191" i="13"/>
  <c r="V191" i="13"/>
  <c r="W191" i="13"/>
  <c r="X191" i="13"/>
  <c r="Y191" i="13"/>
  <c r="Z191" i="13"/>
  <c r="AA191" i="13"/>
  <c r="AB191" i="13"/>
  <c r="AC191" i="13"/>
  <c r="AD191" i="13"/>
  <c r="AE191" i="13"/>
  <c r="AF191" i="13"/>
  <c r="AG191" i="13"/>
  <c r="AH191" i="13"/>
  <c r="AI191" i="13"/>
  <c r="AJ191" i="13"/>
  <c r="AK191" i="13"/>
  <c r="AL191" i="13"/>
  <c r="AM191" i="13"/>
  <c r="AN191" i="13"/>
  <c r="AO191" i="13"/>
  <c r="AP191" i="13"/>
  <c r="AQ191" i="13"/>
  <c r="AR191" i="13"/>
  <c r="AS191" i="13"/>
  <c r="AT191" i="13"/>
  <c r="AU191" i="13"/>
  <c r="AV191" i="13"/>
  <c r="AW191" i="13"/>
  <c r="AX191" i="13"/>
  <c r="AY191" i="13"/>
  <c r="AZ191" i="13"/>
  <c r="Q192" i="13"/>
  <c r="R192" i="13"/>
  <c r="S192" i="13"/>
  <c r="T192" i="13"/>
  <c r="U192" i="13"/>
  <c r="V192" i="13"/>
  <c r="W192" i="13"/>
  <c r="X192" i="13"/>
  <c r="Y192" i="13"/>
  <c r="Z192" i="13"/>
  <c r="AA192" i="13"/>
  <c r="AB192" i="13"/>
  <c r="AC192" i="13"/>
  <c r="AD192" i="13"/>
  <c r="AE192" i="13"/>
  <c r="AF192" i="13"/>
  <c r="AG192" i="13"/>
  <c r="AH192" i="13"/>
  <c r="AI192" i="13"/>
  <c r="AJ192" i="13"/>
  <c r="AK192" i="13"/>
  <c r="AL192" i="13"/>
  <c r="AM192" i="13"/>
  <c r="AN192" i="13"/>
  <c r="AO192" i="13"/>
  <c r="AP192" i="13"/>
  <c r="AQ192" i="13"/>
  <c r="AR192" i="13"/>
  <c r="AS192" i="13"/>
  <c r="AT192" i="13"/>
  <c r="AU192" i="13"/>
  <c r="AV192" i="13"/>
  <c r="AW192" i="13"/>
  <c r="AX192" i="13"/>
  <c r="AY192" i="13"/>
  <c r="AZ192" i="13"/>
  <c r="Q193" i="13"/>
  <c r="R193" i="13"/>
  <c r="S193" i="13"/>
  <c r="T193" i="13"/>
  <c r="U193" i="13"/>
  <c r="V193" i="13"/>
  <c r="W193" i="13"/>
  <c r="X193" i="13"/>
  <c r="Y193" i="13"/>
  <c r="Z193" i="13"/>
  <c r="AA193" i="13"/>
  <c r="AB193" i="13"/>
  <c r="AC193" i="13"/>
  <c r="AD193" i="13"/>
  <c r="AE193" i="13"/>
  <c r="AF193" i="13"/>
  <c r="AG193" i="13"/>
  <c r="AH193" i="13"/>
  <c r="AI193" i="13"/>
  <c r="AJ193" i="13"/>
  <c r="AK193" i="13"/>
  <c r="AL193" i="13"/>
  <c r="AM193" i="13"/>
  <c r="AN193" i="13"/>
  <c r="AO193" i="13"/>
  <c r="AP193" i="13"/>
  <c r="AQ193" i="13"/>
  <c r="AR193" i="13"/>
  <c r="AS193" i="13"/>
  <c r="AT193" i="13"/>
  <c r="AU193" i="13"/>
  <c r="AV193" i="13"/>
  <c r="AW193" i="13"/>
  <c r="AX193" i="13"/>
  <c r="AY193" i="13"/>
  <c r="AZ193" i="13"/>
  <c r="Q194" i="13"/>
  <c r="R194" i="13"/>
  <c r="S194" i="13"/>
  <c r="T194" i="13"/>
  <c r="U194" i="13"/>
  <c r="V194" i="13"/>
  <c r="W194" i="13"/>
  <c r="X194" i="13"/>
  <c r="Y194" i="13"/>
  <c r="Z194" i="13"/>
  <c r="AA194" i="13"/>
  <c r="AB194" i="13"/>
  <c r="AC194" i="13"/>
  <c r="AD194" i="13"/>
  <c r="AE194" i="13"/>
  <c r="AF194" i="13"/>
  <c r="AG194" i="13"/>
  <c r="AH194" i="13"/>
  <c r="AI194" i="13"/>
  <c r="AJ194" i="13"/>
  <c r="AK194" i="13"/>
  <c r="AL194" i="13"/>
  <c r="AM194" i="13"/>
  <c r="AN194" i="13"/>
  <c r="AO194" i="13"/>
  <c r="AP194" i="13"/>
  <c r="AQ194" i="13"/>
  <c r="AR194" i="13"/>
  <c r="AS194" i="13"/>
  <c r="AT194" i="13"/>
  <c r="AU194" i="13"/>
  <c r="AV194" i="13"/>
  <c r="AW194" i="13"/>
  <c r="AX194" i="13"/>
  <c r="AY194" i="13"/>
  <c r="AZ194" i="13"/>
  <c r="Q196" i="13"/>
  <c r="R196" i="13"/>
  <c r="S196" i="13"/>
  <c r="T196" i="13"/>
  <c r="U196" i="13"/>
  <c r="V196" i="13"/>
  <c r="W196" i="13"/>
  <c r="X196" i="13"/>
  <c r="Y196" i="13"/>
  <c r="Z196" i="13"/>
  <c r="AA196" i="13"/>
  <c r="AB196" i="13"/>
  <c r="AC196" i="13"/>
  <c r="AD196" i="13"/>
  <c r="AE196" i="13"/>
  <c r="AF196" i="13"/>
  <c r="AG196" i="13"/>
  <c r="AH196" i="13"/>
  <c r="AI196" i="13"/>
  <c r="AJ196" i="13"/>
  <c r="AK196" i="13"/>
  <c r="AL196" i="13"/>
  <c r="AM196" i="13"/>
  <c r="AN196" i="13"/>
  <c r="AO196" i="13"/>
  <c r="AP196" i="13"/>
  <c r="AQ196" i="13"/>
  <c r="AR196" i="13"/>
  <c r="AS196" i="13"/>
  <c r="AT196" i="13"/>
  <c r="AU196" i="13"/>
  <c r="AV196" i="13"/>
  <c r="AW196" i="13"/>
  <c r="AX196" i="13"/>
  <c r="AY196" i="13"/>
  <c r="AZ196" i="13"/>
  <c r="Q197" i="13"/>
  <c r="R197" i="13"/>
  <c r="S197" i="13"/>
  <c r="T197" i="13"/>
  <c r="U197" i="13"/>
  <c r="V197" i="13"/>
  <c r="W197" i="13"/>
  <c r="X197" i="13"/>
  <c r="Y197" i="13"/>
  <c r="Z197" i="13"/>
  <c r="AA197" i="13"/>
  <c r="AB197" i="13"/>
  <c r="AC197" i="13"/>
  <c r="AD197" i="13"/>
  <c r="AE197" i="13"/>
  <c r="AF197" i="13"/>
  <c r="AG197" i="13"/>
  <c r="AH197" i="13"/>
  <c r="AI197" i="13"/>
  <c r="AJ197" i="13"/>
  <c r="AK197" i="13"/>
  <c r="AL197" i="13"/>
  <c r="AM197" i="13"/>
  <c r="AN197" i="13"/>
  <c r="AO197" i="13"/>
  <c r="AP197" i="13"/>
  <c r="AQ197" i="13"/>
  <c r="AR197" i="13"/>
  <c r="AS197" i="13"/>
  <c r="AT197" i="13"/>
  <c r="AU197" i="13"/>
  <c r="AV197" i="13"/>
  <c r="AW197" i="13"/>
  <c r="AX197" i="13"/>
  <c r="AY197" i="13"/>
  <c r="AZ197" i="13"/>
  <c r="Q198" i="13"/>
  <c r="R198" i="13"/>
  <c r="S198" i="13"/>
  <c r="T198" i="13"/>
  <c r="U198" i="13"/>
  <c r="V198" i="13"/>
  <c r="W198" i="13"/>
  <c r="X198" i="13"/>
  <c r="Y198" i="13"/>
  <c r="Z198" i="13"/>
  <c r="AA198" i="13"/>
  <c r="AB198" i="13"/>
  <c r="AC198" i="13"/>
  <c r="AD198" i="13"/>
  <c r="AE198" i="13"/>
  <c r="AF198" i="13"/>
  <c r="AG198" i="13"/>
  <c r="AH198" i="13"/>
  <c r="AI198" i="13"/>
  <c r="AJ198" i="13"/>
  <c r="AK198" i="13"/>
  <c r="AL198" i="13"/>
  <c r="AM198" i="13"/>
  <c r="AN198" i="13"/>
  <c r="AO198" i="13"/>
  <c r="AP198" i="13"/>
  <c r="AQ198" i="13"/>
  <c r="AR198" i="13"/>
  <c r="AS198" i="13"/>
  <c r="AT198" i="13"/>
  <c r="AU198" i="13"/>
  <c r="AV198" i="13"/>
  <c r="AW198" i="13"/>
  <c r="AX198" i="13"/>
  <c r="AY198" i="13"/>
  <c r="AZ198" i="13"/>
  <c r="Q199" i="13"/>
  <c r="R199" i="13"/>
  <c r="S199" i="13"/>
  <c r="T199" i="13"/>
  <c r="U199" i="13"/>
  <c r="V199" i="13"/>
  <c r="W199" i="13"/>
  <c r="X199" i="13"/>
  <c r="Y199" i="13"/>
  <c r="Z199" i="13"/>
  <c r="AA199" i="13"/>
  <c r="AB199" i="13"/>
  <c r="AC199" i="13"/>
  <c r="AD199" i="13"/>
  <c r="AE199" i="13"/>
  <c r="AF199" i="13"/>
  <c r="AG199" i="13"/>
  <c r="AH199" i="13"/>
  <c r="AI199" i="13"/>
  <c r="AJ199" i="13"/>
  <c r="AK199" i="13"/>
  <c r="AL199" i="13"/>
  <c r="AM199" i="13"/>
  <c r="AN199" i="13"/>
  <c r="AO199" i="13"/>
  <c r="AP199" i="13"/>
  <c r="AQ199" i="13"/>
  <c r="AR199" i="13"/>
  <c r="AS199" i="13"/>
  <c r="AT199" i="13"/>
  <c r="AU199" i="13"/>
  <c r="AV199" i="13"/>
  <c r="AW199" i="13"/>
  <c r="AX199" i="13"/>
  <c r="AY199" i="13"/>
  <c r="AZ199" i="13"/>
  <c r="Q200" i="13"/>
  <c r="R200" i="13"/>
  <c r="S200" i="13"/>
  <c r="T200" i="13"/>
  <c r="U200" i="13"/>
  <c r="V200" i="13"/>
  <c r="W200" i="13"/>
  <c r="X200" i="13"/>
  <c r="Y200" i="13"/>
  <c r="Z200" i="13"/>
  <c r="AA200" i="13"/>
  <c r="AB200" i="13"/>
  <c r="AC200" i="13"/>
  <c r="AD200" i="13"/>
  <c r="AE200" i="13"/>
  <c r="AF200" i="13"/>
  <c r="AG200" i="13"/>
  <c r="AH200" i="13"/>
  <c r="AI200" i="13"/>
  <c r="AJ200" i="13"/>
  <c r="AK200" i="13"/>
  <c r="AL200" i="13"/>
  <c r="AM200" i="13"/>
  <c r="AN200" i="13"/>
  <c r="AO200" i="13"/>
  <c r="AP200" i="13"/>
  <c r="AQ200" i="13"/>
  <c r="AR200" i="13"/>
  <c r="AS200" i="13"/>
  <c r="AT200" i="13"/>
  <c r="AU200" i="13"/>
  <c r="AV200" i="13"/>
  <c r="AW200" i="13"/>
  <c r="AX200" i="13"/>
  <c r="AY200" i="13"/>
  <c r="AZ200" i="13"/>
  <c r="Q201" i="13"/>
  <c r="R201" i="13"/>
  <c r="S201" i="13"/>
  <c r="T201" i="13"/>
  <c r="U201" i="13"/>
  <c r="V201" i="13"/>
  <c r="W201" i="13"/>
  <c r="X201" i="13"/>
  <c r="Y201" i="13"/>
  <c r="Z201" i="13"/>
  <c r="AA201" i="13"/>
  <c r="AB201" i="13"/>
  <c r="AC201" i="13"/>
  <c r="AD201" i="13"/>
  <c r="AE201" i="13"/>
  <c r="AF201" i="13"/>
  <c r="AG201" i="13"/>
  <c r="AH201" i="13"/>
  <c r="AI201" i="13"/>
  <c r="AJ201" i="13"/>
  <c r="AK201" i="13"/>
  <c r="AL201" i="13"/>
  <c r="AM201" i="13"/>
  <c r="AN201" i="13"/>
  <c r="AO201" i="13"/>
  <c r="AP201" i="13"/>
  <c r="AQ201" i="13"/>
  <c r="AR201" i="13"/>
  <c r="AS201" i="13"/>
  <c r="AT201" i="13"/>
  <c r="AU201" i="13"/>
  <c r="AV201" i="13"/>
  <c r="AW201" i="13"/>
  <c r="AX201" i="13"/>
  <c r="AY201" i="13"/>
  <c r="AZ201" i="13"/>
  <c r="Q202" i="13"/>
  <c r="R202" i="13"/>
  <c r="S202" i="13"/>
  <c r="T202" i="13"/>
  <c r="U202" i="13"/>
  <c r="V202" i="13"/>
  <c r="W202" i="13"/>
  <c r="X202" i="13"/>
  <c r="Y202" i="13"/>
  <c r="Z202" i="13"/>
  <c r="AA202" i="13"/>
  <c r="AB202" i="13"/>
  <c r="AC202" i="13"/>
  <c r="AD202" i="13"/>
  <c r="AE202" i="13"/>
  <c r="AF202" i="13"/>
  <c r="AG202" i="13"/>
  <c r="AH202" i="13"/>
  <c r="AI202" i="13"/>
  <c r="AJ202" i="13"/>
  <c r="AK202" i="13"/>
  <c r="AL202" i="13"/>
  <c r="AM202" i="13"/>
  <c r="AN202" i="13"/>
  <c r="AO202" i="13"/>
  <c r="AP202" i="13"/>
  <c r="AQ202" i="13"/>
  <c r="AR202" i="13"/>
  <c r="AS202" i="13"/>
  <c r="AT202" i="13"/>
  <c r="AU202" i="13"/>
  <c r="AV202" i="13"/>
  <c r="AW202" i="13"/>
  <c r="AX202" i="13"/>
  <c r="AY202" i="13"/>
  <c r="AZ202" i="13"/>
  <c r="Q203" i="13"/>
  <c r="R203" i="13"/>
  <c r="S203" i="13"/>
  <c r="T203" i="13"/>
  <c r="U203" i="13"/>
  <c r="V203" i="13"/>
  <c r="W203" i="13"/>
  <c r="X203" i="13"/>
  <c r="Y203" i="13"/>
  <c r="Z203" i="13"/>
  <c r="AA203" i="13"/>
  <c r="AB203" i="13"/>
  <c r="AC203" i="13"/>
  <c r="AD203" i="13"/>
  <c r="AE203" i="13"/>
  <c r="AF203" i="13"/>
  <c r="AG203" i="13"/>
  <c r="AH203" i="13"/>
  <c r="AI203" i="13"/>
  <c r="AJ203" i="13"/>
  <c r="AK203" i="13"/>
  <c r="AL203" i="13"/>
  <c r="AM203" i="13"/>
  <c r="AN203" i="13"/>
  <c r="AO203" i="13"/>
  <c r="AP203" i="13"/>
  <c r="AQ203" i="13"/>
  <c r="AR203" i="13"/>
  <c r="AS203" i="13"/>
  <c r="AT203" i="13"/>
  <c r="AU203" i="13"/>
  <c r="AV203" i="13"/>
  <c r="AW203" i="13"/>
  <c r="AX203" i="13"/>
  <c r="AY203" i="13"/>
  <c r="AZ203" i="13"/>
  <c r="Q204" i="13"/>
  <c r="R204" i="13"/>
  <c r="S204" i="13"/>
  <c r="T204" i="13"/>
  <c r="U204" i="13"/>
  <c r="V204" i="13"/>
  <c r="W204" i="13"/>
  <c r="X204" i="13"/>
  <c r="Y204" i="13"/>
  <c r="Z204" i="13"/>
  <c r="AA204" i="13"/>
  <c r="AB204" i="13"/>
  <c r="AC204" i="13"/>
  <c r="AD204" i="13"/>
  <c r="AE204" i="13"/>
  <c r="AF204" i="13"/>
  <c r="AG204" i="13"/>
  <c r="AH204" i="13"/>
  <c r="AI204" i="13"/>
  <c r="AJ204" i="13"/>
  <c r="AK204" i="13"/>
  <c r="AL204" i="13"/>
  <c r="AM204" i="13"/>
  <c r="AN204" i="13"/>
  <c r="AO204" i="13"/>
  <c r="AP204" i="13"/>
  <c r="AQ204" i="13"/>
  <c r="AR204" i="13"/>
  <c r="AS204" i="13"/>
  <c r="AT204" i="13"/>
  <c r="AU204" i="13"/>
  <c r="AV204" i="13"/>
  <c r="AW204" i="13"/>
  <c r="AX204" i="13"/>
  <c r="AY204" i="13"/>
  <c r="AZ204" i="13"/>
  <c r="Q205" i="13"/>
  <c r="R205" i="13"/>
  <c r="S205" i="13"/>
  <c r="T205" i="13"/>
  <c r="U205" i="13"/>
  <c r="V205" i="13"/>
  <c r="W205" i="13"/>
  <c r="X205" i="13"/>
  <c r="Y205" i="13"/>
  <c r="Z205" i="13"/>
  <c r="AA205" i="13"/>
  <c r="AB205" i="13"/>
  <c r="AC205" i="13"/>
  <c r="AD205" i="13"/>
  <c r="AE205" i="13"/>
  <c r="AF205" i="13"/>
  <c r="AG205" i="13"/>
  <c r="AH205" i="13"/>
  <c r="AI205" i="13"/>
  <c r="AJ205" i="13"/>
  <c r="AK205" i="13"/>
  <c r="AL205" i="13"/>
  <c r="AM205" i="13"/>
  <c r="AN205" i="13"/>
  <c r="AO205" i="13"/>
  <c r="AP205" i="13"/>
  <c r="AQ205" i="13"/>
  <c r="AR205" i="13"/>
  <c r="AS205" i="13"/>
  <c r="AT205" i="13"/>
  <c r="AU205" i="13"/>
  <c r="AV205" i="13"/>
  <c r="AW205" i="13"/>
  <c r="AX205" i="13"/>
  <c r="AY205" i="13"/>
  <c r="AZ205" i="13"/>
  <c r="Q206" i="13"/>
  <c r="R206" i="13"/>
  <c r="S206" i="13"/>
  <c r="T206" i="13"/>
  <c r="U206" i="13"/>
  <c r="V206" i="13"/>
  <c r="W206" i="13"/>
  <c r="X206" i="13"/>
  <c r="Y206" i="13"/>
  <c r="Z206" i="13"/>
  <c r="AA206" i="13"/>
  <c r="AB206" i="13"/>
  <c r="AC206" i="13"/>
  <c r="AD206" i="13"/>
  <c r="AE206" i="13"/>
  <c r="AF206" i="13"/>
  <c r="AG206" i="13"/>
  <c r="AH206" i="13"/>
  <c r="AI206" i="13"/>
  <c r="AJ206" i="13"/>
  <c r="AK206" i="13"/>
  <c r="AL206" i="13"/>
  <c r="AM206" i="13"/>
  <c r="AN206" i="13"/>
  <c r="AO206" i="13"/>
  <c r="AP206" i="13"/>
  <c r="AQ206" i="13"/>
  <c r="AR206" i="13"/>
  <c r="AS206" i="13"/>
  <c r="AT206" i="13"/>
  <c r="AU206" i="13"/>
  <c r="AV206" i="13"/>
  <c r="AW206" i="13"/>
  <c r="AX206" i="13"/>
  <c r="AY206" i="13"/>
  <c r="AZ206" i="13"/>
  <c r="Q207" i="13"/>
  <c r="R207" i="13"/>
  <c r="S207" i="13"/>
  <c r="T207" i="13"/>
  <c r="U207" i="13"/>
  <c r="V207" i="13"/>
  <c r="W207" i="13"/>
  <c r="X207" i="13"/>
  <c r="Y207" i="13"/>
  <c r="Z207" i="13"/>
  <c r="AA207" i="13"/>
  <c r="AB207" i="13"/>
  <c r="AC207" i="13"/>
  <c r="AD207" i="13"/>
  <c r="AE207" i="13"/>
  <c r="AF207" i="13"/>
  <c r="AG207" i="13"/>
  <c r="AH207" i="13"/>
  <c r="AI207" i="13"/>
  <c r="AJ207" i="13"/>
  <c r="AK207" i="13"/>
  <c r="AL207" i="13"/>
  <c r="AM207" i="13"/>
  <c r="AN207" i="13"/>
  <c r="AO207" i="13"/>
  <c r="AP207" i="13"/>
  <c r="AQ207" i="13"/>
  <c r="AR207" i="13"/>
  <c r="AS207" i="13"/>
  <c r="AT207" i="13"/>
  <c r="AU207" i="13"/>
  <c r="AV207" i="13"/>
  <c r="AW207" i="13"/>
  <c r="AX207" i="13"/>
  <c r="AY207" i="13"/>
  <c r="AZ207" i="13"/>
  <c r="Q208" i="13"/>
  <c r="R208" i="13"/>
  <c r="S208" i="13"/>
  <c r="T208" i="13"/>
  <c r="U208" i="13"/>
  <c r="V208" i="13"/>
  <c r="W208" i="13"/>
  <c r="X208" i="13"/>
  <c r="Y208" i="13"/>
  <c r="Z208" i="13"/>
  <c r="AA208" i="13"/>
  <c r="AB208" i="13"/>
  <c r="AC208" i="13"/>
  <c r="AD208" i="13"/>
  <c r="AE208" i="13"/>
  <c r="AF208" i="13"/>
  <c r="AG208" i="13"/>
  <c r="AH208" i="13"/>
  <c r="AI208" i="13"/>
  <c r="AJ208" i="13"/>
  <c r="AK208" i="13"/>
  <c r="AL208" i="13"/>
  <c r="AM208" i="13"/>
  <c r="AN208" i="13"/>
  <c r="AO208" i="13"/>
  <c r="AP208" i="13"/>
  <c r="AQ208" i="13"/>
  <c r="AR208" i="13"/>
  <c r="AS208" i="13"/>
  <c r="AT208" i="13"/>
  <c r="AU208" i="13"/>
  <c r="AV208" i="13"/>
  <c r="AW208" i="13"/>
  <c r="AX208" i="13"/>
  <c r="AY208" i="13"/>
  <c r="AZ208" i="13"/>
  <c r="Q209" i="13"/>
  <c r="R209" i="13"/>
  <c r="S209" i="13"/>
  <c r="T209" i="13"/>
  <c r="U209" i="13"/>
  <c r="V209" i="13"/>
  <c r="W209" i="13"/>
  <c r="X209" i="13"/>
  <c r="Y209" i="13"/>
  <c r="Z209" i="13"/>
  <c r="AA209" i="13"/>
  <c r="AB209" i="13"/>
  <c r="AC209" i="13"/>
  <c r="AD209" i="13"/>
  <c r="AE209" i="13"/>
  <c r="AF209" i="13"/>
  <c r="AG209" i="13"/>
  <c r="AH209" i="13"/>
  <c r="AI209" i="13"/>
  <c r="AJ209" i="13"/>
  <c r="AK209" i="13"/>
  <c r="AL209" i="13"/>
  <c r="AM209" i="13"/>
  <c r="AN209" i="13"/>
  <c r="AO209" i="13"/>
  <c r="AP209" i="13"/>
  <c r="AQ209" i="13"/>
  <c r="AR209" i="13"/>
  <c r="AS209" i="13"/>
  <c r="AT209" i="13"/>
  <c r="AU209" i="13"/>
  <c r="AV209" i="13"/>
  <c r="AW209" i="13"/>
  <c r="AX209" i="13"/>
  <c r="AY209" i="13"/>
  <c r="AZ209" i="13"/>
  <c r="Q210" i="13"/>
  <c r="R210" i="13"/>
  <c r="S210" i="13"/>
  <c r="T210" i="13"/>
  <c r="U210" i="13"/>
  <c r="V210" i="13"/>
  <c r="W210" i="13"/>
  <c r="X210" i="13"/>
  <c r="Y210" i="13"/>
  <c r="Z210" i="13"/>
  <c r="AA210" i="13"/>
  <c r="AB210" i="13"/>
  <c r="AC210" i="13"/>
  <c r="AD210" i="13"/>
  <c r="AE210" i="13"/>
  <c r="AF210" i="13"/>
  <c r="AG210" i="13"/>
  <c r="AH210" i="13"/>
  <c r="AI210" i="13"/>
  <c r="AJ210" i="13"/>
  <c r="AK210" i="13"/>
  <c r="AL210" i="13"/>
  <c r="AM210" i="13"/>
  <c r="AN210" i="13"/>
  <c r="AO210" i="13"/>
  <c r="AP210" i="13"/>
  <c r="AQ210" i="13"/>
  <c r="AR210" i="13"/>
  <c r="AS210" i="13"/>
  <c r="AT210" i="13"/>
  <c r="AU210" i="13"/>
  <c r="AV210" i="13"/>
  <c r="AW210" i="13"/>
  <c r="AX210" i="13"/>
  <c r="AY210" i="13"/>
  <c r="AZ210" i="13"/>
  <c r="Q211" i="13"/>
  <c r="R211" i="13"/>
  <c r="S211" i="13"/>
  <c r="T211" i="13"/>
  <c r="U211" i="13"/>
  <c r="V211" i="13"/>
  <c r="W211" i="13"/>
  <c r="X211" i="13"/>
  <c r="Y211" i="13"/>
  <c r="Z211" i="13"/>
  <c r="AA211" i="13"/>
  <c r="AB211" i="13"/>
  <c r="AC211" i="13"/>
  <c r="AD211" i="13"/>
  <c r="AE211" i="13"/>
  <c r="AF211" i="13"/>
  <c r="AG211" i="13"/>
  <c r="AH211" i="13"/>
  <c r="AI211" i="13"/>
  <c r="AJ211" i="13"/>
  <c r="AK211" i="13"/>
  <c r="AL211" i="13"/>
  <c r="AM211" i="13"/>
  <c r="AN211" i="13"/>
  <c r="AO211" i="13"/>
  <c r="AP211" i="13"/>
  <c r="AQ211" i="13"/>
  <c r="AR211" i="13"/>
  <c r="AS211" i="13"/>
  <c r="AT211" i="13"/>
  <c r="AU211" i="13"/>
  <c r="AV211" i="13"/>
  <c r="AW211" i="13"/>
  <c r="AX211" i="13"/>
  <c r="AY211" i="13"/>
  <c r="AZ211" i="13"/>
  <c r="Q212" i="13"/>
  <c r="R212" i="13"/>
  <c r="S212" i="13"/>
  <c r="T212" i="13"/>
  <c r="U212" i="13"/>
  <c r="V212" i="13"/>
  <c r="W212" i="13"/>
  <c r="X212" i="13"/>
  <c r="Y212" i="13"/>
  <c r="Z212" i="13"/>
  <c r="AA212" i="13"/>
  <c r="AB212" i="13"/>
  <c r="AC212" i="13"/>
  <c r="AD212" i="13"/>
  <c r="AE212" i="13"/>
  <c r="AF212" i="13"/>
  <c r="AG212" i="13"/>
  <c r="AH212" i="13"/>
  <c r="AI212" i="13"/>
  <c r="AJ212" i="13"/>
  <c r="AK212" i="13"/>
  <c r="AL212" i="13"/>
  <c r="AM212" i="13"/>
  <c r="AN212" i="13"/>
  <c r="AO212" i="13"/>
  <c r="AP212" i="13"/>
  <c r="AQ212" i="13"/>
  <c r="AR212" i="13"/>
  <c r="AS212" i="13"/>
  <c r="AT212" i="13"/>
  <c r="AU212" i="13"/>
  <c r="AV212" i="13"/>
  <c r="AW212" i="13"/>
  <c r="AX212" i="13"/>
  <c r="AY212" i="13"/>
  <c r="AZ212" i="13"/>
  <c r="Q213" i="13"/>
  <c r="R213" i="13"/>
  <c r="S213" i="13"/>
  <c r="T213" i="13"/>
  <c r="U213" i="13"/>
  <c r="V213" i="13"/>
  <c r="W213" i="13"/>
  <c r="X213" i="13"/>
  <c r="Y213" i="13"/>
  <c r="Z213" i="13"/>
  <c r="AA213" i="13"/>
  <c r="AB213" i="13"/>
  <c r="AC213" i="13"/>
  <c r="AD213" i="13"/>
  <c r="AE213" i="13"/>
  <c r="AF213" i="13"/>
  <c r="AG213" i="13"/>
  <c r="AH213" i="13"/>
  <c r="AI213" i="13"/>
  <c r="AJ213" i="13"/>
  <c r="AK213" i="13"/>
  <c r="AL213" i="13"/>
  <c r="AM213" i="13"/>
  <c r="AN213" i="13"/>
  <c r="AO213" i="13"/>
  <c r="AP213" i="13"/>
  <c r="AQ213" i="13"/>
  <c r="AR213" i="13"/>
  <c r="AS213" i="13"/>
  <c r="AT213" i="13"/>
  <c r="AU213" i="13"/>
  <c r="AV213" i="13"/>
  <c r="AW213" i="13"/>
  <c r="AX213" i="13"/>
  <c r="AY213" i="13"/>
  <c r="AZ213" i="13"/>
  <c r="Q214" i="13"/>
  <c r="R214" i="13"/>
  <c r="S214" i="13"/>
  <c r="T214" i="13"/>
  <c r="U214" i="13"/>
  <c r="V214" i="13"/>
  <c r="W214" i="13"/>
  <c r="X214" i="13"/>
  <c r="Y214" i="13"/>
  <c r="Z214" i="13"/>
  <c r="AA214" i="13"/>
  <c r="AB214" i="13"/>
  <c r="AC214" i="13"/>
  <c r="AD214" i="13"/>
  <c r="AE214" i="13"/>
  <c r="AF214" i="13"/>
  <c r="AG214" i="13"/>
  <c r="AH214" i="13"/>
  <c r="AI214" i="13"/>
  <c r="AJ214" i="13"/>
  <c r="AK214" i="13"/>
  <c r="AL214" i="13"/>
  <c r="AM214" i="13"/>
  <c r="AN214" i="13"/>
  <c r="AO214" i="13"/>
  <c r="AP214" i="13"/>
  <c r="AQ214" i="13"/>
  <c r="AR214" i="13"/>
  <c r="AS214" i="13"/>
  <c r="AT214" i="13"/>
  <c r="AU214" i="13"/>
  <c r="AV214" i="13"/>
  <c r="AW214" i="13"/>
  <c r="AX214" i="13"/>
  <c r="AY214" i="13"/>
  <c r="AZ214" i="13"/>
  <c r="Q215" i="13"/>
  <c r="R215" i="13"/>
  <c r="S215" i="13"/>
  <c r="T215" i="13"/>
  <c r="U215" i="13"/>
  <c r="V215" i="13"/>
  <c r="W215" i="13"/>
  <c r="X215" i="13"/>
  <c r="Y215" i="13"/>
  <c r="Z215" i="13"/>
  <c r="AA215" i="13"/>
  <c r="AB215" i="13"/>
  <c r="AC215" i="13"/>
  <c r="AD215" i="13"/>
  <c r="AE215" i="13"/>
  <c r="AF215" i="13"/>
  <c r="AG215" i="13"/>
  <c r="AH215" i="13"/>
  <c r="AI215" i="13"/>
  <c r="AJ215" i="13"/>
  <c r="AK215" i="13"/>
  <c r="AL215" i="13"/>
  <c r="AM215" i="13"/>
  <c r="AN215" i="13"/>
  <c r="AO215" i="13"/>
  <c r="AP215" i="13"/>
  <c r="AQ215" i="13"/>
  <c r="AR215" i="13"/>
  <c r="AS215" i="13"/>
  <c r="AT215" i="13"/>
  <c r="AU215" i="13"/>
  <c r="AV215" i="13"/>
  <c r="AW215" i="13"/>
  <c r="AX215" i="13"/>
  <c r="AY215" i="13"/>
  <c r="AZ215" i="13"/>
  <c r="Q216" i="13"/>
  <c r="R216" i="13"/>
  <c r="S216" i="13"/>
  <c r="T216" i="13"/>
  <c r="U216" i="13"/>
  <c r="V216" i="13"/>
  <c r="W216" i="13"/>
  <c r="X216" i="13"/>
  <c r="Y216" i="13"/>
  <c r="Z216" i="13"/>
  <c r="AA216" i="13"/>
  <c r="AB216" i="13"/>
  <c r="AC216" i="13"/>
  <c r="AD216" i="13"/>
  <c r="AE216" i="13"/>
  <c r="AF216" i="13"/>
  <c r="AG216" i="13"/>
  <c r="AH216" i="13"/>
  <c r="AI216" i="13"/>
  <c r="AJ216" i="13"/>
  <c r="AK216" i="13"/>
  <c r="AL216" i="13"/>
  <c r="AM216" i="13"/>
  <c r="AN216" i="13"/>
  <c r="AO216" i="13"/>
  <c r="AP216" i="13"/>
  <c r="AQ216" i="13"/>
  <c r="AR216" i="13"/>
  <c r="AS216" i="13"/>
  <c r="AT216" i="13"/>
  <c r="AU216" i="13"/>
  <c r="AV216" i="13"/>
  <c r="AW216" i="13"/>
  <c r="AX216" i="13"/>
  <c r="AY216" i="13"/>
  <c r="AZ216" i="13"/>
  <c r="Q217" i="13"/>
  <c r="R217" i="13"/>
  <c r="S217" i="13"/>
  <c r="T217" i="13"/>
  <c r="U217" i="13"/>
  <c r="V217" i="13"/>
  <c r="W217" i="13"/>
  <c r="X217" i="13"/>
  <c r="Y217" i="13"/>
  <c r="Z217" i="13"/>
  <c r="AA217" i="13"/>
  <c r="AB217" i="13"/>
  <c r="AC217" i="13"/>
  <c r="AD217" i="13"/>
  <c r="AE217" i="13"/>
  <c r="AF217" i="13"/>
  <c r="AG217" i="13"/>
  <c r="AH217" i="13"/>
  <c r="AI217" i="13"/>
  <c r="AJ217" i="13"/>
  <c r="AK217" i="13"/>
  <c r="AL217" i="13"/>
  <c r="AM217" i="13"/>
  <c r="AN217" i="13"/>
  <c r="AO217" i="13"/>
  <c r="AP217" i="13"/>
  <c r="AQ217" i="13"/>
  <c r="AR217" i="13"/>
  <c r="AS217" i="13"/>
  <c r="AT217" i="13"/>
  <c r="AU217" i="13"/>
  <c r="AV217" i="13"/>
  <c r="AW217" i="13"/>
  <c r="AX217" i="13"/>
  <c r="AY217" i="13"/>
  <c r="AZ217" i="13"/>
  <c r="Q218" i="13"/>
  <c r="R218" i="13"/>
  <c r="S218" i="13"/>
  <c r="T218" i="13"/>
  <c r="U218" i="13"/>
  <c r="V218" i="13"/>
  <c r="W218" i="13"/>
  <c r="X218" i="13"/>
  <c r="Y218" i="13"/>
  <c r="Z218" i="13"/>
  <c r="AA218" i="13"/>
  <c r="AB218" i="13"/>
  <c r="AC218" i="13"/>
  <c r="AD218" i="13"/>
  <c r="AE218" i="13"/>
  <c r="AF218" i="13"/>
  <c r="AG218" i="13"/>
  <c r="AH218" i="13"/>
  <c r="AI218" i="13"/>
  <c r="AJ218" i="13"/>
  <c r="AK218" i="13"/>
  <c r="AL218" i="13"/>
  <c r="AM218" i="13"/>
  <c r="AN218" i="13"/>
  <c r="AO218" i="13"/>
  <c r="AP218" i="13"/>
  <c r="AQ218" i="13"/>
  <c r="AR218" i="13"/>
  <c r="AS218" i="13"/>
  <c r="AT218" i="13"/>
  <c r="AU218" i="13"/>
  <c r="AV218" i="13"/>
  <c r="AW218" i="13"/>
  <c r="AX218" i="13"/>
  <c r="AY218" i="13"/>
  <c r="AZ218" i="13"/>
  <c r="Q219" i="13"/>
  <c r="R219" i="13"/>
  <c r="S219" i="13"/>
  <c r="T219" i="13"/>
  <c r="U219" i="13"/>
  <c r="V219" i="13"/>
  <c r="W219" i="13"/>
  <c r="X219" i="13"/>
  <c r="Y219" i="13"/>
  <c r="Z219" i="13"/>
  <c r="AA219" i="13"/>
  <c r="AB219" i="13"/>
  <c r="AC219" i="13"/>
  <c r="AD219" i="13"/>
  <c r="AE219" i="13"/>
  <c r="AF219" i="13"/>
  <c r="AG219" i="13"/>
  <c r="AH219" i="13"/>
  <c r="AI219" i="13"/>
  <c r="AJ219" i="13"/>
  <c r="AK219" i="13"/>
  <c r="AL219" i="13"/>
  <c r="AM219" i="13"/>
  <c r="AN219" i="13"/>
  <c r="AO219" i="13"/>
  <c r="AP219" i="13"/>
  <c r="AQ219" i="13"/>
  <c r="AR219" i="13"/>
  <c r="AS219" i="13"/>
  <c r="AT219" i="13"/>
  <c r="AU219" i="13"/>
  <c r="AV219" i="13"/>
  <c r="AW219" i="13"/>
  <c r="AX219" i="13"/>
  <c r="AY219" i="13"/>
  <c r="AZ219" i="13"/>
  <c r="Q220" i="13"/>
  <c r="R220" i="13"/>
  <c r="S220" i="13"/>
  <c r="T220" i="13"/>
  <c r="U220" i="13"/>
  <c r="V220" i="13"/>
  <c r="W220" i="13"/>
  <c r="X220" i="13"/>
  <c r="Y220" i="13"/>
  <c r="Z220" i="13"/>
  <c r="AA220" i="13"/>
  <c r="AB220" i="13"/>
  <c r="AC220" i="13"/>
  <c r="AD220" i="13"/>
  <c r="AE220" i="13"/>
  <c r="AF220" i="13"/>
  <c r="AG220" i="13"/>
  <c r="AH220" i="13"/>
  <c r="AI220" i="13"/>
  <c r="AJ220" i="13"/>
  <c r="AK220" i="13"/>
  <c r="AL220" i="13"/>
  <c r="AM220" i="13"/>
  <c r="AN220" i="13"/>
  <c r="AO220" i="13"/>
  <c r="AP220" i="13"/>
  <c r="AQ220" i="13"/>
  <c r="AR220" i="13"/>
  <c r="AS220" i="13"/>
  <c r="AT220" i="13"/>
  <c r="AU220" i="13"/>
  <c r="AV220" i="13"/>
  <c r="AW220" i="13"/>
  <c r="AX220" i="13"/>
  <c r="AY220" i="13"/>
  <c r="AZ220" i="13"/>
  <c r="Q221" i="13"/>
  <c r="R221" i="13"/>
  <c r="S221" i="13"/>
  <c r="T221" i="13"/>
  <c r="U221" i="13"/>
  <c r="V221" i="13"/>
  <c r="W221" i="13"/>
  <c r="X221" i="13"/>
  <c r="Y221" i="13"/>
  <c r="Z221" i="13"/>
  <c r="AA221" i="13"/>
  <c r="AB221" i="13"/>
  <c r="AC221" i="13"/>
  <c r="AD221" i="13"/>
  <c r="AE221" i="13"/>
  <c r="AF221" i="13"/>
  <c r="AG221" i="13"/>
  <c r="AH221" i="13"/>
  <c r="AI221" i="13"/>
  <c r="AJ221" i="13"/>
  <c r="AK221" i="13"/>
  <c r="AL221" i="13"/>
  <c r="AM221" i="13"/>
  <c r="AN221" i="13"/>
  <c r="AO221" i="13"/>
  <c r="AP221" i="13"/>
  <c r="AQ221" i="13"/>
  <c r="AR221" i="13"/>
  <c r="AS221" i="13"/>
  <c r="AT221" i="13"/>
  <c r="AU221" i="13"/>
  <c r="AV221" i="13"/>
  <c r="AW221" i="13"/>
  <c r="AX221" i="13"/>
  <c r="AY221" i="13"/>
  <c r="AZ221" i="13"/>
  <c r="Q222" i="13"/>
  <c r="R222" i="13"/>
  <c r="S222" i="13"/>
  <c r="T222" i="13"/>
  <c r="U222" i="13"/>
  <c r="V222" i="13"/>
  <c r="W222" i="13"/>
  <c r="X222" i="13"/>
  <c r="Y222" i="13"/>
  <c r="Z222" i="13"/>
  <c r="AA222" i="13"/>
  <c r="AB222" i="13"/>
  <c r="AC222" i="13"/>
  <c r="AD222" i="13"/>
  <c r="AE222" i="13"/>
  <c r="AF222" i="13"/>
  <c r="AG222" i="13"/>
  <c r="AH222" i="13"/>
  <c r="AI222" i="13"/>
  <c r="AJ222" i="13"/>
  <c r="AK222" i="13"/>
  <c r="AL222" i="13"/>
  <c r="AM222" i="13"/>
  <c r="AN222" i="13"/>
  <c r="AO222" i="13"/>
  <c r="AP222" i="13"/>
  <c r="AQ222" i="13"/>
  <c r="AR222" i="13"/>
  <c r="AS222" i="13"/>
  <c r="AT222" i="13"/>
  <c r="AU222" i="13"/>
  <c r="AV222" i="13"/>
  <c r="AW222" i="13"/>
  <c r="AX222" i="13"/>
  <c r="AY222" i="13"/>
  <c r="AZ222" i="13"/>
  <c r="Q223" i="13"/>
  <c r="R223" i="13"/>
  <c r="S223" i="13"/>
  <c r="T223" i="13"/>
  <c r="U223" i="13"/>
  <c r="V223" i="13"/>
  <c r="W223" i="13"/>
  <c r="X223" i="13"/>
  <c r="Y223" i="13"/>
  <c r="Z223" i="13"/>
  <c r="AA223" i="13"/>
  <c r="AB223" i="13"/>
  <c r="AC223" i="13"/>
  <c r="AD223" i="13"/>
  <c r="AE223" i="13"/>
  <c r="AF223" i="13"/>
  <c r="AG223" i="13"/>
  <c r="AH223" i="13"/>
  <c r="AI223" i="13"/>
  <c r="AJ223" i="13"/>
  <c r="AK223" i="13"/>
  <c r="AL223" i="13"/>
  <c r="AM223" i="13"/>
  <c r="AN223" i="13"/>
  <c r="AO223" i="13"/>
  <c r="AP223" i="13"/>
  <c r="AQ223" i="13"/>
  <c r="AR223" i="13"/>
  <c r="AS223" i="13"/>
  <c r="AT223" i="13"/>
  <c r="AU223" i="13"/>
  <c r="AV223" i="13"/>
  <c r="AW223" i="13"/>
  <c r="AX223" i="13"/>
  <c r="AY223" i="13"/>
  <c r="AZ223" i="13"/>
  <c r="Q224" i="13"/>
  <c r="R224" i="13"/>
  <c r="S224" i="13"/>
  <c r="T224" i="13"/>
  <c r="U224" i="13"/>
  <c r="V224" i="13"/>
  <c r="W224" i="13"/>
  <c r="X224" i="13"/>
  <c r="Y224" i="13"/>
  <c r="Z224" i="13"/>
  <c r="AA224" i="13"/>
  <c r="AB224" i="13"/>
  <c r="AC224" i="13"/>
  <c r="AD224" i="13"/>
  <c r="AE224" i="13"/>
  <c r="AF224" i="13"/>
  <c r="AG224" i="13"/>
  <c r="AH224" i="13"/>
  <c r="AI224" i="13"/>
  <c r="AJ224" i="13"/>
  <c r="AK224" i="13"/>
  <c r="AL224" i="13"/>
  <c r="AM224" i="13"/>
  <c r="AN224" i="13"/>
  <c r="AO224" i="13"/>
  <c r="AP224" i="13"/>
  <c r="AQ224" i="13"/>
  <c r="AR224" i="13"/>
  <c r="AS224" i="13"/>
  <c r="AT224" i="13"/>
  <c r="AU224" i="13"/>
  <c r="AV224" i="13"/>
  <c r="AW224" i="13"/>
  <c r="AX224" i="13"/>
  <c r="AY224" i="13"/>
  <c r="AZ224" i="13"/>
  <c r="Q225" i="13"/>
  <c r="R225" i="13"/>
  <c r="S225" i="13"/>
  <c r="T225" i="13"/>
  <c r="U225" i="13"/>
  <c r="V225" i="13"/>
  <c r="W225" i="13"/>
  <c r="X225" i="13"/>
  <c r="Y225" i="13"/>
  <c r="Z225" i="13"/>
  <c r="AA225" i="13"/>
  <c r="AB225" i="13"/>
  <c r="AC225" i="13"/>
  <c r="AD225" i="13"/>
  <c r="AE225" i="13"/>
  <c r="AF225" i="13"/>
  <c r="AG225" i="13"/>
  <c r="AH225" i="13"/>
  <c r="AI225" i="13"/>
  <c r="AJ225" i="13"/>
  <c r="AK225" i="13"/>
  <c r="AL225" i="13"/>
  <c r="AM225" i="13"/>
  <c r="AN225" i="13"/>
  <c r="AO225" i="13"/>
  <c r="AP225" i="13"/>
  <c r="AQ225" i="13"/>
  <c r="AR225" i="13"/>
  <c r="AS225" i="13"/>
  <c r="AT225" i="13"/>
  <c r="AU225" i="13"/>
  <c r="AV225" i="13"/>
  <c r="AW225" i="13"/>
  <c r="AX225" i="13"/>
  <c r="AY225" i="13"/>
  <c r="AZ225" i="13"/>
  <c r="Q226" i="13"/>
  <c r="R226" i="13"/>
  <c r="S226" i="13"/>
  <c r="T226" i="13"/>
  <c r="U226" i="13"/>
  <c r="V226" i="13"/>
  <c r="W226" i="13"/>
  <c r="X226" i="13"/>
  <c r="Y226" i="13"/>
  <c r="Z226" i="13"/>
  <c r="AA226" i="13"/>
  <c r="AB226" i="13"/>
  <c r="AC226" i="13"/>
  <c r="AD226" i="13"/>
  <c r="AE226" i="13"/>
  <c r="AF226" i="13"/>
  <c r="AG226" i="13"/>
  <c r="AH226" i="13"/>
  <c r="AI226" i="13"/>
  <c r="AJ226" i="13"/>
  <c r="AK226" i="13"/>
  <c r="AL226" i="13"/>
  <c r="AM226" i="13"/>
  <c r="AN226" i="13"/>
  <c r="AO226" i="13"/>
  <c r="AP226" i="13"/>
  <c r="AQ226" i="13"/>
  <c r="AR226" i="13"/>
  <c r="AS226" i="13"/>
  <c r="AT226" i="13"/>
  <c r="AU226" i="13"/>
  <c r="AV226" i="13"/>
  <c r="AW226" i="13"/>
  <c r="AX226" i="13"/>
  <c r="AY226" i="13"/>
  <c r="AZ226" i="13"/>
  <c r="Q227" i="13"/>
  <c r="R227" i="13"/>
  <c r="S227" i="13"/>
  <c r="T227" i="13"/>
  <c r="U227" i="13"/>
  <c r="V227" i="13"/>
  <c r="W227" i="13"/>
  <c r="X227" i="13"/>
  <c r="Y227" i="13"/>
  <c r="Z227" i="13"/>
  <c r="AA227" i="13"/>
  <c r="AB227" i="13"/>
  <c r="AC227" i="13"/>
  <c r="AD227" i="13"/>
  <c r="AE227" i="13"/>
  <c r="AF227" i="13"/>
  <c r="AG227" i="13"/>
  <c r="AH227" i="13"/>
  <c r="AI227" i="13"/>
  <c r="AJ227" i="13"/>
  <c r="AK227" i="13"/>
  <c r="AL227" i="13"/>
  <c r="AM227" i="13"/>
  <c r="AN227" i="13"/>
  <c r="AO227" i="13"/>
  <c r="AP227" i="13"/>
  <c r="AQ227" i="13"/>
  <c r="AR227" i="13"/>
  <c r="AS227" i="13"/>
  <c r="AT227" i="13"/>
  <c r="AU227" i="13"/>
  <c r="AV227" i="13"/>
  <c r="AW227" i="13"/>
  <c r="AX227" i="13"/>
  <c r="AY227" i="13"/>
  <c r="AZ227" i="13"/>
  <c r="Q228" i="13"/>
  <c r="R228" i="13"/>
  <c r="S228" i="13"/>
  <c r="T228" i="13"/>
  <c r="U228" i="13"/>
  <c r="V228" i="13"/>
  <c r="W228" i="13"/>
  <c r="X228" i="13"/>
  <c r="Y228" i="13"/>
  <c r="Z228" i="13"/>
  <c r="AA228" i="13"/>
  <c r="AB228" i="13"/>
  <c r="AC228" i="13"/>
  <c r="AD228" i="13"/>
  <c r="AE228" i="13"/>
  <c r="AF228" i="13"/>
  <c r="AG228" i="13"/>
  <c r="AH228" i="13"/>
  <c r="AI228" i="13"/>
  <c r="AJ228" i="13"/>
  <c r="AK228" i="13"/>
  <c r="AL228" i="13"/>
  <c r="AM228" i="13"/>
  <c r="AN228" i="13"/>
  <c r="AO228" i="13"/>
  <c r="AP228" i="13"/>
  <c r="AQ228" i="13"/>
  <c r="AR228" i="13"/>
  <c r="AS228" i="13"/>
  <c r="AT228" i="13"/>
  <c r="AU228" i="13"/>
  <c r="AV228" i="13"/>
  <c r="AW228" i="13"/>
  <c r="AX228" i="13"/>
  <c r="AY228" i="13"/>
  <c r="AZ228" i="13"/>
  <c r="Q229" i="13"/>
  <c r="R229" i="13"/>
  <c r="S229" i="13"/>
  <c r="T229" i="13"/>
  <c r="U229" i="13"/>
  <c r="V229" i="13"/>
  <c r="W229" i="13"/>
  <c r="X229" i="13"/>
  <c r="Y229" i="13"/>
  <c r="Z229" i="13"/>
  <c r="AA229" i="13"/>
  <c r="AB229" i="13"/>
  <c r="AC229" i="13"/>
  <c r="AD229" i="13"/>
  <c r="AE229" i="13"/>
  <c r="AF229" i="13"/>
  <c r="AG229" i="13"/>
  <c r="AH229" i="13"/>
  <c r="AI229" i="13"/>
  <c r="AJ229" i="13"/>
  <c r="AK229" i="13"/>
  <c r="AL229" i="13"/>
  <c r="AM229" i="13"/>
  <c r="AN229" i="13"/>
  <c r="AO229" i="13"/>
  <c r="AP229" i="13"/>
  <c r="AQ229" i="13"/>
  <c r="AR229" i="13"/>
  <c r="AS229" i="13"/>
  <c r="AT229" i="13"/>
  <c r="AU229" i="13"/>
  <c r="AV229" i="13"/>
  <c r="AW229" i="13"/>
  <c r="AX229" i="13"/>
  <c r="AY229" i="13"/>
  <c r="AZ229" i="13"/>
  <c r="Q230" i="13"/>
  <c r="R230" i="13"/>
  <c r="S230" i="13"/>
  <c r="T230" i="13"/>
  <c r="U230" i="13"/>
  <c r="V230" i="13"/>
  <c r="W230" i="13"/>
  <c r="X230" i="13"/>
  <c r="Y230" i="13"/>
  <c r="Z230" i="13"/>
  <c r="AA230" i="13"/>
  <c r="AB230" i="13"/>
  <c r="AC230" i="13"/>
  <c r="AD230" i="13"/>
  <c r="AE230" i="13"/>
  <c r="AF230" i="13"/>
  <c r="AG230" i="13"/>
  <c r="AH230" i="13"/>
  <c r="AI230" i="13"/>
  <c r="AJ230" i="13"/>
  <c r="AK230" i="13"/>
  <c r="AL230" i="13"/>
  <c r="AM230" i="13"/>
  <c r="AN230" i="13"/>
  <c r="AO230" i="13"/>
  <c r="AP230" i="13"/>
  <c r="AQ230" i="13"/>
  <c r="AR230" i="13"/>
  <c r="AS230" i="13"/>
  <c r="AT230" i="13"/>
  <c r="AU230" i="13"/>
  <c r="AV230" i="13"/>
  <c r="AW230" i="13"/>
  <c r="AX230" i="13"/>
  <c r="AY230" i="13"/>
  <c r="AZ230" i="13"/>
  <c r="Q231" i="13"/>
  <c r="R231" i="13"/>
  <c r="S231" i="13"/>
  <c r="T231" i="13"/>
  <c r="U231" i="13"/>
  <c r="V231" i="13"/>
  <c r="W231" i="13"/>
  <c r="X231" i="13"/>
  <c r="Y231" i="13"/>
  <c r="Z231" i="13"/>
  <c r="AA231" i="13"/>
  <c r="AB231" i="13"/>
  <c r="AC231" i="13"/>
  <c r="AD231" i="13"/>
  <c r="AE231" i="13"/>
  <c r="AF231" i="13"/>
  <c r="AG231" i="13"/>
  <c r="AH231" i="13"/>
  <c r="AI231" i="13"/>
  <c r="AJ231" i="13"/>
  <c r="AK231" i="13"/>
  <c r="AL231" i="13"/>
  <c r="AM231" i="13"/>
  <c r="AN231" i="13"/>
  <c r="AO231" i="13"/>
  <c r="AP231" i="13"/>
  <c r="AQ231" i="13"/>
  <c r="AR231" i="13"/>
  <c r="AS231" i="13"/>
  <c r="AT231" i="13"/>
  <c r="AU231" i="13"/>
  <c r="AV231" i="13"/>
  <c r="AW231" i="13"/>
  <c r="AX231" i="13"/>
  <c r="AY231" i="13"/>
  <c r="AZ231" i="13"/>
  <c r="Q232" i="13"/>
  <c r="R232" i="13"/>
  <c r="S232" i="13"/>
  <c r="T232" i="13"/>
  <c r="U232" i="13"/>
  <c r="V232" i="13"/>
  <c r="W232" i="13"/>
  <c r="X232" i="13"/>
  <c r="Y232" i="13"/>
  <c r="Z232" i="13"/>
  <c r="AA232" i="13"/>
  <c r="AB232" i="13"/>
  <c r="AC232" i="13"/>
  <c r="AD232" i="13"/>
  <c r="AE232" i="13"/>
  <c r="AF232" i="13"/>
  <c r="AG232" i="13"/>
  <c r="AH232" i="13"/>
  <c r="AI232" i="13"/>
  <c r="AJ232" i="13"/>
  <c r="AK232" i="13"/>
  <c r="AL232" i="13"/>
  <c r="AM232" i="13"/>
  <c r="AN232" i="13"/>
  <c r="AO232" i="13"/>
  <c r="AP232" i="13"/>
  <c r="AQ232" i="13"/>
  <c r="AR232" i="13"/>
  <c r="AS232" i="13"/>
  <c r="AT232" i="13"/>
  <c r="AU232" i="13"/>
  <c r="AV232" i="13"/>
  <c r="AW232" i="13"/>
  <c r="AX232" i="13"/>
  <c r="AY232" i="13"/>
  <c r="AZ232" i="13"/>
  <c r="Q233" i="13"/>
  <c r="R233" i="13"/>
  <c r="S233" i="13"/>
  <c r="T233" i="13"/>
  <c r="U233" i="13"/>
  <c r="V233" i="13"/>
  <c r="W233" i="13"/>
  <c r="X233" i="13"/>
  <c r="Y233" i="13"/>
  <c r="Z233" i="13"/>
  <c r="AA233" i="13"/>
  <c r="AB233" i="13"/>
  <c r="AC233" i="13"/>
  <c r="AD233" i="13"/>
  <c r="AE233" i="13"/>
  <c r="AF233" i="13"/>
  <c r="AG233" i="13"/>
  <c r="AH233" i="13"/>
  <c r="AI233" i="13"/>
  <c r="AJ233" i="13"/>
  <c r="AK233" i="13"/>
  <c r="AL233" i="13"/>
  <c r="AM233" i="13"/>
  <c r="AN233" i="13"/>
  <c r="AO233" i="13"/>
  <c r="AP233" i="13"/>
  <c r="AQ233" i="13"/>
  <c r="AR233" i="13"/>
  <c r="AS233" i="13"/>
  <c r="AT233" i="13"/>
  <c r="AU233" i="13"/>
  <c r="AV233" i="13"/>
  <c r="AW233" i="13"/>
  <c r="AX233" i="13"/>
  <c r="AY233" i="13"/>
  <c r="AZ233" i="13"/>
  <c r="Q234" i="13"/>
  <c r="R234" i="13"/>
  <c r="S234" i="13"/>
  <c r="T234" i="13"/>
  <c r="U234" i="13"/>
  <c r="V234" i="13"/>
  <c r="W234" i="13"/>
  <c r="X234" i="13"/>
  <c r="Y234" i="13"/>
  <c r="Z234" i="13"/>
  <c r="AA234" i="13"/>
  <c r="AB234" i="13"/>
  <c r="AC234" i="13"/>
  <c r="AD234" i="13"/>
  <c r="AE234" i="13"/>
  <c r="AF234" i="13"/>
  <c r="AG234" i="13"/>
  <c r="AH234" i="13"/>
  <c r="AI234" i="13"/>
  <c r="AJ234" i="13"/>
  <c r="AK234" i="13"/>
  <c r="AL234" i="13"/>
  <c r="AM234" i="13"/>
  <c r="AN234" i="13"/>
  <c r="AO234" i="13"/>
  <c r="AP234" i="13"/>
  <c r="AQ234" i="13"/>
  <c r="AR234" i="13"/>
  <c r="AS234" i="13"/>
  <c r="AT234" i="13"/>
  <c r="AU234" i="13"/>
  <c r="AV234" i="13"/>
  <c r="AW234" i="13"/>
  <c r="AX234" i="13"/>
  <c r="AY234" i="13"/>
  <c r="AZ234" i="13"/>
  <c r="Q235" i="13"/>
  <c r="R235" i="13"/>
  <c r="S235" i="13"/>
  <c r="T235" i="13"/>
  <c r="U235" i="13"/>
  <c r="V235" i="13"/>
  <c r="W235" i="13"/>
  <c r="X235" i="13"/>
  <c r="Y235" i="13"/>
  <c r="Z235" i="13"/>
  <c r="AA235" i="13"/>
  <c r="AB235" i="13"/>
  <c r="AC235" i="13"/>
  <c r="AD235" i="13"/>
  <c r="AE235" i="13"/>
  <c r="AF235" i="13"/>
  <c r="AG235" i="13"/>
  <c r="AH235" i="13"/>
  <c r="AI235" i="13"/>
  <c r="AJ235" i="13"/>
  <c r="AK235" i="13"/>
  <c r="AL235" i="13"/>
  <c r="AM235" i="13"/>
  <c r="AN235" i="13"/>
  <c r="AO235" i="13"/>
  <c r="AP235" i="13"/>
  <c r="AQ235" i="13"/>
  <c r="AR235" i="13"/>
  <c r="AS235" i="13"/>
  <c r="AT235" i="13"/>
  <c r="AU235" i="13"/>
  <c r="AV235" i="13"/>
  <c r="AW235" i="13"/>
  <c r="AX235" i="13"/>
  <c r="AY235" i="13"/>
  <c r="AZ235" i="13"/>
  <c r="Q236" i="13"/>
  <c r="R236" i="13"/>
  <c r="S236" i="13"/>
  <c r="T236" i="13"/>
  <c r="U236" i="13"/>
  <c r="V236" i="13"/>
  <c r="W236" i="13"/>
  <c r="X236" i="13"/>
  <c r="Y236" i="13"/>
  <c r="Z236" i="13"/>
  <c r="AA236" i="13"/>
  <c r="AB236" i="13"/>
  <c r="AC236" i="13"/>
  <c r="AD236" i="13"/>
  <c r="AE236" i="13"/>
  <c r="AF236" i="13"/>
  <c r="AG236" i="13"/>
  <c r="AH236" i="13"/>
  <c r="AI236" i="13"/>
  <c r="AJ236" i="13"/>
  <c r="AK236" i="13"/>
  <c r="AL236" i="13"/>
  <c r="AM236" i="13"/>
  <c r="AN236" i="13"/>
  <c r="AO236" i="13"/>
  <c r="AP236" i="13"/>
  <c r="AQ236" i="13"/>
  <c r="AR236" i="13"/>
  <c r="AS236" i="13"/>
  <c r="AT236" i="13"/>
  <c r="AU236" i="13"/>
  <c r="AV236" i="13"/>
  <c r="AW236" i="13"/>
  <c r="AX236" i="13"/>
  <c r="AY236" i="13"/>
  <c r="AZ236" i="13"/>
  <c r="Q237" i="13"/>
  <c r="R237" i="13"/>
  <c r="S237" i="13"/>
  <c r="T237" i="13"/>
  <c r="U237" i="13"/>
  <c r="V237" i="13"/>
  <c r="W237" i="13"/>
  <c r="X237" i="13"/>
  <c r="Y237" i="13"/>
  <c r="Z237" i="13"/>
  <c r="AA237" i="13"/>
  <c r="AB237" i="13"/>
  <c r="AC237" i="13"/>
  <c r="AD237" i="13"/>
  <c r="AE237" i="13"/>
  <c r="AF237" i="13"/>
  <c r="AG237" i="13"/>
  <c r="AH237" i="13"/>
  <c r="AI237" i="13"/>
  <c r="AJ237" i="13"/>
  <c r="AK237" i="13"/>
  <c r="AL237" i="13"/>
  <c r="AM237" i="13"/>
  <c r="AN237" i="13"/>
  <c r="AO237" i="13"/>
  <c r="AP237" i="13"/>
  <c r="AQ237" i="13"/>
  <c r="AR237" i="13"/>
  <c r="AS237" i="13"/>
  <c r="AT237" i="13"/>
  <c r="AU237" i="13"/>
  <c r="AV237" i="13"/>
  <c r="AW237" i="13"/>
  <c r="AX237" i="13"/>
  <c r="AY237" i="13"/>
  <c r="AZ237" i="13"/>
  <c r="Q238" i="13"/>
  <c r="R238" i="13"/>
  <c r="S238" i="13"/>
  <c r="T238" i="13"/>
  <c r="U238" i="13"/>
  <c r="V238" i="13"/>
  <c r="W238" i="13"/>
  <c r="X238" i="13"/>
  <c r="Y238" i="13"/>
  <c r="Z238" i="13"/>
  <c r="AA238" i="13"/>
  <c r="AB238" i="13"/>
  <c r="AC238" i="13"/>
  <c r="AD238" i="13"/>
  <c r="AE238" i="13"/>
  <c r="AF238" i="13"/>
  <c r="AG238" i="13"/>
  <c r="AH238" i="13"/>
  <c r="AI238" i="13"/>
  <c r="AJ238" i="13"/>
  <c r="AK238" i="13"/>
  <c r="AL238" i="13"/>
  <c r="AM238" i="13"/>
  <c r="AN238" i="13"/>
  <c r="AO238" i="13"/>
  <c r="AP238" i="13"/>
  <c r="AQ238" i="13"/>
  <c r="AR238" i="13"/>
  <c r="AS238" i="13"/>
  <c r="AT238" i="13"/>
  <c r="AU238" i="13"/>
  <c r="AV238" i="13"/>
  <c r="AW238" i="13"/>
  <c r="AX238" i="13"/>
  <c r="AY238" i="13"/>
  <c r="AZ238" i="13"/>
  <c r="Q239" i="13"/>
  <c r="R239" i="13"/>
  <c r="S239" i="13"/>
  <c r="T239" i="13"/>
  <c r="U239" i="13"/>
  <c r="V239" i="13"/>
  <c r="W239" i="13"/>
  <c r="X239" i="13"/>
  <c r="Y239" i="13"/>
  <c r="Z239" i="13"/>
  <c r="AA239" i="13"/>
  <c r="AB239" i="13"/>
  <c r="AC239" i="13"/>
  <c r="AD239" i="13"/>
  <c r="AE239" i="13"/>
  <c r="AF239" i="13"/>
  <c r="AG239" i="13"/>
  <c r="AH239" i="13"/>
  <c r="AI239" i="13"/>
  <c r="AJ239" i="13"/>
  <c r="AK239" i="13"/>
  <c r="AL239" i="13"/>
  <c r="AM239" i="13"/>
  <c r="AN239" i="13"/>
  <c r="AO239" i="13"/>
  <c r="AP239" i="13"/>
  <c r="AQ239" i="13"/>
  <c r="AR239" i="13"/>
  <c r="AS239" i="13"/>
  <c r="AT239" i="13"/>
  <c r="AU239" i="13"/>
  <c r="AV239" i="13"/>
  <c r="AW239" i="13"/>
  <c r="AX239" i="13"/>
  <c r="AY239" i="13"/>
  <c r="AZ239" i="13"/>
  <c r="Q240" i="13"/>
  <c r="R240" i="13"/>
  <c r="S240" i="13"/>
  <c r="T240" i="13"/>
  <c r="U240" i="13"/>
  <c r="V240" i="13"/>
  <c r="W240" i="13"/>
  <c r="X240" i="13"/>
  <c r="Y240" i="13"/>
  <c r="Z240" i="13"/>
  <c r="AA240" i="13"/>
  <c r="AB240" i="13"/>
  <c r="AC240" i="13"/>
  <c r="AD240" i="13"/>
  <c r="AE240" i="13"/>
  <c r="AF240" i="13"/>
  <c r="AG240" i="13"/>
  <c r="AH240" i="13"/>
  <c r="AI240" i="13"/>
  <c r="AJ240" i="13"/>
  <c r="AK240" i="13"/>
  <c r="AL240" i="13"/>
  <c r="AM240" i="13"/>
  <c r="AN240" i="13"/>
  <c r="AO240" i="13"/>
  <c r="AP240" i="13"/>
  <c r="AQ240" i="13"/>
  <c r="AR240" i="13"/>
  <c r="AS240" i="13"/>
  <c r="AT240" i="13"/>
  <c r="AU240" i="13"/>
  <c r="AV240" i="13"/>
  <c r="AW240" i="13"/>
  <c r="AX240" i="13"/>
  <c r="AY240" i="13"/>
  <c r="AZ240" i="13"/>
  <c r="Q241" i="13"/>
  <c r="R241" i="13"/>
  <c r="S241" i="13"/>
  <c r="T241" i="13"/>
  <c r="U241" i="13"/>
  <c r="V241" i="13"/>
  <c r="W241" i="13"/>
  <c r="X241" i="13"/>
  <c r="Y241" i="13"/>
  <c r="Z241" i="13"/>
  <c r="AA241" i="13"/>
  <c r="AB241" i="13"/>
  <c r="AC241" i="13"/>
  <c r="AD241" i="13"/>
  <c r="AE241" i="13"/>
  <c r="AF241" i="13"/>
  <c r="AG241" i="13"/>
  <c r="AH241" i="13"/>
  <c r="AI241" i="13"/>
  <c r="AJ241" i="13"/>
  <c r="AK241" i="13"/>
  <c r="AL241" i="13"/>
  <c r="AM241" i="13"/>
  <c r="AN241" i="13"/>
  <c r="AO241" i="13"/>
  <c r="AP241" i="13"/>
  <c r="AQ241" i="13"/>
  <c r="AR241" i="13"/>
  <c r="AS241" i="13"/>
  <c r="AT241" i="13"/>
  <c r="AU241" i="13"/>
  <c r="AV241" i="13"/>
  <c r="AW241" i="13"/>
  <c r="AX241" i="13"/>
  <c r="AY241" i="13"/>
  <c r="AZ241" i="13"/>
  <c r="Q242" i="13"/>
  <c r="R242" i="13"/>
  <c r="S242" i="13"/>
  <c r="T242" i="13"/>
  <c r="U242" i="13"/>
  <c r="V242" i="13"/>
  <c r="W242" i="13"/>
  <c r="X242" i="13"/>
  <c r="Y242" i="13"/>
  <c r="Z242" i="13"/>
  <c r="AA242" i="13"/>
  <c r="AB242" i="13"/>
  <c r="AC242" i="13"/>
  <c r="AD242" i="13"/>
  <c r="AE242" i="13"/>
  <c r="AF242" i="13"/>
  <c r="AG242" i="13"/>
  <c r="AH242" i="13"/>
  <c r="AI242" i="13"/>
  <c r="AJ242" i="13"/>
  <c r="AK242" i="13"/>
  <c r="AL242" i="13"/>
  <c r="AM242" i="13"/>
  <c r="AN242" i="13"/>
  <c r="AO242" i="13"/>
  <c r="AP242" i="13"/>
  <c r="AQ242" i="13"/>
  <c r="AR242" i="13"/>
  <c r="AS242" i="13"/>
  <c r="AT242" i="13"/>
  <c r="AU242" i="13"/>
  <c r="AV242" i="13"/>
  <c r="AW242" i="13"/>
  <c r="AX242" i="13"/>
  <c r="AY242" i="13"/>
  <c r="AZ242" i="13"/>
  <c r="Q243" i="13"/>
  <c r="R243" i="13"/>
  <c r="S243" i="13"/>
  <c r="T243" i="13"/>
  <c r="U243" i="13"/>
  <c r="V243" i="13"/>
  <c r="W243" i="13"/>
  <c r="X243" i="13"/>
  <c r="Y243" i="13"/>
  <c r="Z243" i="13"/>
  <c r="AA243" i="13"/>
  <c r="AB243" i="13"/>
  <c r="AC243" i="13"/>
  <c r="AD243" i="13"/>
  <c r="AE243" i="13"/>
  <c r="AF243" i="13"/>
  <c r="AG243" i="13"/>
  <c r="AH243" i="13"/>
  <c r="AI243" i="13"/>
  <c r="AJ243" i="13"/>
  <c r="AK243" i="13"/>
  <c r="AL243" i="13"/>
  <c r="AM243" i="13"/>
  <c r="AN243" i="13"/>
  <c r="AO243" i="13"/>
  <c r="AP243" i="13"/>
  <c r="AQ243" i="13"/>
  <c r="AR243" i="13"/>
  <c r="AS243" i="13"/>
  <c r="AT243" i="13"/>
  <c r="AU243" i="13"/>
  <c r="AV243" i="13"/>
  <c r="AW243" i="13"/>
  <c r="AX243" i="13"/>
  <c r="AY243" i="13"/>
  <c r="AZ243" i="13"/>
  <c r="Q244" i="13"/>
  <c r="R244" i="13"/>
  <c r="S244" i="13"/>
  <c r="T244" i="13"/>
  <c r="U244" i="13"/>
  <c r="V244" i="13"/>
  <c r="W244" i="13"/>
  <c r="X244" i="13"/>
  <c r="Y244" i="13"/>
  <c r="Z244" i="13"/>
  <c r="AA244" i="13"/>
  <c r="AB244" i="13"/>
  <c r="AC244" i="13"/>
  <c r="AD244" i="13"/>
  <c r="AE244" i="13"/>
  <c r="AF244" i="13"/>
  <c r="AG244" i="13"/>
  <c r="AH244" i="13"/>
  <c r="AI244" i="13"/>
  <c r="AJ244" i="13"/>
  <c r="AK244" i="13"/>
  <c r="AL244" i="13"/>
  <c r="AM244" i="13"/>
  <c r="AN244" i="13"/>
  <c r="AO244" i="13"/>
  <c r="AP244" i="13"/>
  <c r="AQ244" i="13"/>
  <c r="AR244" i="13"/>
  <c r="AS244" i="13"/>
  <c r="AT244" i="13"/>
  <c r="AU244" i="13"/>
  <c r="AV244" i="13"/>
  <c r="AW244" i="13"/>
  <c r="AX244" i="13"/>
  <c r="AY244" i="13"/>
  <c r="AZ244" i="13"/>
  <c r="Q245" i="13"/>
  <c r="R245" i="13"/>
  <c r="S245" i="13"/>
  <c r="T245" i="13"/>
  <c r="U245" i="13"/>
  <c r="V245" i="13"/>
  <c r="W245" i="13"/>
  <c r="X245" i="13"/>
  <c r="Y245" i="13"/>
  <c r="Z245" i="13"/>
  <c r="AA245" i="13"/>
  <c r="AB245" i="13"/>
  <c r="AC245" i="13"/>
  <c r="AD245" i="13"/>
  <c r="AE245" i="13"/>
  <c r="AF245" i="13"/>
  <c r="AG245" i="13"/>
  <c r="AH245" i="13"/>
  <c r="AI245" i="13"/>
  <c r="AJ245" i="13"/>
  <c r="AK245" i="13"/>
  <c r="AL245" i="13"/>
  <c r="AM245" i="13"/>
  <c r="AN245" i="13"/>
  <c r="AO245" i="13"/>
  <c r="AP245" i="13"/>
  <c r="AQ245" i="13"/>
  <c r="AR245" i="13"/>
  <c r="AS245" i="13"/>
  <c r="AT245" i="13"/>
  <c r="AU245" i="13"/>
  <c r="AV245" i="13"/>
  <c r="AW245" i="13"/>
  <c r="AX245" i="13"/>
  <c r="AY245" i="13"/>
  <c r="AZ245" i="13"/>
  <c r="Q246" i="13"/>
  <c r="R246" i="13"/>
  <c r="S246" i="13"/>
  <c r="T246" i="13"/>
  <c r="U246" i="13"/>
  <c r="V246" i="13"/>
  <c r="W246" i="13"/>
  <c r="X246" i="13"/>
  <c r="Y246" i="13"/>
  <c r="Z246" i="13"/>
  <c r="AA246" i="13"/>
  <c r="AB246" i="13"/>
  <c r="AC246" i="13"/>
  <c r="AD246" i="13"/>
  <c r="AE246" i="13"/>
  <c r="AF246" i="13"/>
  <c r="AG246" i="13"/>
  <c r="AH246" i="13"/>
  <c r="AI246" i="13"/>
  <c r="AJ246" i="13"/>
  <c r="AK246" i="13"/>
  <c r="AL246" i="13"/>
  <c r="AM246" i="13"/>
  <c r="AN246" i="13"/>
  <c r="AO246" i="13"/>
  <c r="AP246" i="13"/>
  <c r="AQ246" i="13"/>
  <c r="AR246" i="13"/>
  <c r="AS246" i="13"/>
  <c r="AT246" i="13"/>
  <c r="AU246" i="13"/>
  <c r="AV246" i="13"/>
  <c r="AW246" i="13"/>
  <c r="AX246" i="13"/>
  <c r="AY246" i="13"/>
  <c r="AZ246" i="13"/>
  <c r="Q247" i="13"/>
  <c r="R247" i="13"/>
  <c r="S247" i="13"/>
  <c r="T247" i="13"/>
  <c r="U247" i="13"/>
  <c r="V247" i="13"/>
  <c r="W247" i="13"/>
  <c r="X247" i="13"/>
  <c r="Y247" i="13"/>
  <c r="Z247" i="13"/>
  <c r="AA247" i="13"/>
  <c r="AB247" i="13"/>
  <c r="AC247" i="13"/>
  <c r="AD247" i="13"/>
  <c r="AE247" i="13"/>
  <c r="AF247" i="13"/>
  <c r="AG247" i="13"/>
  <c r="AH247" i="13"/>
  <c r="AI247" i="13"/>
  <c r="AJ247" i="13"/>
  <c r="AK247" i="13"/>
  <c r="AL247" i="13"/>
  <c r="AM247" i="13"/>
  <c r="AN247" i="13"/>
  <c r="AO247" i="13"/>
  <c r="AP247" i="13"/>
  <c r="AQ247" i="13"/>
  <c r="AR247" i="13"/>
  <c r="AS247" i="13"/>
  <c r="AT247" i="13"/>
  <c r="AU247" i="13"/>
  <c r="AV247" i="13"/>
  <c r="AW247" i="13"/>
  <c r="AX247" i="13"/>
  <c r="AY247" i="13"/>
  <c r="AZ247" i="13"/>
  <c r="Q248" i="13"/>
  <c r="R248" i="13"/>
  <c r="S248" i="13"/>
  <c r="T248" i="13"/>
  <c r="U248" i="13"/>
  <c r="V248" i="13"/>
  <c r="W248" i="13"/>
  <c r="X248" i="13"/>
  <c r="Y248" i="13"/>
  <c r="Z248" i="13"/>
  <c r="AA248" i="13"/>
  <c r="AB248" i="13"/>
  <c r="AC248" i="13"/>
  <c r="AD248" i="13"/>
  <c r="AE248" i="13"/>
  <c r="AF248" i="13"/>
  <c r="AG248" i="13"/>
  <c r="AH248" i="13"/>
  <c r="AI248" i="13"/>
  <c r="AJ248" i="13"/>
  <c r="AK248" i="13"/>
  <c r="AL248" i="13"/>
  <c r="AM248" i="13"/>
  <c r="AN248" i="13"/>
  <c r="AO248" i="13"/>
  <c r="AP248" i="13"/>
  <c r="AQ248" i="13"/>
  <c r="AR248" i="13"/>
  <c r="AS248" i="13"/>
  <c r="AT248" i="13"/>
  <c r="AU248" i="13"/>
  <c r="AV248" i="13"/>
  <c r="AW248" i="13"/>
  <c r="AX248" i="13"/>
  <c r="AY248" i="13"/>
  <c r="AZ248" i="13"/>
  <c r="Q249" i="13"/>
  <c r="R249" i="13"/>
  <c r="S249" i="13"/>
  <c r="T249" i="13"/>
  <c r="U249" i="13"/>
  <c r="V249" i="13"/>
  <c r="W249" i="13"/>
  <c r="X249" i="13"/>
  <c r="Y249" i="13"/>
  <c r="Z249" i="13"/>
  <c r="AA249" i="13"/>
  <c r="AB249" i="13"/>
  <c r="AC249" i="13"/>
  <c r="AD249" i="13"/>
  <c r="AE249" i="13"/>
  <c r="AF249" i="13"/>
  <c r="AG249" i="13"/>
  <c r="AH249" i="13"/>
  <c r="AI249" i="13"/>
  <c r="AJ249" i="13"/>
  <c r="AK249" i="13"/>
  <c r="AL249" i="13"/>
  <c r="AM249" i="13"/>
  <c r="AN249" i="13"/>
  <c r="AO249" i="13"/>
  <c r="AP249" i="13"/>
  <c r="AQ249" i="13"/>
  <c r="AR249" i="13"/>
  <c r="AS249" i="13"/>
  <c r="AT249" i="13"/>
  <c r="AU249" i="13"/>
  <c r="AV249" i="13"/>
  <c r="AW249" i="13"/>
  <c r="AX249" i="13"/>
  <c r="AY249" i="13"/>
  <c r="AZ249" i="13"/>
  <c r="Q250" i="13"/>
  <c r="R250" i="13"/>
  <c r="S250" i="13"/>
  <c r="T250" i="13"/>
  <c r="U250" i="13"/>
  <c r="V250" i="13"/>
  <c r="W250" i="13"/>
  <c r="X250" i="13"/>
  <c r="Y250" i="13"/>
  <c r="Z250" i="13"/>
  <c r="AA250" i="13"/>
  <c r="AB250" i="13"/>
  <c r="AC250" i="13"/>
  <c r="AD250" i="13"/>
  <c r="AE250" i="13"/>
  <c r="AF250" i="13"/>
  <c r="AG250" i="13"/>
  <c r="AH250" i="13"/>
  <c r="AI250" i="13"/>
  <c r="AJ250" i="13"/>
  <c r="AK250" i="13"/>
  <c r="AL250" i="13"/>
  <c r="AM250" i="13"/>
  <c r="AN250" i="13"/>
  <c r="AO250" i="13"/>
  <c r="AP250" i="13"/>
  <c r="AQ250" i="13"/>
  <c r="AR250" i="13"/>
  <c r="AS250" i="13"/>
  <c r="AT250" i="13"/>
  <c r="AU250" i="13"/>
  <c r="AV250" i="13"/>
  <c r="AW250" i="13"/>
  <c r="AX250" i="13"/>
  <c r="AY250" i="13"/>
  <c r="AZ250" i="13"/>
  <c r="Q251" i="13"/>
  <c r="R251" i="13"/>
  <c r="S251" i="13"/>
  <c r="T251" i="13"/>
  <c r="U251" i="13"/>
  <c r="V251" i="13"/>
  <c r="W251" i="13"/>
  <c r="X251" i="13"/>
  <c r="Y251" i="13"/>
  <c r="Z251" i="13"/>
  <c r="AA251" i="13"/>
  <c r="AB251" i="13"/>
  <c r="AC251" i="13"/>
  <c r="AD251" i="13"/>
  <c r="AE251" i="13"/>
  <c r="AF251" i="13"/>
  <c r="AG251" i="13"/>
  <c r="AH251" i="13"/>
  <c r="AI251" i="13"/>
  <c r="AJ251" i="13"/>
  <c r="AK251" i="13"/>
  <c r="AL251" i="13"/>
  <c r="AM251" i="13"/>
  <c r="AN251" i="13"/>
  <c r="AO251" i="13"/>
  <c r="AP251" i="13"/>
  <c r="AQ251" i="13"/>
  <c r="AR251" i="13"/>
  <c r="AS251" i="13"/>
  <c r="AT251" i="13"/>
  <c r="AU251" i="13"/>
  <c r="AV251" i="13"/>
  <c r="AW251" i="13"/>
  <c r="AX251" i="13"/>
  <c r="AY251" i="13"/>
  <c r="AZ251" i="13"/>
  <c r="Q252" i="13"/>
  <c r="R252" i="13"/>
  <c r="S252" i="13"/>
  <c r="T252" i="13"/>
  <c r="U252" i="13"/>
  <c r="V252" i="13"/>
  <c r="W252" i="13"/>
  <c r="X252" i="13"/>
  <c r="Y252" i="13"/>
  <c r="Z252" i="13"/>
  <c r="AA252" i="13"/>
  <c r="AB252" i="13"/>
  <c r="AC252" i="13"/>
  <c r="AD252" i="13"/>
  <c r="AE252" i="13"/>
  <c r="AF252" i="13"/>
  <c r="AG252" i="13"/>
  <c r="AH252" i="13"/>
  <c r="AI252" i="13"/>
  <c r="AJ252" i="13"/>
  <c r="AK252" i="13"/>
  <c r="AL252" i="13"/>
  <c r="AM252" i="13"/>
  <c r="AN252" i="13"/>
  <c r="AO252" i="13"/>
  <c r="AP252" i="13"/>
  <c r="AQ252" i="13"/>
  <c r="AR252" i="13"/>
  <c r="AS252" i="13"/>
  <c r="AT252" i="13"/>
  <c r="AU252" i="13"/>
  <c r="AV252" i="13"/>
  <c r="AW252" i="13"/>
  <c r="AX252" i="13"/>
  <c r="AY252" i="13"/>
  <c r="AZ252" i="13"/>
  <c r="Q253" i="13"/>
  <c r="R253" i="13"/>
  <c r="S253" i="13"/>
  <c r="T253" i="13"/>
  <c r="U253" i="13"/>
  <c r="V253" i="13"/>
  <c r="W253" i="13"/>
  <c r="X253" i="13"/>
  <c r="Y253" i="13"/>
  <c r="Z253" i="13"/>
  <c r="AA253" i="13"/>
  <c r="AB253" i="13"/>
  <c r="AC253" i="13"/>
  <c r="AD253" i="13"/>
  <c r="AE253" i="13"/>
  <c r="AF253" i="13"/>
  <c r="AG253" i="13"/>
  <c r="AH253" i="13"/>
  <c r="AI253" i="13"/>
  <c r="AJ253" i="13"/>
  <c r="AK253" i="13"/>
  <c r="AL253" i="13"/>
  <c r="AM253" i="13"/>
  <c r="AN253" i="13"/>
  <c r="AO253" i="13"/>
  <c r="AP253" i="13"/>
  <c r="AQ253" i="13"/>
  <c r="AR253" i="13"/>
  <c r="AS253" i="13"/>
  <c r="AT253" i="13"/>
  <c r="AU253" i="13"/>
  <c r="AV253" i="13"/>
  <c r="AW253" i="13"/>
  <c r="AX253" i="13"/>
  <c r="AY253" i="13"/>
  <c r="AZ253" i="13"/>
  <c r="Q254" i="13"/>
  <c r="R254" i="13"/>
  <c r="S254" i="13"/>
  <c r="T254" i="13"/>
  <c r="U254" i="13"/>
  <c r="V254" i="13"/>
  <c r="W254" i="13"/>
  <c r="X254" i="13"/>
  <c r="Y254" i="13"/>
  <c r="Z254" i="13"/>
  <c r="AA254" i="13"/>
  <c r="AB254" i="13"/>
  <c r="AC254" i="13"/>
  <c r="AD254" i="13"/>
  <c r="AE254" i="13"/>
  <c r="AF254" i="13"/>
  <c r="AG254" i="13"/>
  <c r="AH254" i="13"/>
  <c r="AI254" i="13"/>
  <c r="AJ254" i="13"/>
  <c r="AK254" i="13"/>
  <c r="AL254" i="13"/>
  <c r="AM254" i="13"/>
  <c r="AN254" i="13"/>
  <c r="AO254" i="13"/>
  <c r="AP254" i="13"/>
  <c r="AQ254" i="13"/>
  <c r="AR254" i="13"/>
  <c r="AS254" i="13"/>
  <c r="AT254" i="13"/>
  <c r="AU254" i="13"/>
  <c r="AV254" i="13"/>
  <c r="AW254" i="13"/>
  <c r="AX254" i="13"/>
  <c r="AY254" i="13"/>
  <c r="AZ254" i="13"/>
  <c r="Q255" i="13"/>
  <c r="R255" i="13"/>
  <c r="S255" i="13"/>
  <c r="T255" i="13"/>
  <c r="U255" i="13"/>
  <c r="V255" i="13"/>
  <c r="W255" i="13"/>
  <c r="X255" i="13"/>
  <c r="Y255" i="13"/>
  <c r="Z255" i="13"/>
  <c r="AA255" i="13"/>
  <c r="AB255" i="13"/>
  <c r="AC255" i="13"/>
  <c r="AD255" i="13"/>
  <c r="AE255" i="13"/>
  <c r="AF255" i="13"/>
  <c r="AG255" i="13"/>
  <c r="AH255" i="13"/>
  <c r="AI255" i="13"/>
  <c r="AJ255" i="13"/>
  <c r="AK255" i="13"/>
  <c r="AL255" i="13"/>
  <c r="AM255" i="13"/>
  <c r="AN255" i="13"/>
  <c r="AO255" i="13"/>
  <c r="AP255" i="13"/>
  <c r="AQ255" i="13"/>
  <c r="AR255" i="13"/>
  <c r="AS255" i="13"/>
  <c r="AT255" i="13"/>
  <c r="AU255" i="13"/>
  <c r="AV255" i="13"/>
  <c r="AW255" i="13"/>
  <c r="AX255" i="13"/>
  <c r="AY255" i="13"/>
  <c r="AZ255" i="13"/>
  <c r="Q256" i="13"/>
  <c r="R256" i="13"/>
  <c r="S256" i="13"/>
  <c r="T256" i="13"/>
  <c r="U256" i="13"/>
  <c r="V256" i="13"/>
  <c r="W256" i="13"/>
  <c r="X256" i="13"/>
  <c r="Y256" i="13"/>
  <c r="Z256" i="13"/>
  <c r="AA256" i="13"/>
  <c r="AB256" i="13"/>
  <c r="AC256" i="13"/>
  <c r="AD256" i="13"/>
  <c r="AE256" i="13"/>
  <c r="AF256" i="13"/>
  <c r="AG256" i="13"/>
  <c r="AH256" i="13"/>
  <c r="AI256" i="13"/>
  <c r="AJ256" i="13"/>
  <c r="AK256" i="13"/>
  <c r="AL256" i="13"/>
  <c r="AM256" i="13"/>
  <c r="AN256" i="13"/>
  <c r="AO256" i="13"/>
  <c r="AP256" i="13"/>
  <c r="AQ256" i="13"/>
  <c r="AR256" i="13"/>
  <c r="AS256" i="13"/>
  <c r="AT256" i="13"/>
  <c r="AU256" i="13"/>
  <c r="AV256" i="13"/>
  <c r="AW256" i="13"/>
  <c r="AX256" i="13"/>
  <c r="AY256" i="13"/>
  <c r="AZ256" i="13"/>
  <c r="Q257" i="13"/>
  <c r="R257" i="13"/>
  <c r="S257" i="13"/>
  <c r="T257" i="13"/>
  <c r="U257" i="13"/>
  <c r="V257" i="13"/>
  <c r="W257" i="13"/>
  <c r="X257" i="13"/>
  <c r="Y257" i="13"/>
  <c r="Z257" i="13"/>
  <c r="AA257" i="13"/>
  <c r="AB257" i="13"/>
  <c r="AC257" i="13"/>
  <c r="AD257" i="13"/>
  <c r="AE257" i="13"/>
  <c r="AF257" i="13"/>
  <c r="AG257" i="13"/>
  <c r="AH257" i="13"/>
  <c r="AI257" i="13"/>
  <c r="AJ257" i="13"/>
  <c r="AK257" i="13"/>
  <c r="AL257" i="13"/>
  <c r="AM257" i="13"/>
  <c r="AN257" i="13"/>
  <c r="AO257" i="13"/>
  <c r="AP257" i="13"/>
  <c r="AQ257" i="13"/>
  <c r="AR257" i="13"/>
  <c r="AS257" i="13"/>
  <c r="AT257" i="13"/>
  <c r="AU257" i="13"/>
  <c r="AV257" i="13"/>
  <c r="AW257" i="13"/>
  <c r="AX257" i="13"/>
  <c r="AY257" i="13"/>
  <c r="AZ257" i="13"/>
  <c r="Q258" i="13"/>
  <c r="R258" i="13"/>
  <c r="S258" i="13"/>
  <c r="T258" i="13"/>
  <c r="U258" i="13"/>
  <c r="V258" i="13"/>
  <c r="W258" i="13"/>
  <c r="X258" i="13"/>
  <c r="Y258" i="13"/>
  <c r="Z258" i="13"/>
  <c r="AA258" i="13"/>
  <c r="AB258" i="13"/>
  <c r="AC258" i="13"/>
  <c r="AD258" i="13"/>
  <c r="AE258" i="13"/>
  <c r="AF258" i="13"/>
  <c r="AG258" i="13"/>
  <c r="AH258" i="13"/>
  <c r="AI258" i="13"/>
  <c r="AJ258" i="13"/>
  <c r="AK258" i="13"/>
  <c r="AL258" i="13"/>
  <c r="AM258" i="13"/>
  <c r="AN258" i="13"/>
  <c r="AO258" i="13"/>
  <c r="AP258" i="13"/>
  <c r="AQ258" i="13"/>
  <c r="AR258" i="13"/>
  <c r="AS258" i="13"/>
  <c r="AT258" i="13"/>
  <c r="AU258" i="13"/>
  <c r="AV258" i="13"/>
  <c r="AW258" i="13"/>
  <c r="AX258" i="13"/>
  <c r="AY258" i="13"/>
  <c r="AZ258" i="13"/>
  <c r="Q259" i="13"/>
  <c r="R259" i="13"/>
  <c r="S259" i="13"/>
  <c r="T259" i="13"/>
  <c r="U259" i="13"/>
  <c r="V259" i="13"/>
  <c r="W259" i="13"/>
  <c r="X259" i="13"/>
  <c r="Y259" i="13"/>
  <c r="Z259" i="13"/>
  <c r="AA259" i="13"/>
  <c r="AB259" i="13"/>
  <c r="AC259" i="13"/>
  <c r="AD259" i="13"/>
  <c r="AE259" i="13"/>
  <c r="AF259" i="13"/>
  <c r="AG259" i="13"/>
  <c r="AH259" i="13"/>
  <c r="AI259" i="13"/>
  <c r="AJ259" i="13"/>
  <c r="AK259" i="13"/>
  <c r="AL259" i="13"/>
  <c r="AM259" i="13"/>
  <c r="AN259" i="13"/>
  <c r="AO259" i="13"/>
  <c r="AP259" i="13"/>
  <c r="AQ259" i="13"/>
  <c r="AR259" i="13"/>
  <c r="AS259" i="13"/>
  <c r="AT259" i="13"/>
  <c r="AU259" i="13"/>
  <c r="AV259" i="13"/>
  <c r="AW259" i="13"/>
  <c r="AX259" i="13"/>
  <c r="AY259" i="13"/>
  <c r="AZ259" i="13"/>
  <c r="Q260" i="13"/>
  <c r="R260" i="13"/>
  <c r="S260" i="13"/>
  <c r="T260" i="13"/>
  <c r="U260" i="13"/>
  <c r="V260" i="13"/>
  <c r="W260" i="13"/>
  <c r="X260" i="13"/>
  <c r="Y260" i="13"/>
  <c r="Z260" i="13"/>
  <c r="AA260" i="13"/>
  <c r="AB260" i="13"/>
  <c r="AC260" i="13"/>
  <c r="AD260" i="13"/>
  <c r="AE260" i="13"/>
  <c r="AF260" i="13"/>
  <c r="AG260" i="13"/>
  <c r="AH260" i="13"/>
  <c r="AI260" i="13"/>
  <c r="AJ260" i="13"/>
  <c r="AK260" i="13"/>
  <c r="AL260" i="13"/>
  <c r="AM260" i="13"/>
  <c r="AN260" i="13"/>
  <c r="AO260" i="13"/>
  <c r="AP260" i="13"/>
  <c r="AQ260" i="13"/>
  <c r="AR260" i="13"/>
  <c r="AS260" i="13"/>
  <c r="AT260" i="13"/>
  <c r="AU260" i="13"/>
  <c r="AV260" i="13"/>
  <c r="AW260" i="13"/>
  <c r="AX260" i="13"/>
  <c r="AY260" i="13"/>
  <c r="AZ260" i="13"/>
  <c r="Q261" i="13"/>
  <c r="R261" i="13"/>
  <c r="S261" i="13"/>
  <c r="T261" i="13"/>
  <c r="U261" i="13"/>
  <c r="V261" i="13"/>
  <c r="W261" i="13"/>
  <c r="X261" i="13"/>
  <c r="Y261" i="13"/>
  <c r="Z261" i="13"/>
  <c r="AA261" i="13"/>
  <c r="AB261" i="13"/>
  <c r="AC261" i="13"/>
  <c r="AD261" i="13"/>
  <c r="AE261" i="13"/>
  <c r="AF261" i="13"/>
  <c r="AG261" i="13"/>
  <c r="AH261" i="13"/>
  <c r="AI261" i="13"/>
  <c r="AJ261" i="13"/>
  <c r="AK261" i="13"/>
  <c r="AL261" i="13"/>
  <c r="AM261" i="13"/>
  <c r="AN261" i="13"/>
  <c r="AO261" i="13"/>
  <c r="AP261" i="13"/>
  <c r="AQ261" i="13"/>
  <c r="AR261" i="13"/>
  <c r="AS261" i="13"/>
  <c r="AT261" i="13"/>
  <c r="AU261" i="13"/>
  <c r="AV261" i="13"/>
  <c r="AW261" i="13"/>
  <c r="AX261" i="13"/>
  <c r="AY261" i="13"/>
  <c r="AZ261" i="13"/>
  <c r="Q262" i="13"/>
  <c r="R262" i="13"/>
  <c r="S262" i="13"/>
  <c r="T262" i="13"/>
  <c r="U262" i="13"/>
  <c r="V262" i="13"/>
  <c r="W262" i="13"/>
  <c r="X262" i="13"/>
  <c r="Y262" i="13"/>
  <c r="Z262" i="13"/>
  <c r="AA262" i="13"/>
  <c r="AB262" i="13"/>
  <c r="AC262" i="13"/>
  <c r="AD262" i="13"/>
  <c r="AE262" i="13"/>
  <c r="AF262" i="13"/>
  <c r="AG262" i="13"/>
  <c r="AH262" i="13"/>
  <c r="AI262" i="13"/>
  <c r="AJ262" i="13"/>
  <c r="AK262" i="13"/>
  <c r="AL262" i="13"/>
  <c r="AM262" i="13"/>
  <c r="AN262" i="13"/>
  <c r="AO262" i="13"/>
  <c r="AP262" i="13"/>
  <c r="AQ262" i="13"/>
  <c r="AR262" i="13"/>
  <c r="AS262" i="13"/>
  <c r="AT262" i="13"/>
  <c r="AU262" i="13"/>
  <c r="AV262" i="13"/>
  <c r="AW262" i="13"/>
  <c r="AX262" i="13"/>
  <c r="AY262" i="13"/>
  <c r="AZ262" i="13"/>
  <c r="Q263" i="13"/>
  <c r="R263" i="13"/>
  <c r="S263" i="13"/>
  <c r="T263" i="13"/>
  <c r="U263" i="13"/>
  <c r="V263" i="13"/>
  <c r="W263" i="13"/>
  <c r="X263" i="13"/>
  <c r="Y263" i="13"/>
  <c r="Z263" i="13"/>
  <c r="AA263" i="13"/>
  <c r="AB263" i="13"/>
  <c r="AC263" i="13"/>
  <c r="AD263" i="13"/>
  <c r="AE263" i="13"/>
  <c r="AF263" i="13"/>
  <c r="AG263" i="13"/>
  <c r="AH263" i="13"/>
  <c r="AI263" i="13"/>
  <c r="AJ263" i="13"/>
  <c r="AK263" i="13"/>
  <c r="AL263" i="13"/>
  <c r="AM263" i="13"/>
  <c r="AN263" i="13"/>
  <c r="AO263" i="13"/>
  <c r="AP263" i="13"/>
  <c r="AQ263" i="13"/>
  <c r="AR263" i="13"/>
  <c r="AS263" i="13"/>
  <c r="AT263" i="13"/>
  <c r="AU263" i="13"/>
  <c r="AV263" i="13"/>
  <c r="AW263" i="13"/>
  <c r="AX263" i="13"/>
  <c r="AY263" i="13"/>
  <c r="AZ263" i="13"/>
  <c r="Q264" i="13"/>
  <c r="R264" i="13"/>
  <c r="S264" i="13"/>
  <c r="T264" i="13"/>
  <c r="U264" i="13"/>
  <c r="V264" i="13"/>
  <c r="W264" i="13"/>
  <c r="X264" i="13"/>
  <c r="Y264" i="13"/>
  <c r="Z264" i="13"/>
  <c r="AA264" i="13"/>
  <c r="AB264" i="13"/>
  <c r="AC264" i="13"/>
  <c r="AD264" i="13"/>
  <c r="AE264" i="13"/>
  <c r="AF264" i="13"/>
  <c r="AG264" i="13"/>
  <c r="AH264" i="13"/>
  <c r="AI264" i="13"/>
  <c r="AJ264" i="13"/>
  <c r="AK264" i="13"/>
  <c r="AL264" i="13"/>
  <c r="AM264" i="13"/>
  <c r="AN264" i="13"/>
  <c r="AO264" i="13"/>
  <c r="AP264" i="13"/>
  <c r="AQ264" i="13"/>
  <c r="AR264" i="13"/>
  <c r="AS264" i="13"/>
  <c r="AT264" i="13"/>
  <c r="AU264" i="13"/>
  <c r="AV264" i="13"/>
  <c r="AW264" i="13"/>
  <c r="AX264" i="13"/>
  <c r="AY264" i="13"/>
  <c r="AZ264" i="13"/>
  <c r="Q265" i="13"/>
  <c r="R265" i="13"/>
  <c r="S265" i="13"/>
  <c r="T265" i="13"/>
  <c r="U265" i="13"/>
  <c r="V265" i="13"/>
  <c r="W265" i="13"/>
  <c r="X265" i="13"/>
  <c r="Y265" i="13"/>
  <c r="Z265" i="13"/>
  <c r="AA265" i="13"/>
  <c r="AB265" i="13"/>
  <c r="AC265" i="13"/>
  <c r="AD265" i="13"/>
  <c r="AE265" i="13"/>
  <c r="AF265" i="13"/>
  <c r="AG265" i="13"/>
  <c r="AH265" i="13"/>
  <c r="AI265" i="13"/>
  <c r="AJ265" i="13"/>
  <c r="AK265" i="13"/>
  <c r="AL265" i="13"/>
  <c r="AM265" i="13"/>
  <c r="AN265" i="13"/>
  <c r="AO265" i="13"/>
  <c r="AP265" i="13"/>
  <c r="AQ265" i="13"/>
  <c r="AR265" i="13"/>
  <c r="AS265" i="13"/>
  <c r="AT265" i="13"/>
  <c r="AU265" i="13"/>
  <c r="AV265" i="13"/>
  <c r="AW265" i="13"/>
  <c r="AX265" i="13"/>
  <c r="AY265" i="13"/>
  <c r="AZ265" i="13"/>
  <c r="Q266" i="13"/>
  <c r="R266" i="13"/>
  <c r="S266" i="13"/>
  <c r="T266" i="13"/>
  <c r="U266" i="13"/>
  <c r="V266" i="13"/>
  <c r="W266" i="13"/>
  <c r="X266" i="13"/>
  <c r="Y266" i="13"/>
  <c r="Z266" i="13"/>
  <c r="AA266" i="13"/>
  <c r="AB266" i="13"/>
  <c r="AC266" i="13"/>
  <c r="AD266" i="13"/>
  <c r="AE266" i="13"/>
  <c r="AF266" i="13"/>
  <c r="AG266" i="13"/>
  <c r="AH266" i="13"/>
  <c r="AI266" i="13"/>
  <c r="AJ266" i="13"/>
  <c r="AK266" i="13"/>
  <c r="AL266" i="13"/>
  <c r="AM266" i="13"/>
  <c r="AN266" i="13"/>
  <c r="AO266" i="13"/>
  <c r="AP266" i="13"/>
  <c r="AQ266" i="13"/>
  <c r="AR266" i="13"/>
  <c r="AS266" i="13"/>
  <c r="AT266" i="13"/>
  <c r="AU266" i="13"/>
  <c r="AV266" i="13"/>
  <c r="AW266" i="13"/>
  <c r="AX266" i="13"/>
  <c r="AY266" i="13"/>
  <c r="AZ266" i="13"/>
  <c r="Q267" i="13"/>
  <c r="R267" i="13"/>
  <c r="S267" i="13"/>
  <c r="T267" i="13"/>
  <c r="U267" i="13"/>
  <c r="V267" i="13"/>
  <c r="W267" i="13"/>
  <c r="X267" i="13"/>
  <c r="Y267" i="13"/>
  <c r="Z267" i="13"/>
  <c r="AA267" i="13"/>
  <c r="AB267" i="13"/>
  <c r="AC267" i="13"/>
  <c r="AD267" i="13"/>
  <c r="AE267" i="13"/>
  <c r="AF267" i="13"/>
  <c r="AG267" i="13"/>
  <c r="AH267" i="13"/>
  <c r="AI267" i="13"/>
  <c r="AJ267" i="13"/>
  <c r="AK267" i="13"/>
  <c r="AL267" i="13"/>
  <c r="AM267" i="13"/>
  <c r="AN267" i="13"/>
  <c r="AO267" i="13"/>
  <c r="AP267" i="13"/>
  <c r="AQ267" i="13"/>
  <c r="AR267" i="13"/>
  <c r="AS267" i="13"/>
  <c r="AT267" i="13"/>
  <c r="AU267" i="13"/>
  <c r="AV267" i="13"/>
  <c r="AW267" i="13"/>
  <c r="AX267" i="13"/>
  <c r="AY267" i="13"/>
  <c r="AZ267" i="13"/>
  <c r="Q268" i="13"/>
  <c r="R268" i="13"/>
  <c r="S268" i="13"/>
  <c r="T268" i="13"/>
  <c r="U268" i="13"/>
  <c r="V268" i="13"/>
  <c r="W268" i="13"/>
  <c r="X268" i="13"/>
  <c r="Y268" i="13"/>
  <c r="Z268" i="13"/>
  <c r="AA268" i="13"/>
  <c r="AB268" i="13"/>
  <c r="AC268" i="13"/>
  <c r="AD268" i="13"/>
  <c r="AE268" i="13"/>
  <c r="AF268" i="13"/>
  <c r="AG268" i="13"/>
  <c r="AH268" i="13"/>
  <c r="AI268" i="13"/>
  <c r="AJ268" i="13"/>
  <c r="AK268" i="13"/>
  <c r="AL268" i="13"/>
  <c r="AM268" i="13"/>
  <c r="AN268" i="13"/>
  <c r="AO268" i="13"/>
  <c r="AP268" i="13"/>
  <c r="AQ268" i="13"/>
  <c r="AR268" i="13"/>
  <c r="AS268" i="13"/>
  <c r="AT268" i="13"/>
  <c r="AU268" i="13"/>
  <c r="AV268" i="13"/>
  <c r="AW268" i="13"/>
  <c r="AX268" i="13"/>
  <c r="AY268" i="13"/>
  <c r="AZ268" i="13"/>
  <c r="Q269" i="13"/>
  <c r="R269" i="13"/>
  <c r="S269" i="13"/>
  <c r="T269" i="13"/>
  <c r="U269" i="13"/>
  <c r="V269" i="13"/>
  <c r="W269" i="13"/>
  <c r="X269" i="13"/>
  <c r="Y269" i="13"/>
  <c r="Z269" i="13"/>
  <c r="AA269" i="13"/>
  <c r="AB269" i="13"/>
  <c r="AC269" i="13"/>
  <c r="AD269" i="13"/>
  <c r="AE269" i="13"/>
  <c r="AF269" i="13"/>
  <c r="AG269" i="13"/>
  <c r="AH269" i="13"/>
  <c r="AI269" i="13"/>
  <c r="AJ269" i="13"/>
  <c r="AK269" i="13"/>
  <c r="AL269" i="13"/>
  <c r="AM269" i="13"/>
  <c r="AN269" i="13"/>
  <c r="AO269" i="13"/>
  <c r="AP269" i="13"/>
  <c r="AQ269" i="13"/>
  <c r="AR269" i="13"/>
  <c r="AS269" i="13"/>
  <c r="AT269" i="13"/>
  <c r="AU269" i="13"/>
  <c r="AV269" i="13"/>
  <c r="AW269" i="13"/>
  <c r="AX269" i="13"/>
  <c r="AY269" i="13"/>
  <c r="AZ269" i="13"/>
  <c r="Q270" i="13"/>
  <c r="R270" i="13"/>
  <c r="S270" i="13"/>
  <c r="T270" i="13"/>
  <c r="U270" i="13"/>
  <c r="V270" i="13"/>
  <c r="W270" i="13"/>
  <c r="X270" i="13"/>
  <c r="Y270" i="13"/>
  <c r="Z270" i="13"/>
  <c r="AA270" i="13"/>
  <c r="AB270" i="13"/>
  <c r="AC270" i="13"/>
  <c r="AD270" i="13"/>
  <c r="AE270" i="13"/>
  <c r="AF270" i="13"/>
  <c r="AG270" i="13"/>
  <c r="AH270" i="13"/>
  <c r="AI270" i="13"/>
  <c r="AJ270" i="13"/>
  <c r="AK270" i="13"/>
  <c r="AL270" i="13"/>
  <c r="AM270" i="13"/>
  <c r="AN270" i="13"/>
  <c r="AO270" i="13"/>
  <c r="AP270" i="13"/>
  <c r="AQ270" i="13"/>
  <c r="AR270" i="13"/>
  <c r="AS270" i="13"/>
  <c r="AT270" i="13"/>
  <c r="AU270" i="13"/>
  <c r="AV270" i="13"/>
  <c r="AW270" i="13"/>
  <c r="AX270" i="13"/>
  <c r="AY270" i="13"/>
  <c r="AZ270" i="13"/>
  <c r="Q271" i="13"/>
  <c r="R271" i="13"/>
  <c r="S271" i="13"/>
  <c r="T271" i="13"/>
  <c r="U271" i="13"/>
  <c r="V271" i="13"/>
  <c r="W271" i="13"/>
  <c r="X271" i="13"/>
  <c r="Y271" i="13"/>
  <c r="Z271" i="13"/>
  <c r="AA271" i="13"/>
  <c r="AB271" i="13"/>
  <c r="AC271" i="13"/>
  <c r="AD271" i="13"/>
  <c r="AE271" i="13"/>
  <c r="AF271" i="13"/>
  <c r="AG271" i="13"/>
  <c r="AH271" i="13"/>
  <c r="AI271" i="13"/>
  <c r="AJ271" i="13"/>
  <c r="AK271" i="13"/>
  <c r="AL271" i="13"/>
  <c r="AM271" i="13"/>
  <c r="AN271" i="13"/>
  <c r="AO271" i="13"/>
  <c r="AP271" i="13"/>
  <c r="AQ271" i="13"/>
  <c r="AR271" i="13"/>
  <c r="AS271" i="13"/>
  <c r="AT271" i="13"/>
  <c r="AU271" i="13"/>
  <c r="AV271" i="13"/>
  <c r="AW271" i="13"/>
  <c r="AX271" i="13"/>
  <c r="AY271" i="13"/>
  <c r="AZ271" i="13"/>
  <c r="Q272" i="13"/>
  <c r="R272" i="13"/>
  <c r="S272" i="13"/>
  <c r="T272" i="13"/>
  <c r="U272" i="13"/>
  <c r="V272" i="13"/>
  <c r="W272" i="13"/>
  <c r="X272" i="13"/>
  <c r="Y272" i="13"/>
  <c r="Z272" i="13"/>
  <c r="AA272" i="13"/>
  <c r="AB272" i="13"/>
  <c r="AC272" i="13"/>
  <c r="AD272" i="13"/>
  <c r="AE272" i="13"/>
  <c r="AF272" i="13"/>
  <c r="AG272" i="13"/>
  <c r="AH272" i="13"/>
  <c r="AI272" i="13"/>
  <c r="AJ272" i="13"/>
  <c r="AK272" i="13"/>
  <c r="AL272" i="13"/>
  <c r="AM272" i="13"/>
  <c r="AN272" i="13"/>
  <c r="AO272" i="13"/>
  <c r="AP272" i="13"/>
  <c r="AQ272" i="13"/>
  <c r="AR272" i="13"/>
  <c r="AS272" i="13"/>
  <c r="AT272" i="13"/>
  <c r="AU272" i="13"/>
  <c r="AV272" i="13"/>
  <c r="AW272" i="13"/>
  <c r="AX272" i="13"/>
  <c r="AY272" i="13"/>
  <c r="AZ272" i="13"/>
  <c r="Q273" i="13"/>
  <c r="R273" i="13"/>
  <c r="S273" i="13"/>
  <c r="T273" i="13"/>
  <c r="U273" i="13"/>
  <c r="V273" i="13"/>
  <c r="W273" i="13"/>
  <c r="X273" i="13"/>
  <c r="Y273" i="13"/>
  <c r="Z273" i="13"/>
  <c r="AA273" i="13"/>
  <c r="AB273" i="13"/>
  <c r="AC273" i="13"/>
  <c r="AD273" i="13"/>
  <c r="AE273" i="13"/>
  <c r="AF273" i="13"/>
  <c r="AG273" i="13"/>
  <c r="AH273" i="13"/>
  <c r="AI273" i="13"/>
  <c r="AJ273" i="13"/>
  <c r="AK273" i="13"/>
  <c r="AL273" i="13"/>
  <c r="AM273" i="13"/>
  <c r="AN273" i="13"/>
  <c r="AO273" i="13"/>
  <c r="AP273" i="13"/>
  <c r="AQ273" i="13"/>
  <c r="AR273" i="13"/>
  <c r="AS273" i="13"/>
  <c r="AT273" i="13"/>
  <c r="AU273" i="13"/>
  <c r="AV273" i="13"/>
  <c r="AW273" i="13"/>
  <c r="AX273" i="13"/>
  <c r="AY273" i="13"/>
  <c r="AZ273" i="13"/>
  <c r="Q274" i="13"/>
  <c r="R274" i="13"/>
  <c r="S274" i="13"/>
  <c r="T274" i="13"/>
  <c r="U274" i="13"/>
  <c r="V274" i="13"/>
  <c r="W274" i="13"/>
  <c r="X274" i="13"/>
  <c r="Y274" i="13"/>
  <c r="Z274" i="13"/>
  <c r="AA274" i="13"/>
  <c r="AB274" i="13"/>
  <c r="AC274" i="13"/>
  <c r="AD274" i="13"/>
  <c r="AE274" i="13"/>
  <c r="AF274" i="13"/>
  <c r="AG274" i="13"/>
  <c r="AH274" i="13"/>
  <c r="AI274" i="13"/>
  <c r="AJ274" i="13"/>
  <c r="AK274" i="13"/>
  <c r="AL274" i="13"/>
  <c r="AM274" i="13"/>
  <c r="AN274" i="13"/>
  <c r="AO274" i="13"/>
  <c r="AP274" i="13"/>
  <c r="AQ274" i="13"/>
  <c r="AR274" i="13"/>
  <c r="AS274" i="13"/>
  <c r="AT274" i="13"/>
  <c r="AU274" i="13"/>
  <c r="AV274" i="13"/>
  <c r="AW274" i="13"/>
  <c r="AX274" i="13"/>
  <c r="AY274" i="13"/>
  <c r="AZ274" i="13"/>
  <c r="Q275" i="13"/>
  <c r="R275" i="13"/>
  <c r="S275" i="13"/>
  <c r="T275" i="13"/>
  <c r="U275" i="13"/>
  <c r="V275" i="13"/>
  <c r="W275" i="13"/>
  <c r="X275" i="13"/>
  <c r="Y275" i="13"/>
  <c r="Z275" i="13"/>
  <c r="AA275" i="13"/>
  <c r="AB275" i="13"/>
  <c r="AC275" i="13"/>
  <c r="AD275" i="13"/>
  <c r="AE275" i="13"/>
  <c r="AF275" i="13"/>
  <c r="AG275" i="13"/>
  <c r="AH275" i="13"/>
  <c r="AI275" i="13"/>
  <c r="AJ275" i="13"/>
  <c r="AK275" i="13"/>
  <c r="AL275" i="13"/>
  <c r="AM275" i="13"/>
  <c r="AN275" i="13"/>
  <c r="AO275" i="13"/>
  <c r="AP275" i="13"/>
  <c r="AQ275" i="13"/>
  <c r="AR275" i="13"/>
  <c r="AS275" i="13"/>
  <c r="AT275" i="13"/>
  <c r="AU275" i="13"/>
  <c r="AV275" i="13"/>
  <c r="AW275" i="13"/>
  <c r="AX275" i="13"/>
  <c r="AY275" i="13"/>
  <c r="AZ275" i="13"/>
  <c r="Q276" i="13"/>
  <c r="R276" i="13"/>
  <c r="S276" i="13"/>
  <c r="T276" i="13"/>
  <c r="U276" i="13"/>
  <c r="V276" i="13"/>
  <c r="W276" i="13"/>
  <c r="X276" i="13"/>
  <c r="Y276" i="13"/>
  <c r="Z276" i="13"/>
  <c r="AA276" i="13"/>
  <c r="AB276" i="13"/>
  <c r="AC276" i="13"/>
  <c r="AD276" i="13"/>
  <c r="AE276" i="13"/>
  <c r="AF276" i="13"/>
  <c r="AG276" i="13"/>
  <c r="AH276" i="13"/>
  <c r="AI276" i="13"/>
  <c r="AJ276" i="13"/>
  <c r="AK276" i="13"/>
  <c r="AL276" i="13"/>
  <c r="AM276" i="13"/>
  <c r="AN276" i="13"/>
  <c r="AO276" i="13"/>
  <c r="AP276" i="13"/>
  <c r="AQ276" i="13"/>
  <c r="AR276" i="13"/>
  <c r="AS276" i="13"/>
  <c r="AT276" i="13"/>
  <c r="AU276" i="13"/>
  <c r="AV276" i="13"/>
  <c r="AW276" i="13"/>
  <c r="AX276" i="13"/>
  <c r="AY276" i="13"/>
  <c r="AZ276" i="13"/>
  <c r="Q277" i="13"/>
  <c r="R277" i="13"/>
  <c r="S277" i="13"/>
  <c r="T277" i="13"/>
  <c r="U277" i="13"/>
  <c r="V277" i="13"/>
  <c r="W277" i="13"/>
  <c r="X277" i="13"/>
  <c r="Y277" i="13"/>
  <c r="Z277" i="13"/>
  <c r="AA277" i="13"/>
  <c r="AB277" i="13"/>
  <c r="AC277" i="13"/>
  <c r="AD277" i="13"/>
  <c r="AE277" i="13"/>
  <c r="AF277" i="13"/>
  <c r="AG277" i="13"/>
  <c r="AH277" i="13"/>
  <c r="AI277" i="13"/>
  <c r="AJ277" i="13"/>
  <c r="AK277" i="13"/>
  <c r="AL277" i="13"/>
  <c r="AM277" i="13"/>
  <c r="AN277" i="13"/>
  <c r="AO277" i="13"/>
  <c r="AP277" i="13"/>
  <c r="AQ277" i="13"/>
  <c r="AR277" i="13"/>
  <c r="AS277" i="13"/>
  <c r="AT277" i="13"/>
  <c r="AU277" i="13"/>
  <c r="AV277" i="13"/>
  <c r="AW277" i="13"/>
  <c r="AX277" i="13"/>
  <c r="AY277" i="13"/>
  <c r="AZ277" i="13"/>
  <c r="Q278" i="13"/>
  <c r="R278" i="13"/>
  <c r="S278" i="13"/>
  <c r="T278" i="13"/>
  <c r="U278" i="13"/>
  <c r="V278" i="13"/>
  <c r="W278" i="13"/>
  <c r="X278" i="13"/>
  <c r="Y278" i="13"/>
  <c r="Z278" i="13"/>
  <c r="AA278" i="13"/>
  <c r="AB278" i="13"/>
  <c r="AC278" i="13"/>
  <c r="AD278" i="13"/>
  <c r="AE278" i="13"/>
  <c r="AF278" i="13"/>
  <c r="AG278" i="13"/>
  <c r="AH278" i="13"/>
  <c r="AI278" i="13"/>
  <c r="AJ278" i="13"/>
  <c r="AK278" i="13"/>
  <c r="AL278" i="13"/>
  <c r="AM278" i="13"/>
  <c r="AN278" i="13"/>
  <c r="AO278" i="13"/>
  <c r="AP278" i="13"/>
  <c r="AQ278" i="13"/>
  <c r="AR278" i="13"/>
  <c r="AS278" i="13"/>
  <c r="AT278" i="13"/>
  <c r="AU278" i="13"/>
  <c r="AV278" i="13"/>
  <c r="AW278" i="13"/>
  <c r="AX278" i="13"/>
  <c r="AY278" i="13"/>
  <c r="AZ278" i="13"/>
  <c r="Q279" i="13"/>
  <c r="R279" i="13"/>
  <c r="S279" i="13"/>
  <c r="T279" i="13"/>
  <c r="U279" i="13"/>
  <c r="V279" i="13"/>
  <c r="W279" i="13"/>
  <c r="X279" i="13"/>
  <c r="Y279" i="13"/>
  <c r="Z279" i="13"/>
  <c r="AA279" i="13"/>
  <c r="AB279" i="13"/>
  <c r="AC279" i="13"/>
  <c r="AD279" i="13"/>
  <c r="AE279" i="13"/>
  <c r="AF279" i="13"/>
  <c r="AG279" i="13"/>
  <c r="AH279" i="13"/>
  <c r="AI279" i="13"/>
  <c r="AJ279" i="13"/>
  <c r="AK279" i="13"/>
  <c r="AL279" i="13"/>
  <c r="AM279" i="13"/>
  <c r="AN279" i="13"/>
  <c r="AO279" i="13"/>
  <c r="AP279" i="13"/>
  <c r="AQ279" i="13"/>
  <c r="AR279" i="13"/>
  <c r="AS279" i="13"/>
  <c r="AT279" i="13"/>
  <c r="AU279" i="13"/>
  <c r="AV279" i="13"/>
  <c r="AW279" i="13"/>
  <c r="AX279" i="13"/>
  <c r="AY279" i="13"/>
  <c r="AZ279" i="13"/>
  <c r="Q280" i="13"/>
  <c r="R280" i="13"/>
  <c r="S280" i="13"/>
  <c r="T280" i="13"/>
  <c r="U280" i="13"/>
  <c r="V280" i="13"/>
  <c r="W280" i="13"/>
  <c r="X280" i="13"/>
  <c r="Y280" i="13"/>
  <c r="Z280" i="13"/>
  <c r="AA280" i="13"/>
  <c r="AB280" i="13"/>
  <c r="AC280" i="13"/>
  <c r="AD280" i="13"/>
  <c r="AE280" i="13"/>
  <c r="AF280" i="13"/>
  <c r="AG280" i="13"/>
  <c r="AH280" i="13"/>
  <c r="AI280" i="13"/>
  <c r="AJ280" i="13"/>
  <c r="AK280" i="13"/>
  <c r="AL280" i="13"/>
  <c r="AM280" i="13"/>
  <c r="AN280" i="13"/>
  <c r="AO280" i="13"/>
  <c r="AP280" i="13"/>
  <c r="AQ280" i="13"/>
  <c r="AR280" i="13"/>
  <c r="AS280" i="13"/>
  <c r="AT280" i="13"/>
  <c r="AU280" i="13"/>
  <c r="AV280" i="13"/>
  <c r="AW280" i="13"/>
  <c r="AX280" i="13"/>
  <c r="AY280" i="13"/>
  <c r="AZ280" i="13"/>
  <c r="Q281" i="13"/>
  <c r="R281" i="13"/>
  <c r="S281" i="13"/>
  <c r="T281" i="13"/>
  <c r="U281" i="13"/>
  <c r="V281" i="13"/>
  <c r="W281" i="13"/>
  <c r="X281" i="13"/>
  <c r="Y281" i="13"/>
  <c r="Z281" i="13"/>
  <c r="AA281" i="13"/>
  <c r="AB281" i="13"/>
  <c r="AC281" i="13"/>
  <c r="AD281" i="13"/>
  <c r="AE281" i="13"/>
  <c r="AF281" i="13"/>
  <c r="AG281" i="13"/>
  <c r="AH281" i="13"/>
  <c r="AI281" i="13"/>
  <c r="AJ281" i="13"/>
  <c r="AK281" i="13"/>
  <c r="AL281" i="13"/>
  <c r="AM281" i="13"/>
  <c r="AN281" i="13"/>
  <c r="AO281" i="13"/>
  <c r="AP281" i="13"/>
  <c r="AQ281" i="13"/>
  <c r="AR281" i="13"/>
  <c r="AS281" i="13"/>
  <c r="AT281" i="13"/>
  <c r="AU281" i="13"/>
  <c r="AV281" i="13"/>
  <c r="AW281" i="13"/>
  <c r="AX281" i="13"/>
  <c r="AY281" i="13"/>
  <c r="AZ281" i="13"/>
  <c r="Q282" i="13"/>
  <c r="R282" i="13"/>
  <c r="S282" i="13"/>
  <c r="T282" i="13"/>
  <c r="U282" i="13"/>
  <c r="V282" i="13"/>
  <c r="W282" i="13"/>
  <c r="X282" i="13"/>
  <c r="Y282" i="13"/>
  <c r="Z282" i="13"/>
  <c r="AA282" i="13"/>
  <c r="AB282" i="13"/>
  <c r="AC282" i="13"/>
  <c r="AD282" i="13"/>
  <c r="AE282" i="13"/>
  <c r="AF282" i="13"/>
  <c r="AG282" i="13"/>
  <c r="AH282" i="13"/>
  <c r="AI282" i="13"/>
  <c r="AJ282" i="13"/>
  <c r="AK282" i="13"/>
  <c r="AL282" i="13"/>
  <c r="AM282" i="13"/>
  <c r="AN282" i="13"/>
  <c r="AO282" i="13"/>
  <c r="AP282" i="13"/>
  <c r="AQ282" i="13"/>
  <c r="AR282" i="13"/>
  <c r="AS282" i="13"/>
  <c r="AT282" i="13"/>
  <c r="AU282" i="13"/>
  <c r="AV282" i="13"/>
  <c r="AW282" i="13"/>
  <c r="AX282" i="13"/>
  <c r="AY282" i="13"/>
  <c r="AZ282" i="13"/>
  <c r="Q283" i="13"/>
  <c r="R283" i="13"/>
  <c r="S283" i="13"/>
  <c r="T283" i="13"/>
  <c r="U283" i="13"/>
  <c r="V283" i="13"/>
  <c r="W283" i="13"/>
  <c r="X283" i="13"/>
  <c r="Y283" i="13"/>
  <c r="Z283" i="13"/>
  <c r="AA283" i="13"/>
  <c r="AB283" i="13"/>
  <c r="AC283" i="13"/>
  <c r="AD283" i="13"/>
  <c r="AE283" i="13"/>
  <c r="AF283" i="13"/>
  <c r="AG283" i="13"/>
  <c r="AH283" i="13"/>
  <c r="AI283" i="13"/>
  <c r="AJ283" i="13"/>
  <c r="AK283" i="13"/>
  <c r="AL283" i="13"/>
  <c r="AM283" i="13"/>
  <c r="AN283" i="13"/>
  <c r="AO283" i="13"/>
  <c r="AP283" i="13"/>
  <c r="AQ283" i="13"/>
  <c r="AR283" i="13"/>
  <c r="AS283" i="13"/>
  <c r="AT283" i="13"/>
  <c r="AU283" i="13"/>
  <c r="AV283" i="13"/>
  <c r="AW283" i="13"/>
  <c r="AX283" i="13"/>
  <c r="AY283" i="13"/>
  <c r="AZ283" i="13"/>
  <c r="Q284" i="13"/>
  <c r="R284" i="13"/>
  <c r="S284" i="13"/>
  <c r="T284" i="13"/>
  <c r="U284" i="13"/>
  <c r="V284" i="13"/>
  <c r="W284" i="13"/>
  <c r="X284" i="13"/>
  <c r="Y284" i="13"/>
  <c r="Z284" i="13"/>
  <c r="AA284" i="13"/>
  <c r="AB284" i="13"/>
  <c r="AC284" i="13"/>
  <c r="AD284" i="13"/>
  <c r="AE284" i="13"/>
  <c r="AF284" i="13"/>
  <c r="AG284" i="13"/>
  <c r="AH284" i="13"/>
  <c r="AI284" i="13"/>
  <c r="AJ284" i="13"/>
  <c r="AK284" i="13"/>
  <c r="AL284" i="13"/>
  <c r="AM284" i="13"/>
  <c r="AN284" i="13"/>
  <c r="AO284" i="13"/>
  <c r="AP284" i="13"/>
  <c r="AQ284" i="13"/>
  <c r="AR284" i="13"/>
  <c r="AS284" i="13"/>
  <c r="AT284" i="13"/>
  <c r="AU284" i="13"/>
  <c r="AV284" i="13"/>
  <c r="AW284" i="13"/>
  <c r="AX284" i="13"/>
  <c r="AY284" i="13"/>
  <c r="AZ284" i="13"/>
  <c r="Q285" i="13"/>
  <c r="R285" i="13"/>
  <c r="S285" i="13"/>
  <c r="T285" i="13"/>
  <c r="U285" i="13"/>
  <c r="V285" i="13"/>
  <c r="W285" i="13"/>
  <c r="X285" i="13"/>
  <c r="Y285" i="13"/>
  <c r="Z285" i="13"/>
  <c r="AA285" i="13"/>
  <c r="AB285" i="13"/>
  <c r="AC285" i="13"/>
  <c r="AD285" i="13"/>
  <c r="AE285" i="13"/>
  <c r="AF285" i="13"/>
  <c r="AG285" i="13"/>
  <c r="AH285" i="13"/>
  <c r="AI285" i="13"/>
  <c r="AJ285" i="13"/>
  <c r="AK285" i="13"/>
  <c r="AL285" i="13"/>
  <c r="AM285" i="13"/>
  <c r="AN285" i="13"/>
  <c r="AO285" i="13"/>
  <c r="AP285" i="13"/>
  <c r="AQ285" i="13"/>
  <c r="AR285" i="13"/>
  <c r="AS285" i="13"/>
  <c r="AT285" i="13"/>
  <c r="AU285" i="13"/>
  <c r="AV285" i="13"/>
  <c r="AW285" i="13"/>
  <c r="AX285" i="13"/>
  <c r="AY285" i="13"/>
  <c r="AZ285" i="13"/>
  <c r="Q286" i="13"/>
  <c r="R286" i="13"/>
  <c r="S286" i="13"/>
  <c r="T286" i="13"/>
  <c r="U286" i="13"/>
  <c r="V286" i="13"/>
  <c r="W286" i="13"/>
  <c r="X286" i="13"/>
  <c r="Y286" i="13"/>
  <c r="Z286" i="13"/>
  <c r="AA286" i="13"/>
  <c r="AB286" i="13"/>
  <c r="AC286" i="13"/>
  <c r="AD286" i="13"/>
  <c r="AE286" i="13"/>
  <c r="AF286" i="13"/>
  <c r="AG286" i="13"/>
  <c r="AH286" i="13"/>
  <c r="AI286" i="13"/>
  <c r="AJ286" i="13"/>
  <c r="AK286" i="13"/>
  <c r="AL286" i="13"/>
  <c r="AM286" i="13"/>
  <c r="AN286" i="13"/>
  <c r="AO286" i="13"/>
  <c r="AP286" i="13"/>
  <c r="AQ286" i="13"/>
  <c r="AR286" i="13"/>
  <c r="AS286" i="13"/>
  <c r="AT286" i="13"/>
  <c r="AU286" i="13"/>
  <c r="AV286" i="13"/>
  <c r="AW286" i="13"/>
  <c r="AX286" i="13"/>
  <c r="AY286" i="13"/>
  <c r="AZ286" i="13"/>
  <c r="Q287" i="13"/>
  <c r="R287" i="13"/>
  <c r="S287" i="13"/>
  <c r="T287" i="13"/>
  <c r="U287" i="13"/>
  <c r="V287" i="13"/>
  <c r="W287" i="13"/>
  <c r="X287" i="13"/>
  <c r="Y287" i="13"/>
  <c r="Z287" i="13"/>
  <c r="AA287" i="13"/>
  <c r="AB287" i="13"/>
  <c r="AC287" i="13"/>
  <c r="AD287" i="13"/>
  <c r="AE287" i="13"/>
  <c r="AF287" i="13"/>
  <c r="AG287" i="13"/>
  <c r="AH287" i="13"/>
  <c r="AI287" i="13"/>
  <c r="AJ287" i="13"/>
  <c r="AK287" i="13"/>
  <c r="AL287" i="13"/>
  <c r="AM287" i="13"/>
  <c r="AN287" i="13"/>
  <c r="AO287" i="13"/>
  <c r="AP287" i="13"/>
  <c r="AQ287" i="13"/>
  <c r="AR287" i="13"/>
  <c r="AS287" i="13"/>
  <c r="AT287" i="13"/>
  <c r="AU287" i="13"/>
  <c r="AV287" i="13"/>
  <c r="AW287" i="13"/>
  <c r="AX287" i="13"/>
  <c r="AY287" i="13"/>
  <c r="AZ287" i="13"/>
  <c r="Q288" i="13"/>
  <c r="R288" i="13"/>
  <c r="S288" i="13"/>
  <c r="T288" i="13"/>
  <c r="U288" i="13"/>
  <c r="V288" i="13"/>
  <c r="W288" i="13"/>
  <c r="X288" i="13"/>
  <c r="Y288" i="13"/>
  <c r="Z288" i="13"/>
  <c r="AA288" i="13"/>
  <c r="AB288" i="13"/>
  <c r="AC288" i="13"/>
  <c r="AD288" i="13"/>
  <c r="AE288" i="13"/>
  <c r="AF288" i="13"/>
  <c r="AG288" i="13"/>
  <c r="AH288" i="13"/>
  <c r="AI288" i="13"/>
  <c r="AJ288" i="13"/>
  <c r="AK288" i="13"/>
  <c r="AL288" i="13"/>
  <c r="AM288" i="13"/>
  <c r="AN288" i="13"/>
  <c r="AO288" i="13"/>
  <c r="AP288" i="13"/>
  <c r="AQ288" i="13"/>
  <c r="AR288" i="13"/>
  <c r="AS288" i="13"/>
  <c r="AT288" i="13"/>
  <c r="AU288" i="13"/>
  <c r="AV288" i="13"/>
  <c r="AW288" i="13"/>
  <c r="AX288" i="13"/>
  <c r="AY288" i="13"/>
  <c r="AZ288" i="13"/>
  <c r="Q289" i="13"/>
  <c r="R289" i="13"/>
  <c r="S289" i="13"/>
  <c r="T289" i="13"/>
  <c r="U289" i="13"/>
  <c r="V289" i="13"/>
  <c r="W289" i="13"/>
  <c r="X289" i="13"/>
  <c r="Y289" i="13"/>
  <c r="Z289" i="13"/>
  <c r="AA289" i="13"/>
  <c r="AB289" i="13"/>
  <c r="AC289" i="13"/>
  <c r="AD289" i="13"/>
  <c r="AE289" i="13"/>
  <c r="AF289" i="13"/>
  <c r="AG289" i="13"/>
  <c r="AH289" i="13"/>
  <c r="AI289" i="13"/>
  <c r="AJ289" i="13"/>
  <c r="AK289" i="13"/>
  <c r="AL289" i="13"/>
  <c r="AM289" i="13"/>
  <c r="AN289" i="13"/>
  <c r="AO289" i="13"/>
  <c r="AP289" i="13"/>
  <c r="AQ289" i="13"/>
  <c r="AR289" i="13"/>
  <c r="AS289" i="13"/>
  <c r="AT289" i="13"/>
  <c r="AU289" i="13"/>
  <c r="AV289" i="13"/>
  <c r="AW289" i="13"/>
  <c r="AX289" i="13"/>
  <c r="AY289" i="13"/>
  <c r="AZ289" i="13"/>
  <c r="Q290" i="13"/>
  <c r="R290" i="13"/>
  <c r="S290" i="13"/>
  <c r="T290" i="13"/>
  <c r="U290" i="13"/>
  <c r="V290" i="13"/>
  <c r="W290" i="13"/>
  <c r="X290" i="13"/>
  <c r="Y290" i="13"/>
  <c r="Z290" i="13"/>
  <c r="AA290" i="13"/>
  <c r="AB290" i="13"/>
  <c r="AC290" i="13"/>
  <c r="AD290" i="13"/>
  <c r="AE290" i="13"/>
  <c r="AF290" i="13"/>
  <c r="AG290" i="13"/>
  <c r="AH290" i="13"/>
  <c r="AI290" i="13"/>
  <c r="AJ290" i="13"/>
  <c r="AK290" i="13"/>
  <c r="AL290" i="13"/>
  <c r="AM290" i="13"/>
  <c r="AN290" i="13"/>
  <c r="AO290" i="13"/>
  <c r="AP290" i="13"/>
  <c r="AQ290" i="13"/>
  <c r="AR290" i="13"/>
  <c r="AS290" i="13"/>
  <c r="AT290" i="13"/>
  <c r="AU290" i="13"/>
  <c r="AV290" i="13"/>
  <c r="AW290" i="13"/>
  <c r="AX290" i="13"/>
  <c r="AY290" i="13"/>
  <c r="AZ290" i="13"/>
  <c r="Q291" i="13"/>
  <c r="R291" i="13"/>
  <c r="S291" i="13"/>
  <c r="T291" i="13"/>
  <c r="U291" i="13"/>
  <c r="V291" i="13"/>
  <c r="W291" i="13"/>
  <c r="X291" i="13"/>
  <c r="Y291" i="13"/>
  <c r="Z291" i="13"/>
  <c r="AA291" i="13"/>
  <c r="AB291" i="13"/>
  <c r="AC291" i="13"/>
  <c r="AD291" i="13"/>
  <c r="AE291" i="13"/>
  <c r="AF291" i="13"/>
  <c r="AG291" i="13"/>
  <c r="AH291" i="13"/>
  <c r="AI291" i="13"/>
  <c r="AJ291" i="13"/>
  <c r="AK291" i="13"/>
  <c r="AL291" i="13"/>
  <c r="AM291" i="13"/>
  <c r="AN291" i="13"/>
  <c r="AO291" i="13"/>
  <c r="AP291" i="13"/>
  <c r="AQ291" i="13"/>
  <c r="AR291" i="13"/>
  <c r="AS291" i="13"/>
  <c r="AT291" i="13"/>
  <c r="AU291" i="13"/>
  <c r="AV291" i="13"/>
  <c r="AW291" i="13"/>
  <c r="AX291" i="13"/>
  <c r="AY291" i="13"/>
  <c r="AZ291" i="13"/>
  <c r="Q292" i="13"/>
  <c r="R292" i="13"/>
  <c r="S292" i="13"/>
  <c r="T292" i="13"/>
  <c r="U292" i="13"/>
  <c r="V292" i="13"/>
  <c r="W292" i="13"/>
  <c r="X292" i="13"/>
  <c r="Y292" i="13"/>
  <c r="Z292" i="13"/>
  <c r="AA292" i="13"/>
  <c r="AB292" i="13"/>
  <c r="AC292" i="13"/>
  <c r="AD292" i="13"/>
  <c r="AE292" i="13"/>
  <c r="AF292" i="13"/>
  <c r="AG292" i="13"/>
  <c r="AH292" i="13"/>
  <c r="AI292" i="13"/>
  <c r="AJ292" i="13"/>
  <c r="AK292" i="13"/>
  <c r="AL292" i="13"/>
  <c r="AM292" i="13"/>
  <c r="AN292" i="13"/>
  <c r="AO292" i="13"/>
  <c r="AP292" i="13"/>
  <c r="AQ292" i="13"/>
  <c r="AR292" i="13"/>
  <c r="AS292" i="13"/>
  <c r="AT292" i="13"/>
  <c r="AU292" i="13"/>
  <c r="AV292" i="13"/>
  <c r="AW292" i="13"/>
  <c r="AX292" i="13"/>
  <c r="AY292" i="13"/>
  <c r="AZ292" i="13"/>
  <c r="Q293" i="13"/>
  <c r="R293" i="13"/>
  <c r="S293" i="13"/>
  <c r="T293" i="13"/>
  <c r="U293" i="13"/>
  <c r="V293" i="13"/>
  <c r="W293" i="13"/>
  <c r="X293" i="13"/>
  <c r="Y293" i="13"/>
  <c r="Z293" i="13"/>
  <c r="AA293" i="13"/>
  <c r="AB293" i="13"/>
  <c r="AC293" i="13"/>
  <c r="AD293" i="13"/>
  <c r="AE293" i="13"/>
  <c r="AF293" i="13"/>
  <c r="AG293" i="13"/>
  <c r="AH293" i="13"/>
  <c r="AI293" i="13"/>
  <c r="AJ293" i="13"/>
  <c r="AK293" i="13"/>
  <c r="AL293" i="13"/>
  <c r="AM293" i="13"/>
  <c r="AN293" i="13"/>
  <c r="AO293" i="13"/>
  <c r="AP293" i="13"/>
  <c r="AQ293" i="13"/>
  <c r="AR293" i="13"/>
  <c r="AS293" i="13"/>
  <c r="AT293" i="13"/>
  <c r="AU293" i="13"/>
  <c r="AV293" i="13"/>
  <c r="AW293" i="13"/>
  <c r="AX293" i="13"/>
  <c r="AY293" i="13"/>
  <c r="AZ293" i="13"/>
  <c r="Q294" i="13"/>
  <c r="R294" i="13"/>
  <c r="S294" i="13"/>
  <c r="T294" i="13"/>
  <c r="U294" i="13"/>
  <c r="V294" i="13"/>
  <c r="W294" i="13"/>
  <c r="X294" i="13"/>
  <c r="Y294" i="13"/>
  <c r="Z294" i="13"/>
  <c r="AA294" i="13"/>
  <c r="AB294" i="13"/>
  <c r="AC294" i="13"/>
  <c r="AD294" i="13"/>
  <c r="AE294" i="13"/>
  <c r="AF294" i="13"/>
  <c r="AG294" i="13"/>
  <c r="AH294" i="13"/>
  <c r="AI294" i="13"/>
  <c r="AJ294" i="13"/>
  <c r="AK294" i="13"/>
  <c r="AL294" i="13"/>
  <c r="AM294" i="13"/>
  <c r="AN294" i="13"/>
  <c r="AO294" i="13"/>
  <c r="AP294" i="13"/>
  <c r="AQ294" i="13"/>
  <c r="AR294" i="13"/>
  <c r="AS294" i="13"/>
  <c r="AT294" i="13"/>
  <c r="AU294" i="13"/>
  <c r="AV294" i="13"/>
  <c r="AW294" i="13"/>
  <c r="AX294" i="13"/>
  <c r="AY294" i="13"/>
  <c r="AZ294" i="13"/>
  <c r="Q295" i="13"/>
  <c r="R295" i="13"/>
  <c r="S295" i="13"/>
  <c r="T295" i="13"/>
  <c r="U295" i="13"/>
  <c r="V295" i="13"/>
  <c r="W295" i="13"/>
  <c r="X295" i="13"/>
  <c r="Y295" i="13"/>
  <c r="Z295" i="13"/>
  <c r="AA295" i="13"/>
  <c r="AB295" i="13"/>
  <c r="AC295" i="13"/>
  <c r="AD295" i="13"/>
  <c r="AE295" i="13"/>
  <c r="AF295" i="13"/>
  <c r="AG295" i="13"/>
  <c r="AH295" i="13"/>
  <c r="AI295" i="13"/>
  <c r="AJ295" i="13"/>
  <c r="AK295" i="13"/>
  <c r="AL295" i="13"/>
  <c r="AM295" i="13"/>
  <c r="AN295" i="13"/>
  <c r="AO295" i="13"/>
  <c r="AP295" i="13"/>
  <c r="AQ295" i="13"/>
  <c r="AR295" i="13"/>
  <c r="AS295" i="13"/>
  <c r="AT295" i="13"/>
  <c r="AU295" i="13"/>
  <c r="AV295" i="13"/>
  <c r="AW295" i="13"/>
  <c r="AX295" i="13"/>
  <c r="AY295" i="13"/>
  <c r="AZ295" i="13"/>
  <c r="Q296" i="13"/>
  <c r="R296" i="13"/>
  <c r="S296" i="13"/>
  <c r="T296" i="13"/>
  <c r="U296" i="13"/>
  <c r="V296" i="13"/>
  <c r="W296" i="13"/>
  <c r="X296" i="13"/>
  <c r="Y296" i="13"/>
  <c r="Z296" i="13"/>
  <c r="AA296" i="13"/>
  <c r="AB296" i="13"/>
  <c r="AC296" i="13"/>
  <c r="AD296" i="13"/>
  <c r="AE296" i="13"/>
  <c r="AF296" i="13"/>
  <c r="AG296" i="13"/>
  <c r="AH296" i="13"/>
  <c r="AI296" i="13"/>
  <c r="AJ296" i="13"/>
  <c r="AK296" i="13"/>
  <c r="AL296" i="13"/>
  <c r="AM296" i="13"/>
  <c r="AN296" i="13"/>
  <c r="AO296" i="13"/>
  <c r="AP296" i="13"/>
  <c r="AQ296" i="13"/>
  <c r="AR296" i="13"/>
  <c r="AS296" i="13"/>
  <c r="AT296" i="13"/>
  <c r="AU296" i="13"/>
  <c r="AV296" i="13"/>
  <c r="AW296" i="13"/>
  <c r="AX296" i="13"/>
  <c r="AY296" i="13"/>
  <c r="AZ296" i="13"/>
  <c r="Q297" i="13"/>
  <c r="R297" i="13"/>
  <c r="S297" i="13"/>
  <c r="T297" i="13"/>
  <c r="U297" i="13"/>
  <c r="V297" i="13"/>
  <c r="W297" i="13"/>
  <c r="X297" i="13"/>
  <c r="Y297" i="13"/>
  <c r="Z297" i="13"/>
  <c r="AA297" i="13"/>
  <c r="AB297" i="13"/>
  <c r="AC297" i="13"/>
  <c r="AD297" i="13"/>
  <c r="AE297" i="13"/>
  <c r="AF297" i="13"/>
  <c r="AG297" i="13"/>
  <c r="AH297" i="13"/>
  <c r="AI297" i="13"/>
  <c r="AJ297" i="13"/>
  <c r="AK297" i="13"/>
  <c r="AL297" i="13"/>
  <c r="AM297" i="13"/>
  <c r="AN297" i="13"/>
  <c r="AO297" i="13"/>
  <c r="AP297" i="13"/>
  <c r="AQ297" i="13"/>
  <c r="AR297" i="13"/>
  <c r="AS297" i="13"/>
  <c r="AT297" i="13"/>
  <c r="AU297" i="13"/>
  <c r="AV297" i="13"/>
  <c r="AW297" i="13"/>
  <c r="AX297" i="13"/>
  <c r="AY297" i="13"/>
  <c r="AZ297" i="13"/>
  <c r="Q298" i="13"/>
  <c r="R298" i="13"/>
  <c r="S298" i="13"/>
  <c r="T298" i="13"/>
  <c r="U298" i="13"/>
  <c r="V298" i="13"/>
  <c r="W298" i="13"/>
  <c r="X298" i="13"/>
  <c r="Y298" i="13"/>
  <c r="Z298" i="13"/>
  <c r="AA298" i="13"/>
  <c r="AB298" i="13"/>
  <c r="AC298" i="13"/>
  <c r="AD298" i="13"/>
  <c r="AE298" i="13"/>
  <c r="AF298" i="13"/>
  <c r="AG298" i="13"/>
  <c r="AH298" i="13"/>
  <c r="AI298" i="13"/>
  <c r="AJ298" i="13"/>
  <c r="AK298" i="13"/>
  <c r="AL298" i="13"/>
  <c r="AM298" i="13"/>
  <c r="AN298" i="13"/>
  <c r="AO298" i="13"/>
  <c r="AP298" i="13"/>
  <c r="AQ298" i="13"/>
  <c r="AR298" i="13"/>
  <c r="AS298" i="13"/>
  <c r="AT298" i="13"/>
  <c r="AU298" i="13"/>
  <c r="AV298" i="13"/>
  <c r="AW298" i="13"/>
  <c r="AX298" i="13"/>
  <c r="AY298" i="13"/>
  <c r="AZ298" i="13"/>
  <c r="Q299" i="13"/>
  <c r="R299" i="13"/>
  <c r="S299" i="13"/>
  <c r="T299" i="13"/>
  <c r="U299" i="13"/>
  <c r="V299" i="13"/>
  <c r="W299" i="13"/>
  <c r="X299" i="13"/>
  <c r="Y299" i="13"/>
  <c r="Z299" i="13"/>
  <c r="AA299" i="13"/>
  <c r="AB299" i="13"/>
  <c r="AC299" i="13"/>
  <c r="AD299" i="13"/>
  <c r="AE299" i="13"/>
  <c r="AF299" i="13"/>
  <c r="AG299" i="13"/>
  <c r="AH299" i="13"/>
  <c r="AI299" i="13"/>
  <c r="AJ299" i="13"/>
  <c r="AK299" i="13"/>
  <c r="AL299" i="13"/>
  <c r="AM299" i="13"/>
  <c r="AN299" i="13"/>
  <c r="AO299" i="13"/>
  <c r="AP299" i="13"/>
  <c r="AQ299" i="13"/>
  <c r="AR299" i="13"/>
  <c r="AS299" i="13"/>
  <c r="AT299" i="13"/>
  <c r="AU299" i="13"/>
  <c r="AV299" i="13"/>
  <c r="AW299" i="13"/>
  <c r="AX299" i="13"/>
  <c r="AY299" i="13"/>
  <c r="AZ299" i="13"/>
  <c r="Q300" i="13"/>
  <c r="R300" i="13"/>
  <c r="S300" i="13"/>
  <c r="T300" i="13"/>
  <c r="U300" i="13"/>
  <c r="V300" i="13"/>
  <c r="W300" i="13"/>
  <c r="X300" i="13"/>
  <c r="Y300" i="13"/>
  <c r="Z300" i="13"/>
  <c r="AA300" i="13"/>
  <c r="AB300" i="13"/>
  <c r="AC300" i="13"/>
  <c r="AD300" i="13"/>
  <c r="AE300" i="13"/>
  <c r="AF300" i="13"/>
  <c r="AG300" i="13"/>
  <c r="AH300" i="13"/>
  <c r="AI300" i="13"/>
  <c r="AJ300" i="13"/>
  <c r="AK300" i="13"/>
  <c r="AL300" i="13"/>
  <c r="AM300" i="13"/>
  <c r="AN300" i="13"/>
  <c r="AO300" i="13"/>
  <c r="AP300" i="13"/>
  <c r="AQ300" i="13"/>
  <c r="AR300" i="13"/>
  <c r="AS300" i="13"/>
  <c r="AT300" i="13"/>
  <c r="AU300" i="13"/>
  <c r="AV300" i="13"/>
  <c r="AW300" i="13"/>
  <c r="AX300" i="13"/>
  <c r="AY300" i="13"/>
  <c r="AZ300" i="13"/>
  <c r="Q301" i="13"/>
  <c r="R301" i="13"/>
  <c r="S301" i="13"/>
  <c r="T301" i="13"/>
  <c r="U301" i="13"/>
  <c r="V301" i="13"/>
  <c r="W301" i="13"/>
  <c r="X301" i="13"/>
  <c r="Y301" i="13"/>
  <c r="Z301" i="13"/>
  <c r="AA301" i="13"/>
  <c r="AB301" i="13"/>
  <c r="AC301" i="13"/>
  <c r="AD301" i="13"/>
  <c r="AE301" i="13"/>
  <c r="AF301" i="13"/>
  <c r="AG301" i="13"/>
  <c r="AH301" i="13"/>
  <c r="AI301" i="13"/>
  <c r="AJ301" i="13"/>
  <c r="AK301" i="13"/>
  <c r="AL301" i="13"/>
  <c r="AM301" i="13"/>
  <c r="AN301" i="13"/>
  <c r="AO301" i="13"/>
  <c r="AP301" i="13"/>
  <c r="AQ301" i="13"/>
  <c r="AR301" i="13"/>
  <c r="AS301" i="13"/>
  <c r="AT301" i="13"/>
  <c r="AU301" i="13"/>
  <c r="AV301" i="13"/>
  <c r="AW301" i="13"/>
  <c r="AX301" i="13"/>
  <c r="AY301" i="13"/>
  <c r="AZ301" i="13"/>
  <c r="Q303" i="13"/>
  <c r="R303" i="13"/>
  <c r="S303" i="13"/>
  <c r="T303" i="13"/>
  <c r="U303" i="13"/>
  <c r="V303" i="13"/>
  <c r="W303" i="13"/>
  <c r="X303" i="13"/>
  <c r="Y303" i="13"/>
  <c r="Z303" i="13"/>
  <c r="AA303" i="13"/>
  <c r="AB303" i="13"/>
  <c r="AC303" i="13"/>
  <c r="AD303" i="13"/>
  <c r="AE303" i="13"/>
  <c r="AF303" i="13"/>
  <c r="AG303" i="13"/>
  <c r="AH303" i="13"/>
  <c r="AI303" i="13"/>
  <c r="AJ303" i="13"/>
  <c r="AK303" i="13"/>
  <c r="AL303" i="13"/>
  <c r="AM303" i="13"/>
  <c r="AN303" i="13"/>
  <c r="AO303" i="13"/>
  <c r="AP303" i="13"/>
  <c r="AQ303" i="13"/>
  <c r="AR303" i="13"/>
  <c r="AS303" i="13"/>
  <c r="AT303" i="13"/>
  <c r="AU303" i="13"/>
  <c r="AV303" i="13"/>
  <c r="AW303" i="13"/>
  <c r="AX303" i="13"/>
  <c r="AY303" i="13"/>
  <c r="AZ303" i="13"/>
  <c r="Q304" i="13"/>
  <c r="R304" i="13"/>
  <c r="S304" i="13"/>
  <c r="T304" i="13"/>
  <c r="U304" i="13"/>
  <c r="V304" i="13"/>
  <c r="W304" i="13"/>
  <c r="X304" i="13"/>
  <c r="Y304" i="13"/>
  <c r="Z304" i="13"/>
  <c r="AA304" i="13"/>
  <c r="AB304" i="13"/>
  <c r="AC304" i="13"/>
  <c r="AD304" i="13"/>
  <c r="AE304" i="13"/>
  <c r="AF304" i="13"/>
  <c r="AG304" i="13"/>
  <c r="AH304" i="13"/>
  <c r="AI304" i="13"/>
  <c r="AJ304" i="13"/>
  <c r="AK304" i="13"/>
  <c r="AL304" i="13"/>
  <c r="AM304" i="13"/>
  <c r="AN304" i="13"/>
  <c r="AO304" i="13"/>
  <c r="AP304" i="13"/>
  <c r="AQ304" i="13"/>
  <c r="AR304" i="13"/>
  <c r="AS304" i="13"/>
  <c r="AT304" i="13"/>
  <c r="AU304" i="13"/>
  <c r="AV304" i="13"/>
  <c r="AW304" i="13"/>
  <c r="AX304" i="13"/>
  <c r="AY304" i="13"/>
  <c r="AZ304" i="13"/>
  <c r="Q305" i="13"/>
  <c r="R305" i="13"/>
  <c r="S305" i="13"/>
  <c r="T305" i="13"/>
  <c r="U305" i="13"/>
  <c r="V305" i="13"/>
  <c r="W305" i="13"/>
  <c r="X305" i="13"/>
  <c r="Y305" i="13"/>
  <c r="Z305" i="13"/>
  <c r="AA305" i="13"/>
  <c r="AB305" i="13"/>
  <c r="AC305" i="13"/>
  <c r="AD305" i="13"/>
  <c r="AE305" i="13"/>
  <c r="AF305" i="13"/>
  <c r="AG305" i="13"/>
  <c r="AH305" i="13"/>
  <c r="AI305" i="13"/>
  <c r="AJ305" i="13"/>
  <c r="AK305" i="13"/>
  <c r="AL305" i="13"/>
  <c r="AM305" i="13"/>
  <c r="AN305" i="13"/>
  <c r="AO305" i="13"/>
  <c r="AP305" i="13"/>
  <c r="AQ305" i="13"/>
  <c r="AR305" i="13"/>
  <c r="AS305" i="13"/>
  <c r="AT305" i="13"/>
  <c r="AU305" i="13"/>
  <c r="AV305" i="13"/>
  <c r="AW305" i="13"/>
  <c r="AX305" i="13"/>
  <c r="AY305" i="13"/>
  <c r="AZ305" i="13"/>
  <c r="Q306" i="13"/>
  <c r="R306" i="13"/>
  <c r="S306" i="13"/>
  <c r="T306" i="13"/>
  <c r="U306" i="13"/>
  <c r="V306" i="13"/>
  <c r="W306" i="13"/>
  <c r="X306" i="13"/>
  <c r="Y306" i="13"/>
  <c r="Z306" i="13"/>
  <c r="AA306" i="13"/>
  <c r="AB306" i="13"/>
  <c r="AC306" i="13"/>
  <c r="AD306" i="13"/>
  <c r="AE306" i="13"/>
  <c r="AF306" i="13"/>
  <c r="AG306" i="13"/>
  <c r="AH306" i="13"/>
  <c r="AI306" i="13"/>
  <c r="AJ306" i="13"/>
  <c r="AK306" i="13"/>
  <c r="AL306" i="13"/>
  <c r="AM306" i="13"/>
  <c r="AN306" i="13"/>
  <c r="AO306" i="13"/>
  <c r="AP306" i="13"/>
  <c r="AQ306" i="13"/>
  <c r="AR306" i="13"/>
  <c r="AS306" i="13"/>
  <c r="AT306" i="13"/>
  <c r="AU306" i="13"/>
  <c r="AV306" i="13"/>
  <c r="AW306" i="13"/>
  <c r="AX306" i="13"/>
  <c r="AY306" i="13"/>
  <c r="AZ306" i="13"/>
  <c r="Q307" i="13"/>
  <c r="R307" i="13"/>
  <c r="S307" i="13"/>
  <c r="T307" i="13"/>
  <c r="U307" i="13"/>
  <c r="V307" i="13"/>
  <c r="W307" i="13"/>
  <c r="X307" i="13"/>
  <c r="Y307" i="13"/>
  <c r="Z307" i="13"/>
  <c r="AA307" i="13"/>
  <c r="AB307" i="13"/>
  <c r="AC307" i="13"/>
  <c r="AD307" i="13"/>
  <c r="AE307" i="13"/>
  <c r="AF307" i="13"/>
  <c r="AG307" i="13"/>
  <c r="AH307" i="13"/>
  <c r="AI307" i="13"/>
  <c r="AJ307" i="13"/>
  <c r="AK307" i="13"/>
  <c r="AL307" i="13"/>
  <c r="AM307" i="13"/>
  <c r="AN307" i="13"/>
  <c r="AO307" i="13"/>
  <c r="AP307" i="13"/>
  <c r="AQ307" i="13"/>
  <c r="AR307" i="13"/>
  <c r="AS307" i="13"/>
  <c r="AT307" i="13"/>
  <c r="AU307" i="13"/>
  <c r="AV307" i="13"/>
  <c r="AW307" i="13"/>
  <c r="AX307" i="13"/>
  <c r="AY307" i="13"/>
  <c r="AZ307" i="13"/>
  <c r="Q308" i="13"/>
  <c r="R308" i="13"/>
  <c r="S308" i="13"/>
  <c r="T308" i="13"/>
  <c r="U308" i="13"/>
  <c r="V308" i="13"/>
  <c r="W308" i="13"/>
  <c r="X308" i="13"/>
  <c r="Y308" i="13"/>
  <c r="Z308" i="13"/>
  <c r="AA308" i="13"/>
  <c r="AB308" i="13"/>
  <c r="AC308" i="13"/>
  <c r="AD308" i="13"/>
  <c r="AE308" i="13"/>
  <c r="AF308" i="13"/>
  <c r="AG308" i="13"/>
  <c r="AH308" i="13"/>
  <c r="AI308" i="13"/>
  <c r="AJ308" i="13"/>
  <c r="AK308" i="13"/>
  <c r="AL308" i="13"/>
  <c r="AM308" i="13"/>
  <c r="AN308" i="13"/>
  <c r="AO308" i="13"/>
  <c r="AP308" i="13"/>
  <c r="AQ308" i="13"/>
  <c r="AR308" i="13"/>
  <c r="AS308" i="13"/>
  <c r="AT308" i="13"/>
  <c r="AU308" i="13"/>
  <c r="AV308" i="13"/>
  <c r="AW308" i="13"/>
  <c r="AX308" i="13"/>
  <c r="AY308" i="13"/>
  <c r="AZ308" i="13"/>
  <c r="Q309" i="13"/>
  <c r="R309" i="13"/>
  <c r="S309" i="13"/>
  <c r="T309" i="13"/>
  <c r="U309" i="13"/>
  <c r="V309" i="13"/>
  <c r="W309" i="13"/>
  <c r="X309" i="13"/>
  <c r="Y309" i="13"/>
  <c r="Z309" i="13"/>
  <c r="AA309" i="13"/>
  <c r="AB309" i="13"/>
  <c r="AC309" i="13"/>
  <c r="AD309" i="13"/>
  <c r="AE309" i="13"/>
  <c r="AF309" i="13"/>
  <c r="AG309" i="13"/>
  <c r="AH309" i="13"/>
  <c r="AI309" i="13"/>
  <c r="AJ309" i="13"/>
  <c r="AK309" i="13"/>
  <c r="AL309" i="13"/>
  <c r="AM309" i="13"/>
  <c r="AN309" i="13"/>
  <c r="AO309" i="13"/>
  <c r="AP309" i="13"/>
  <c r="AQ309" i="13"/>
  <c r="AR309" i="13"/>
  <c r="AS309" i="13"/>
  <c r="AT309" i="13"/>
  <c r="AU309" i="13"/>
  <c r="AV309" i="13"/>
  <c r="AW309" i="13"/>
  <c r="AX309" i="13"/>
  <c r="AY309" i="13"/>
  <c r="AZ309" i="13"/>
  <c r="Q8" i="13"/>
  <c r="R8" i="13"/>
  <c r="S8" i="13"/>
  <c r="T8" i="13"/>
  <c r="U8" i="13"/>
  <c r="V8" i="13"/>
  <c r="W8" i="13"/>
  <c r="X8" i="13"/>
  <c r="Y8" i="13"/>
  <c r="Z8" i="13"/>
  <c r="AA8" i="13"/>
  <c r="AB8" i="13"/>
  <c r="AC8" i="13"/>
  <c r="AD8" i="13"/>
  <c r="AE8" i="13"/>
  <c r="AF8" i="13"/>
  <c r="AG8" i="13"/>
  <c r="AH8" i="13"/>
  <c r="AI8" i="13"/>
  <c r="AJ8" i="13"/>
  <c r="AK8" i="13"/>
  <c r="AL8" i="13"/>
  <c r="AM8" i="13"/>
  <c r="AN8" i="13"/>
  <c r="AO8" i="13"/>
  <c r="AP8" i="13"/>
  <c r="AQ8" i="13"/>
  <c r="AR8" i="13"/>
  <c r="AS8" i="13"/>
  <c r="AT8" i="13"/>
  <c r="AU8" i="13"/>
  <c r="AV8" i="13"/>
  <c r="AW8" i="13"/>
  <c r="AX8" i="13"/>
  <c r="AY8" i="13"/>
  <c r="AZ8" i="13"/>
  <c r="Q9" i="13"/>
  <c r="R9" i="13"/>
  <c r="S9" i="13"/>
  <c r="T9" i="13"/>
  <c r="U9" i="13"/>
  <c r="V9" i="13"/>
  <c r="W9" i="13"/>
  <c r="X9" i="13"/>
  <c r="Y9" i="13"/>
  <c r="Z9" i="13"/>
  <c r="AA9" i="13"/>
  <c r="AB9" i="13"/>
  <c r="AC9" i="13"/>
  <c r="AD9" i="13"/>
  <c r="AE9" i="13"/>
  <c r="AF9" i="13"/>
  <c r="AG9" i="13"/>
  <c r="AH9" i="13"/>
  <c r="AI9" i="13"/>
  <c r="AJ9" i="13"/>
  <c r="AK9" i="13"/>
  <c r="AL9" i="13"/>
  <c r="AM9" i="13"/>
  <c r="AN9" i="13"/>
  <c r="AO9" i="13"/>
  <c r="AP9" i="13"/>
  <c r="AQ9" i="13"/>
  <c r="AR9" i="13"/>
  <c r="AS9" i="13"/>
  <c r="AT9" i="13"/>
  <c r="AU9" i="13"/>
  <c r="AV9" i="13"/>
  <c r="AW9" i="13"/>
  <c r="AX9" i="13"/>
  <c r="AY9" i="13"/>
  <c r="AZ9"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Q12" i="13"/>
  <c r="R12" i="13"/>
  <c r="S12" i="13"/>
  <c r="T12" i="13"/>
  <c r="U12" i="13"/>
  <c r="V12" i="13"/>
  <c r="W12" i="13"/>
  <c r="X12" i="13"/>
  <c r="Y12" i="13"/>
  <c r="Z12" i="13"/>
  <c r="AA12" i="13"/>
  <c r="AB12" i="13"/>
  <c r="AC12" i="13"/>
  <c r="AD12" i="13"/>
  <c r="AE12" i="13"/>
  <c r="AF12" i="13"/>
  <c r="AG12" i="13"/>
  <c r="AH12" i="13"/>
  <c r="AI12" i="13"/>
  <c r="AJ12" i="13"/>
  <c r="AK12" i="13"/>
  <c r="AL12" i="13"/>
  <c r="AM12" i="13"/>
  <c r="AN12" i="13"/>
  <c r="AO12" i="13"/>
  <c r="AP12" i="13"/>
  <c r="AQ12" i="13"/>
  <c r="AR12" i="13"/>
  <c r="AS12" i="13"/>
  <c r="AT12" i="13"/>
  <c r="AU12" i="13"/>
  <c r="AV12" i="13"/>
  <c r="AW12" i="13"/>
  <c r="AX12" i="13"/>
  <c r="AY12" i="13"/>
  <c r="AZ12"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AS13" i="13"/>
  <c r="AT13" i="13"/>
  <c r="AU13" i="13"/>
  <c r="AV13" i="13"/>
  <c r="AW13" i="13"/>
  <c r="AX13" i="13"/>
  <c r="AY13" i="13"/>
  <c r="AZ13"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AS14" i="13"/>
  <c r="AT14" i="13"/>
  <c r="AU14" i="13"/>
  <c r="AV14" i="13"/>
  <c r="AW14" i="13"/>
  <c r="AX14" i="13"/>
  <c r="AY14" i="13"/>
  <c r="AZ14" i="13"/>
  <c r="Q15" i="13"/>
  <c r="R15" i="13"/>
  <c r="S15" i="13"/>
  <c r="T15" i="13"/>
  <c r="U15" i="13"/>
  <c r="V15" i="13"/>
  <c r="W15" i="13"/>
  <c r="X15" i="13"/>
  <c r="Y15" i="13"/>
  <c r="Z15" i="13"/>
  <c r="AA15" i="13"/>
  <c r="AB15" i="13"/>
  <c r="AC15" i="13"/>
  <c r="AD15" i="13"/>
  <c r="AE15" i="13"/>
  <c r="AF15" i="13"/>
  <c r="AG15" i="13"/>
  <c r="AH15" i="13"/>
  <c r="AI15" i="13"/>
  <c r="AJ15" i="13"/>
  <c r="AK15" i="13"/>
  <c r="AL15" i="13"/>
  <c r="AM15" i="13"/>
  <c r="AN15" i="13"/>
  <c r="AO15" i="13"/>
  <c r="AP15" i="13"/>
  <c r="AQ15" i="13"/>
  <c r="AR15" i="13"/>
  <c r="AS15" i="13"/>
  <c r="AT15" i="13"/>
  <c r="AU15" i="13"/>
  <c r="AV15" i="13"/>
  <c r="AW15" i="13"/>
  <c r="AX15" i="13"/>
  <c r="AY15" i="13"/>
  <c r="AZ15" i="13"/>
  <c r="Q16" i="13"/>
  <c r="R16" i="13"/>
  <c r="S16" i="13"/>
  <c r="T16" i="13"/>
  <c r="U16" i="13"/>
  <c r="V16" i="13"/>
  <c r="W16" i="13"/>
  <c r="X16" i="13"/>
  <c r="Y16" i="13"/>
  <c r="Z16" i="13"/>
  <c r="AA16" i="13"/>
  <c r="AB16" i="13"/>
  <c r="AC16" i="13"/>
  <c r="AD16" i="13"/>
  <c r="AE16" i="13"/>
  <c r="AF16" i="13"/>
  <c r="AG16" i="13"/>
  <c r="AH16" i="13"/>
  <c r="AI16" i="13"/>
  <c r="AJ16" i="13"/>
  <c r="AK16" i="13"/>
  <c r="AL16" i="13"/>
  <c r="AM16" i="13"/>
  <c r="AN16" i="13"/>
  <c r="AO16" i="13"/>
  <c r="AP16" i="13"/>
  <c r="AQ16" i="13"/>
  <c r="AR16" i="13"/>
  <c r="AS16" i="13"/>
  <c r="AT16" i="13"/>
  <c r="AU16" i="13"/>
  <c r="AV16" i="13"/>
  <c r="AW16" i="13"/>
  <c r="AX16" i="13"/>
  <c r="AY16" i="13"/>
  <c r="AZ16"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Q23" i="13"/>
  <c r="R23" i="13"/>
  <c r="S23" i="13"/>
  <c r="T23" i="13"/>
  <c r="U23" i="13"/>
  <c r="V23" i="13"/>
  <c r="W23" i="13"/>
  <c r="X23" i="13"/>
  <c r="Y23" i="13"/>
  <c r="Z23" i="13"/>
  <c r="AA23" i="13"/>
  <c r="AB23" i="13"/>
  <c r="AC23" i="13"/>
  <c r="AD23" i="13"/>
  <c r="AE23" i="13"/>
  <c r="AF23" i="13"/>
  <c r="AG23" i="13"/>
  <c r="AH23" i="13"/>
  <c r="AI23" i="13"/>
  <c r="AJ23" i="13"/>
  <c r="AK23" i="13"/>
  <c r="AL23" i="13"/>
  <c r="AM23" i="13"/>
  <c r="AN23" i="13"/>
  <c r="AO23" i="13"/>
  <c r="AP23" i="13"/>
  <c r="AQ23" i="13"/>
  <c r="AR23" i="13"/>
  <c r="AS23" i="13"/>
  <c r="AT23" i="13"/>
  <c r="AU23" i="13"/>
  <c r="AV23" i="13"/>
  <c r="AW23" i="13"/>
  <c r="AX23" i="13"/>
  <c r="AY23" i="13"/>
  <c r="AZ23" i="13"/>
  <c r="Q24" i="13"/>
  <c r="R24" i="13"/>
  <c r="S24" i="13"/>
  <c r="T24" i="13"/>
  <c r="U24" i="13"/>
  <c r="V24" i="13"/>
  <c r="W24" i="13"/>
  <c r="X24" i="13"/>
  <c r="Y24" i="13"/>
  <c r="Z24" i="13"/>
  <c r="AA24" i="13"/>
  <c r="AB24" i="13"/>
  <c r="AC24" i="13"/>
  <c r="AD24" i="13"/>
  <c r="AE24" i="13"/>
  <c r="AF24" i="13"/>
  <c r="AG24" i="13"/>
  <c r="AH24" i="13"/>
  <c r="AI24" i="13"/>
  <c r="AJ24" i="13"/>
  <c r="AK24" i="13"/>
  <c r="AL24" i="13"/>
  <c r="AM24" i="13"/>
  <c r="AN24" i="13"/>
  <c r="AO24" i="13"/>
  <c r="AP24" i="13"/>
  <c r="AQ24" i="13"/>
  <c r="AR24" i="13"/>
  <c r="AS24" i="13"/>
  <c r="AT24" i="13"/>
  <c r="AU24" i="13"/>
  <c r="AV24" i="13"/>
  <c r="AW24" i="13"/>
  <c r="AX24" i="13"/>
  <c r="AY24" i="13"/>
  <c r="AZ24" i="13"/>
  <c r="Q25" i="13"/>
  <c r="R25" i="13"/>
  <c r="S25" i="13"/>
  <c r="T25" i="13"/>
  <c r="U25" i="13"/>
  <c r="V25" i="13"/>
  <c r="W25" i="13"/>
  <c r="X25" i="13"/>
  <c r="Y25" i="13"/>
  <c r="Z25" i="13"/>
  <c r="AA25" i="13"/>
  <c r="AB25" i="13"/>
  <c r="AC25" i="13"/>
  <c r="AD25" i="13"/>
  <c r="AE25" i="13"/>
  <c r="AF25" i="13"/>
  <c r="AG25" i="13"/>
  <c r="AH25" i="13"/>
  <c r="AI25" i="13"/>
  <c r="AJ25" i="13"/>
  <c r="AK25" i="13"/>
  <c r="AL25" i="13"/>
  <c r="AM25" i="13"/>
  <c r="AN25" i="13"/>
  <c r="AO25" i="13"/>
  <c r="AP25" i="13"/>
  <c r="AQ25" i="13"/>
  <c r="AR25" i="13"/>
  <c r="AS25" i="13"/>
  <c r="AT25" i="13"/>
  <c r="AU25" i="13"/>
  <c r="AV25" i="13"/>
  <c r="AW25" i="13"/>
  <c r="AX25" i="13"/>
  <c r="AY25" i="13"/>
  <c r="AZ25"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Q28" i="13"/>
  <c r="R28" i="13"/>
  <c r="S28" i="13"/>
  <c r="T28" i="13"/>
  <c r="U28" i="13"/>
  <c r="V28" i="13"/>
  <c r="W28" i="13"/>
  <c r="X28" i="13"/>
  <c r="Y28" i="13"/>
  <c r="Z28" i="13"/>
  <c r="AA28" i="13"/>
  <c r="AB28" i="13"/>
  <c r="AC28" i="13"/>
  <c r="AD28" i="13"/>
  <c r="AE28" i="13"/>
  <c r="AF28" i="13"/>
  <c r="AG28" i="13"/>
  <c r="AH28" i="13"/>
  <c r="AI28" i="13"/>
  <c r="AJ28" i="13"/>
  <c r="AK28" i="13"/>
  <c r="AL28" i="13"/>
  <c r="AM28" i="13"/>
  <c r="AN28" i="13"/>
  <c r="AO28" i="13"/>
  <c r="AP28" i="13"/>
  <c r="AQ28" i="13"/>
  <c r="AR28" i="13"/>
  <c r="AS28" i="13"/>
  <c r="AT28" i="13"/>
  <c r="AU28" i="13"/>
  <c r="AV28" i="13"/>
  <c r="AW28" i="13"/>
  <c r="AX28" i="13"/>
  <c r="AY28" i="13"/>
  <c r="AZ28" i="13"/>
  <c r="Q29" i="13"/>
  <c r="R29" i="13"/>
  <c r="S29" i="13"/>
  <c r="T29" i="13"/>
  <c r="U29" i="13"/>
  <c r="V29" i="13"/>
  <c r="W29" i="13"/>
  <c r="X29" i="13"/>
  <c r="Y29" i="13"/>
  <c r="Z29"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Q30" i="13"/>
  <c r="R30" i="13"/>
  <c r="S30" i="13"/>
  <c r="T30" i="13"/>
  <c r="U30" i="13"/>
  <c r="V30" i="13"/>
  <c r="W30" i="13"/>
  <c r="X30" i="13"/>
  <c r="Y30" i="13"/>
  <c r="Z30" i="13"/>
  <c r="AA30" i="13"/>
  <c r="AB30" i="13"/>
  <c r="AC30" i="13"/>
  <c r="AD30" i="13"/>
  <c r="AE30" i="13"/>
  <c r="AF30" i="13"/>
  <c r="AG30" i="13"/>
  <c r="AH30" i="13"/>
  <c r="AI30" i="13"/>
  <c r="AJ30" i="13"/>
  <c r="AK30" i="13"/>
  <c r="AL30" i="13"/>
  <c r="AM30" i="13"/>
  <c r="AN30" i="13"/>
  <c r="AO30" i="13"/>
  <c r="AP30" i="13"/>
  <c r="AQ30" i="13"/>
  <c r="AR30" i="13"/>
  <c r="AS30" i="13"/>
  <c r="AT30" i="13"/>
  <c r="AU30" i="13"/>
  <c r="AV30" i="13"/>
  <c r="AW30" i="13"/>
  <c r="AX30" i="13"/>
  <c r="AY30" i="13"/>
  <c r="AZ30" i="13"/>
  <c r="Q31" i="13"/>
  <c r="R31" i="13"/>
  <c r="S31" i="13"/>
  <c r="T31" i="13"/>
  <c r="U31" i="13"/>
  <c r="V31" i="13"/>
  <c r="W31" i="13"/>
  <c r="X31" i="13"/>
  <c r="Y31" i="13"/>
  <c r="Z31" i="13"/>
  <c r="AA31" i="13"/>
  <c r="AB31" i="13"/>
  <c r="AC31" i="13"/>
  <c r="AD31" i="13"/>
  <c r="AE31" i="13"/>
  <c r="AF31" i="13"/>
  <c r="AG31" i="13"/>
  <c r="AH31" i="13"/>
  <c r="AI31" i="13"/>
  <c r="AJ31" i="13"/>
  <c r="AK31" i="13"/>
  <c r="AL31" i="13"/>
  <c r="AM31" i="13"/>
  <c r="AN31" i="13"/>
  <c r="AO31" i="13"/>
  <c r="AP31" i="13"/>
  <c r="AQ31" i="13"/>
  <c r="AR31" i="13"/>
  <c r="AS31" i="13"/>
  <c r="AT31" i="13"/>
  <c r="AU31" i="13"/>
  <c r="AV31" i="13"/>
  <c r="AW31" i="13"/>
  <c r="AX31" i="13"/>
  <c r="AY31" i="13"/>
  <c r="AZ31" i="13"/>
  <c r="Q32" i="13"/>
  <c r="R32" i="13"/>
  <c r="S32" i="13"/>
  <c r="T32" i="13"/>
  <c r="U32" i="13"/>
  <c r="V32" i="13"/>
  <c r="W32" i="13"/>
  <c r="X32" i="13"/>
  <c r="Y32" i="13"/>
  <c r="Z32" i="13"/>
  <c r="AA32" i="13"/>
  <c r="AB32" i="13"/>
  <c r="AC32" i="13"/>
  <c r="AD32" i="13"/>
  <c r="AE32" i="13"/>
  <c r="AF32" i="13"/>
  <c r="AG32" i="13"/>
  <c r="AH32" i="13"/>
  <c r="AI32" i="13"/>
  <c r="AJ32" i="13"/>
  <c r="AK32" i="13"/>
  <c r="AL32" i="13"/>
  <c r="AM32" i="13"/>
  <c r="AN32" i="13"/>
  <c r="AO32" i="13"/>
  <c r="AP32" i="13"/>
  <c r="AQ32" i="13"/>
  <c r="AR32" i="13"/>
  <c r="AS32" i="13"/>
  <c r="AT32" i="13"/>
  <c r="AU32" i="13"/>
  <c r="AV32" i="13"/>
  <c r="AW32" i="13"/>
  <c r="AX32" i="13"/>
  <c r="AY32" i="13"/>
  <c r="AZ32" i="13"/>
  <c r="Q33" i="13"/>
  <c r="R33" i="13"/>
  <c r="S33" i="13"/>
  <c r="T33" i="13"/>
  <c r="U33" i="13"/>
  <c r="V33" i="13"/>
  <c r="W33" i="13"/>
  <c r="X33" i="13"/>
  <c r="Y33" i="13"/>
  <c r="Z33" i="13"/>
  <c r="AA33" i="13"/>
  <c r="AB33" i="13"/>
  <c r="AC33" i="13"/>
  <c r="AD33" i="13"/>
  <c r="AE33" i="13"/>
  <c r="AF33" i="13"/>
  <c r="AG33" i="13"/>
  <c r="AH33" i="13"/>
  <c r="AI33" i="13"/>
  <c r="AJ33" i="13"/>
  <c r="AK33" i="13"/>
  <c r="AL33" i="13"/>
  <c r="AM33" i="13"/>
  <c r="AN33" i="13"/>
  <c r="AO33" i="13"/>
  <c r="AP33" i="13"/>
  <c r="AQ33" i="13"/>
  <c r="AR33" i="13"/>
  <c r="AS33" i="13"/>
  <c r="AT33" i="13"/>
  <c r="AU33" i="13"/>
  <c r="AV33" i="13"/>
  <c r="AW33" i="13"/>
  <c r="AX33" i="13"/>
  <c r="AY33" i="13"/>
  <c r="AZ33"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Q7" i="13"/>
  <c r="R7" i="13"/>
  <c r="S7" i="13"/>
  <c r="T7" i="13"/>
  <c r="U7" i="13"/>
  <c r="V7" i="13"/>
  <c r="W7" i="13"/>
  <c r="X7" i="13"/>
  <c r="Y7" i="13"/>
  <c r="Z7" i="13"/>
  <c r="AA7" i="13"/>
  <c r="AB7" i="13"/>
  <c r="AC7" i="13"/>
  <c r="AD7" i="13"/>
  <c r="AE7" i="13"/>
  <c r="AF7" i="13"/>
  <c r="AG7" i="13"/>
  <c r="AH7" i="13"/>
  <c r="AI7" i="13"/>
  <c r="AJ7" i="13"/>
  <c r="AK7" i="13"/>
  <c r="AL7" i="13"/>
  <c r="AM7" i="13"/>
  <c r="AN7" i="13"/>
  <c r="AO7" i="13"/>
  <c r="AP7" i="13"/>
  <c r="AQ7" i="13"/>
  <c r="AR7" i="13"/>
  <c r="AS7" i="13"/>
  <c r="AT7" i="13"/>
  <c r="AU7" i="13"/>
  <c r="AV7" i="13"/>
  <c r="AW7" i="13"/>
  <c r="AX7" i="13"/>
  <c r="AY7" i="13"/>
  <c r="AZ7"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CF100" i="8" l="1"/>
  <c r="AF7" i="8" s="1"/>
  <c r="AG7" i="8" s="1"/>
  <c r="CW35" i="8"/>
  <c r="CV35" i="8" s="1"/>
  <c r="DC42" i="8"/>
  <c r="DB42" i="8" s="1"/>
  <c r="DF16" i="8"/>
  <c r="DE16" i="8" s="1"/>
  <c r="DF42" i="8"/>
  <c r="DE42" i="8" s="1"/>
  <c r="DI101" i="8"/>
  <c r="DH101" i="8"/>
  <c r="DG101" i="8"/>
  <c r="DH85" i="8"/>
  <c r="DG85" i="8"/>
  <c r="DI85" i="8"/>
  <c r="DI82" i="8"/>
  <c r="DH82" i="8"/>
  <c r="DG82" i="8"/>
  <c r="DG89" i="8"/>
  <c r="DI89" i="8"/>
  <c r="DH89" i="8"/>
  <c r="DI92" i="8"/>
  <c r="DH92" i="8"/>
  <c r="DG92" i="8"/>
  <c r="DI94" i="8"/>
  <c r="DH94" i="8"/>
  <c r="DG94" i="8"/>
  <c r="DI91" i="8"/>
  <c r="DH91" i="8"/>
  <c r="DG91" i="8"/>
  <c r="DI74" i="8"/>
  <c r="DH74" i="8"/>
  <c r="DG74" i="8"/>
  <c r="DI99" i="8"/>
  <c r="DH99" i="8"/>
  <c r="DG99" i="8"/>
  <c r="DI93" i="8"/>
  <c r="DG93" i="8"/>
  <c r="DH93" i="8"/>
  <c r="DI67" i="8"/>
  <c r="DH67" i="8"/>
  <c r="DG67" i="8"/>
  <c r="DI98" i="8"/>
  <c r="DH98" i="8"/>
  <c r="DG98" i="8"/>
  <c r="DI80" i="8"/>
  <c r="DG80" i="8"/>
  <c r="DH80" i="8"/>
  <c r="DI100" i="8"/>
  <c r="DG100" i="8"/>
  <c r="DH100" i="8"/>
  <c r="DI96" i="8"/>
  <c r="DG96" i="8"/>
  <c r="DH96" i="8"/>
  <c r="DI70" i="8"/>
  <c r="DG70" i="8"/>
  <c r="DH70" i="8"/>
  <c r="DG81" i="8"/>
  <c r="DI81" i="8"/>
  <c r="DH81" i="8"/>
  <c r="DI90" i="8"/>
  <c r="DH90" i="8"/>
  <c r="DG90" i="8"/>
  <c r="DI84" i="8"/>
  <c r="DH84" i="8"/>
  <c r="DG84" i="8"/>
  <c r="DG73" i="8"/>
  <c r="DI73" i="8"/>
  <c r="DH73" i="8"/>
  <c r="DI97" i="8"/>
  <c r="DG97" i="8"/>
  <c r="DH97" i="8"/>
  <c r="DG66" i="8"/>
  <c r="DI66" i="8"/>
  <c r="DH66" i="8"/>
  <c r="DI68" i="8"/>
  <c r="DH68" i="8"/>
  <c r="DG68" i="8"/>
  <c r="DI77" i="8"/>
  <c r="DH77" i="8"/>
  <c r="DG77" i="8"/>
  <c r="DI95" i="8"/>
  <c r="DG95" i="8"/>
  <c r="DH95" i="8"/>
  <c r="DH69" i="8"/>
  <c r="DG69" i="8"/>
  <c r="DI69" i="8"/>
  <c r="DI72" i="8"/>
  <c r="DG72" i="8"/>
  <c r="DH72" i="8"/>
  <c r="DI88" i="8"/>
  <c r="DH88" i="8"/>
  <c r="DG88" i="8"/>
  <c r="DH71" i="8"/>
  <c r="DG71" i="8"/>
  <c r="DI71" i="8"/>
  <c r="DI83" i="8"/>
  <c r="DH83" i="8"/>
  <c r="DG83" i="8"/>
  <c r="DI75" i="8"/>
  <c r="DH75" i="8"/>
  <c r="DG75" i="8"/>
  <c r="DG87" i="8"/>
  <c r="DI87" i="8"/>
  <c r="DH87" i="8"/>
  <c r="DI86" i="8"/>
  <c r="DG86" i="8"/>
  <c r="DH86" i="8"/>
  <c r="DI76" i="8"/>
  <c r="DG76" i="8"/>
  <c r="DH76" i="8"/>
  <c r="DI78" i="8"/>
  <c r="DG78" i="8"/>
  <c r="DH78" i="8"/>
  <c r="DG79" i="8"/>
  <c r="DI79" i="8"/>
  <c r="DH79" i="8"/>
  <c r="BM57" i="13"/>
  <c r="BL57" i="13"/>
  <c r="BL56" i="13"/>
  <c r="BQ44" i="13"/>
  <c r="BO46" i="13" s="1"/>
  <c r="BQ43" i="13"/>
  <c r="BP43" i="13" s="1"/>
  <c r="BE40" i="13"/>
  <c r="BE39" i="13"/>
  <c r="BE38" i="13"/>
  <c r="E280" i="13" s="1"/>
  <c r="BE37" i="13"/>
  <c r="E237" i="13" s="1"/>
  <c r="BE36" i="13"/>
  <c r="BE35" i="13"/>
  <c r="E143" i="13" s="1"/>
  <c r="BE34" i="13"/>
  <c r="BE33" i="13"/>
  <c r="BE32" i="13"/>
  <c r="E99" i="13" s="1"/>
  <c r="BE31" i="13"/>
  <c r="BE30" i="13"/>
  <c r="BQ29" i="13"/>
  <c r="V114" i="12" s="1"/>
  <c r="BE29" i="13"/>
  <c r="BQ28" i="13"/>
  <c r="V113" i="12" s="1"/>
  <c r="BE28" i="13"/>
  <c r="E163" i="13" s="1"/>
  <c r="BQ27" i="13"/>
  <c r="V112" i="12" s="1"/>
  <c r="BE27" i="13"/>
  <c r="BQ26" i="13"/>
  <c r="BE26" i="13"/>
  <c r="BQ25" i="13"/>
  <c r="V110" i="12" s="1"/>
  <c r="BE25" i="13"/>
  <c r="E171" i="13" s="1"/>
  <c r="BQ24" i="13"/>
  <c r="V109" i="12" s="1"/>
  <c r="BE24" i="13"/>
  <c r="BQ23" i="13"/>
  <c r="V108" i="12" s="1"/>
  <c r="BE23" i="13"/>
  <c r="E90" i="13" s="1"/>
  <c r="BQ22" i="13"/>
  <c r="V107" i="12" s="1"/>
  <c r="BE22" i="13"/>
  <c r="BQ21" i="13"/>
  <c r="V106" i="12" s="1"/>
  <c r="BE21" i="13"/>
  <c r="BQ20" i="13"/>
  <c r="V105" i="12" s="1"/>
  <c r="BE20" i="13"/>
  <c r="E288" i="13" s="1"/>
  <c r="BQ19" i="13"/>
  <c r="V104" i="12" s="1"/>
  <c r="BE19" i="13"/>
  <c r="E267" i="13" s="1"/>
  <c r="BQ18" i="13"/>
  <c r="V103" i="12" s="1"/>
  <c r="BE18" i="13"/>
  <c r="BQ17" i="13"/>
  <c r="V102" i="12" s="1"/>
  <c r="BE17" i="13"/>
  <c r="BQ16" i="13"/>
  <c r="V101" i="12" s="1"/>
  <c r="BE16" i="13"/>
  <c r="E201" i="13" s="1"/>
  <c r="BQ15" i="13"/>
  <c r="V100" i="12" s="1"/>
  <c r="BE15" i="13"/>
  <c r="E105" i="13" s="1"/>
  <c r="E16" i="13"/>
  <c r="BQ14" i="13"/>
  <c r="V99" i="12" s="1"/>
  <c r="BE14" i="13"/>
  <c r="E38" i="13" s="1"/>
  <c r="BQ13" i="13"/>
  <c r="V98" i="12" s="1"/>
  <c r="BE13" i="13"/>
  <c r="BQ12" i="13"/>
  <c r="V97" i="12" s="1"/>
  <c r="BE12" i="13"/>
  <c r="BQ11" i="13"/>
  <c r="V96" i="12" s="1"/>
  <c r="BE11" i="13"/>
  <c r="E270" i="13" s="1"/>
  <c r="BQ10" i="13"/>
  <c r="V95" i="12" s="1"/>
  <c r="BE10" i="13"/>
  <c r="BQ9" i="13"/>
  <c r="V94" i="12" s="1"/>
  <c r="BE9" i="13"/>
  <c r="BQ8" i="13"/>
  <c r="V93" i="12" s="1"/>
  <c r="BE8" i="13"/>
  <c r="E24" i="13" s="1"/>
  <c r="BQ7" i="13"/>
  <c r="V92" i="12" s="1"/>
  <c r="BE7" i="13"/>
  <c r="BQ6" i="13"/>
  <c r="V91" i="12" s="1"/>
  <c r="BE6" i="13"/>
  <c r="BQ5" i="13"/>
  <c r="V90" i="12" s="1"/>
  <c r="BE5" i="13"/>
  <c r="E17" i="13" s="1"/>
  <c r="V125" i="12"/>
  <c r="D125" i="12"/>
  <c r="C125" i="12"/>
  <c r="V124" i="12"/>
  <c r="D124" i="12"/>
  <c r="C124" i="12"/>
  <c r="V123" i="12"/>
  <c r="D123" i="12"/>
  <c r="C123" i="12"/>
  <c r="V122" i="12"/>
  <c r="D122" i="12"/>
  <c r="C122" i="12"/>
  <c r="V121" i="12"/>
  <c r="D121" i="12"/>
  <c r="C121" i="12"/>
  <c r="V120" i="12"/>
  <c r="D120" i="12"/>
  <c r="C120" i="12"/>
  <c r="V119" i="12"/>
  <c r="D119" i="12"/>
  <c r="C119" i="12"/>
  <c r="V118" i="12"/>
  <c r="D118" i="12"/>
  <c r="C118" i="12"/>
  <c r="V117" i="12"/>
  <c r="D117" i="12"/>
  <c r="C117" i="12"/>
  <c r="V116" i="12"/>
  <c r="D116" i="12"/>
  <c r="C116" i="12"/>
  <c r="V115" i="12"/>
  <c r="D115" i="12"/>
  <c r="C115" i="12"/>
  <c r="D114" i="12"/>
  <c r="C114" i="12"/>
  <c r="D113" i="12"/>
  <c r="C113" i="12"/>
  <c r="D112" i="12"/>
  <c r="C112" i="12"/>
  <c r="V111" i="12"/>
  <c r="D111" i="12"/>
  <c r="C111" i="12"/>
  <c r="D110" i="12"/>
  <c r="C110" i="12"/>
  <c r="D109" i="12"/>
  <c r="C109" i="12"/>
  <c r="D108" i="12"/>
  <c r="C108" i="12"/>
  <c r="D107" i="12"/>
  <c r="C107" i="12"/>
  <c r="D106" i="12"/>
  <c r="C106" i="12"/>
  <c r="D105" i="12"/>
  <c r="C105" i="12"/>
  <c r="D104" i="12"/>
  <c r="C104" i="12"/>
  <c r="D103" i="12"/>
  <c r="C103" i="12"/>
  <c r="D102" i="12"/>
  <c r="C102" i="12"/>
  <c r="D101" i="12"/>
  <c r="C101" i="12"/>
  <c r="D100" i="12"/>
  <c r="C100" i="12"/>
  <c r="D99" i="12"/>
  <c r="C99" i="12"/>
  <c r="D98" i="12"/>
  <c r="C98" i="12"/>
  <c r="D97" i="12"/>
  <c r="C97" i="12"/>
  <c r="D96" i="12"/>
  <c r="C96" i="12"/>
  <c r="D95" i="12"/>
  <c r="C95" i="12"/>
  <c r="D94" i="12"/>
  <c r="C94" i="12"/>
  <c r="D93" i="12"/>
  <c r="C93" i="12"/>
  <c r="D92" i="12"/>
  <c r="C92" i="12"/>
  <c r="D91" i="12"/>
  <c r="C91" i="12"/>
  <c r="D90" i="12"/>
  <c r="W89" i="12"/>
  <c r="AH157" i="12"/>
  <c r="AG157" i="12"/>
  <c r="I7" i="12"/>
  <c r="I8" i="12" s="1"/>
  <c r="J6" i="12"/>
  <c r="G6" i="12" s="1"/>
  <c r="AO35" i="8" l="1"/>
  <c r="AN35" i="8"/>
  <c r="AP35" i="8" s="1"/>
  <c r="AX42" i="8"/>
  <c r="AW42" i="8"/>
  <c r="AY42" i="8" s="1"/>
  <c r="AU42" i="8"/>
  <c r="AT42" i="8"/>
  <c r="AV42" i="8" s="1"/>
  <c r="AX16" i="8"/>
  <c r="AW16" i="8"/>
  <c r="AY16" i="8" s="1"/>
  <c r="DJ73" i="8"/>
  <c r="DJ81" i="8"/>
  <c r="DJ89" i="8"/>
  <c r="DJ97" i="8"/>
  <c r="DJ66" i="8"/>
  <c r="DJ70" i="8"/>
  <c r="DJ94" i="8"/>
  <c r="DJ67" i="8"/>
  <c r="DJ72" i="8"/>
  <c r="DJ80" i="8"/>
  <c r="DJ88" i="8"/>
  <c r="DJ96" i="8"/>
  <c r="DJ86" i="8"/>
  <c r="DJ77" i="8"/>
  <c r="DJ93" i="8"/>
  <c r="DJ71" i="8"/>
  <c r="DJ79" i="8"/>
  <c r="DJ87" i="8"/>
  <c r="DJ95" i="8"/>
  <c r="DJ78" i="8"/>
  <c r="DJ85" i="8"/>
  <c r="DJ101" i="8"/>
  <c r="DJ74" i="8"/>
  <c r="DJ98" i="8"/>
  <c r="DJ69" i="8"/>
  <c r="DJ76" i="8"/>
  <c r="DJ84" i="8"/>
  <c r="DJ92" i="8"/>
  <c r="DJ100" i="8"/>
  <c r="DJ75" i="8"/>
  <c r="DJ83" i="8"/>
  <c r="DJ91" i="8"/>
  <c r="DJ99" i="8"/>
  <c r="DJ68" i="8"/>
  <c r="DJ82" i="8"/>
  <c r="DJ90" i="8"/>
  <c r="Y6" i="12"/>
  <c r="E58" i="13"/>
  <c r="E56" i="13"/>
  <c r="E55" i="13"/>
  <c r="E57" i="13"/>
  <c r="E54" i="13"/>
  <c r="E197" i="13"/>
  <c r="E195" i="13"/>
  <c r="E153" i="13"/>
  <c r="E147" i="13"/>
  <c r="E149" i="13"/>
  <c r="E52" i="13"/>
  <c r="E49" i="13"/>
  <c r="E53" i="13"/>
  <c r="E51" i="13"/>
  <c r="E50" i="13"/>
  <c r="E124" i="13"/>
  <c r="E126" i="13"/>
  <c r="E72" i="13"/>
  <c r="E76" i="13"/>
  <c r="E73" i="13"/>
  <c r="E71" i="13"/>
  <c r="E74" i="13"/>
  <c r="E75" i="13"/>
  <c r="E64" i="13"/>
  <c r="E69" i="13"/>
  <c r="E70" i="13"/>
  <c r="E139" i="13"/>
  <c r="E140" i="13"/>
  <c r="E141" i="13"/>
  <c r="E245" i="13"/>
  <c r="E251" i="13"/>
  <c r="E303" i="13"/>
  <c r="E310" i="13"/>
  <c r="E302" i="13"/>
  <c r="E44" i="13"/>
  <c r="E48" i="13"/>
  <c r="E43" i="13"/>
  <c r="E45" i="13"/>
  <c r="E46" i="13"/>
  <c r="E47" i="13"/>
  <c r="E5" i="13"/>
  <c r="E9" i="13"/>
  <c r="E10" i="13"/>
  <c r="E7" i="13"/>
  <c r="E6" i="13"/>
  <c r="E8" i="13"/>
  <c r="E77" i="13"/>
  <c r="E78" i="13"/>
  <c r="E13" i="13"/>
  <c r="E14" i="13"/>
  <c r="E12" i="13"/>
  <c r="E11" i="13"/>
  <c r="N6" i="12"/>
  <c r="R6" i="12"/>
  <c r="L6" i="12"/>
  <c r="E89" i="13"/>
  <c r="E189" i="13"/>
  <c r="E95" i="13"/>
  <c r="E231" i="13"/>
  <c r="E34" i="13"/>
  <c r="E258" i="13"/>
  <c r="E30" i="13"/>
  <c r="E32" i="13"/>
  <c r="E84" i="13"/>
  <c r="E173" i="13"/>
  <c r="E266" i="13"/>
  <c r="E65" i="13"/>
  <c r="E88" i="13"/>
  <c r="E93" i="13"/>
  <c r="E100" i="13"/>
  <c r="E155" i="13"/>
  <c r="E169" i="13"/>
  <c r="E187" i="13"/>
  <c r="E196" i="13"/>
  <c r="E256" i="13"/>
  <c r="E264" i="13"/>
  <c r="E103" i="13"/>
  <c r="E157" i="13"/>
  <c r="E20" i="13"/>
  <c r="E29" i="13"/>
  <c r="E62" i="13"/>
  <c r="E85" i="13"/>
  <c r="E91" i="13"/>
  <c r="E97" i="13"/>
  <c r="E104" i="13"/>
  <c r="E148" i="13"/>
  <c r="E161" i="13"/>
  <c r="E177" i="13"/>
  <c r="E191" i="13"/>
  <c r="E247" i="13"/>
  <c r="E260" i="13"/>
  <c r="E87" i="13"/>
  <c r="E92" i="13"/>
  <c r="E165" i="13"/>
  <c r="E185" i="13"/>
  <c r="E193" i="13"/>
  <c r="E254" i="13"/>
  <c r="E262" i="13"/>
  <c r="E305" i="13"/>
  <c r="F8" i="12"/>
  <c r="Y8" i="12" s="1"/>
  <c r="J8" i="12"/>
  <c r="G8" i="12" s="1"/>
  <c r="I9" i="12"/>
  <c r="J7" i="12"/>
  <c r="G7" i="12" s="1"/>
  <c r="F7" i="12"/>
  <c r="O6" i="12"/>
  <c r="S6" i="12"/>
  <c r="U6" i="12"/>
  <c r="Q6" i="12"/>
  <c r="M6" i="12"/>
  <c r="T6" i="12"/>
  <c r="P6" i="12"/>
  <c r="V6" i="12"/>
  <c r="E59" i="13"/>
  <c r="E61" i="13"/>
  <c r="E60" i="13"/>
  <c r="E242" i="13"/>
  <c r="E238" i="13"/>
  <c r="E240" i="13"/>
  <c r="E241" i="13"/>
  <c r="E239" i="13"/>
  <c r="E114" i="13"/>
  <c r="E110" i="13"/>
  <c r="E112" i="13"/>
  <c r="E107" i="13"/>
  <c r="E115" i="13"/>
  <c r="E109" i="13"/>
  <c r="E111" i="13"/>
  <c r="E108" i="13"/>
  <c r="E116" i="13"/>
  <c r="E113" i="13"/>
  <c r="E184" i="13"/>
  <c r="E180" i="13"/>
  <c r="E182" i="13"/>
  <c r="E178" i="13"/>
  <c r="E183" i="13"/>
  <c r="E179" i="13"/>
  <c r="E181" i="13"/>
  <c r="E210" i="13"/>
  <c r="E206" i="13"/>
  <c r="E212" i="13"/>
  <c r="E208" i="13"/>
  <c r="E211" i="13"/>
  <c r="E209" i="13"/>
  <c r="E205" i="13"/>
  <c r="E207" i="13"/>
  <c r="E82" i="13"/>
  <c r="E80" i="13"/>
  <c r="E83" i="13"/>
  <c r="E81" i="13"/>
  <c r="E79" i="13"/>
  <c r="E135" i="13"/>
  <c r="E131" i="13"/>
  <c r="E127" i="13"/>
  <c r="E137" i="13"/>
  <c r="E133" i="13"/>
  <c r="E129" i="13"/>
  <c r="E138" i="13"/>
  <c r="E130" i="13"/>
  <c r="E134" i="13"/>
  <c r="E136" i="13"/>
  <c r="E132" i="13"/>
  <c r="E128" i="13"/>
  <c r="E295" i="13"/>
  <c r="E291" i="13"/>
  <c r="E297" i="13"/>
  <c r="E293" i="13"/>
  <c r="E292" i="13"/>
  <c r="E294" i="13"/>
  <c r="E296" i="13"/>
  <c r="E41" i="13"/>
  <c r="E39" i="13"/>
  <c r="E42" i="13"/>
  <c r="E40" i="13"/>
  <c r="BJ54" i="13"/>
  <c r="BJ50" i="13"/>
  <c r="BJ46" i="13"/>
  <c r="BJ53" i="13"/>
  <c r="BJ51" i="13"/>
  <c r="BJ52" i="13"/>
  <c r="BJ47" i="13"/>
  <c r="BJ45" i="13"/>
  <c r="BJ55" i="13"/>
  <c r="BJ48" i="13"/>
  <c r="BJ57" i="13"/>
  <c r="BJ49" i="13"/>
  <c r="BJ56" i="13"/>
  <c r="E202" i="13"/>
  <c r="E204" i="13"/>
  <c r="E199" i="13"/>
  <c r="E203" i="13"/>
  <c r="E200" i="13"/>
  <c r="E68" i="13"/>
  <c r="E67" i="13"/>
  <c r="E63" i="13"/>
  <c r="E66" i="13"/>
  <c r="E226" i="13"/>
  <c r="E222" i="13"/>
  <c r="E218" i="13"/>
  <c r="E214" i="13"/>
  <c r="E224" i="13"/>
  <c r="E220" i="13"/>
  <c r="E216" i="13"/>
  <c r="E219" i="13"/>
  <c r="E225" i="13"/>
  <c r="E217" i="13"/>
  <c r="E221" i="13"/>
  <c r="E213" i="13"/>
  <c r="E215" i="13"/>
  <c r="E198" i="13"/>
  <c r="E279" i="13"/>
  <c r="E275" i="13"/>
  <c r="E277" i="13"/>
  <c r="E273" i="13"/>
  <c r="E276" i="13"/>
  <c r="E274" i="13"/>
  <c r="E278" i="13"/>
  <c r="E272" i="13"/>
  <c r="E287" i="13"/>
  <c r="E289" i="13"/>
  <c r="E290" i="13"/>
  <c r="E122" i="13"/>
  <c r="E118" i="13"/>
  <c r="E123" i="13"/>
  <c r="E117" i="13"/>
  <c r="E125" i="13"/>
  <c r="E120" i="13"/>
  <c r="E121" i="13"/>
  <c r="E119" i="13"/>
  <c r="E15" i="13"/>
  <c r="E223" i="13"/>
  <c r="E23" i="13"/>
  <c r="E19" i="13"/>
  <c r="E22" i="13"/>
  <c r="E31" i="13"/>
  <c r="E27" i="13"/>
  <c r="E28" i="13"/>
  <c r="E25" i="13"/>
  <c r="E37" i="13"/>
  <c r="E35" i="13"/>
  <c r="E33" i="13"/>
  <c r="E36" i="13"/>
  <c r="E18" i="13"/>
  <c r="E21" i="13"/>
  <c r="E26" i="13"/>
  <c r="E142" i="13"/>
  <c r="E144" i="13"/>
  <c r="E145" i="13"/>
  <c r="E283" i="13"/>
  <c r="E285" i="13"/>
  <c r="E281" i="13"/>
  <c r="E284" i="13"/>
  <c r="E282" i="13"/>
  <c r="E286" i="13"/>
  <c r="E229" i="13"/>
  <c r="E308" i="13"/>
  <c r="E304" i="13"/>
  <c r="E299" i="13"/>
  <c r="E306" i="13"/>
  <c r="E301" i="13"/>
  <c r="E271" i="13"/>
  <c r="E269" i="13"/>
  <c r="E106" i="13"/>
  <c r="E102" i="13"/>
  <c r="E250" i="13"/>
  <c r="E246" i="13"/>
  <c r="E248" i="13"/>
  <c r="E244" i="13"/>
  <c r="E176" i="13"/>
  <c r="E172" i="13"/>
  <c r="E174" i="13"/>
  <c r="E170" i="13"/>
  <c r="E168" i="13"/>
  <c r="E164" i="13"/>
  <c r="E166" i="13"/>
  <c r="E162" i="13"/>
  <c r="E98" i="13"/>
  <c r="E94" i="13"/>
  <c r="E234" i="13"/>
  <c r="E230" i="13"/>
  <c r="E236" i="13"/>
  <c r="E232" i="13"/>
  <c r="E228" i="13"/>
  <c r="E160" i="13"/>
  <c r="E156" i="13"/>
  <c r="E152" i="13"/>
  <c r="E146" i="13"/>
  <c r="E158" i="13"/>
  <c r="E154" i="13"/>
  <c r="E150" i="13"/>
  <c r="BP44" i="13"/>
  <c r="E96" i="13"/>
  <c r="E101" i="13"/>
  <c r="E151" i="13"/>
  <c r="E159" i="13"/>
  <c r="E167" i="13"/>
  <c r="E175" i="13"/>
  <c r="E233" i="13"/>
  <c r="E249" i="13"/>
  <c r="E298" i="13"/>
  <c r="E307" i="13"/>
  <c r="E227" i="13"/>
  <c r="E235" i="13"/>
  <c r="E243" i="13"/>
  <c r="E252" i="13"/>
  <c r="E268" i="13"/>
  <c r="E300" i="13"/>
  <c r="E309" i="13"/>
  <c r="E186" i="13"/>
  <c r="E190" i="13"/>
  <c r="E194" i="13"/>
  <c r="E253" i="13"/>
  <c r="E257" i="13"/>
  <c r="E261" i="13"/>
  <c r="E265" i="13"/>
  <c r="E86" i="13"/>
  <c r="E188" i="13"/>
  <c r="E192" i="13"/>
  <c r="E255" i="13"/>
  <c r="E259" i="13"/>
  <c r="E263" i="13"/>
  <c r="DM74" i="8" l="1"/>
  <c r="DL74" i="8"/>
  <c r="DK74" i="8"/>
  <c r="DM91" i="8"/>
  <c r="DL91" i="8"/>
  <c r="DK91" i="8"/>
  <c r="DM98" i="8"/>
  <c r="DL98" i="8"/>
  <c r="DK98" i="8"/>
  <c r="DM71" i="8"/>
  <c r="DK71" i="8"/>
  <c r="DL71" i="8"/>
  <c r="DL67" i="8"/>
  <c r="DM67" i="8"/>
  <c r="DK67" i="8"/>
  <c r="DM99" i="8"/>
  <c r="DL99" i="8"/>
  <c r="DK99" i="8"/>
  <c r="DL69" i="8"/>
  <c r="DM69" i="8"/>
  <c r="DK69" i="8"/>
  <c r="DM79" i="8"/>
  <c r="DK79" i="8"/>
  <c r="DL79" i="8"/>
  <c r="DM72" i="8"/>
  <c r="DK72" i="8"/>
  <c r="DL72" i="8"/>
  <c r="DM73" i="8"/>
  <c r="DL73" i="8"/>
  <c r="DK73" i="8"/>
  <c r="DM94" i="8"/>
  <c r="DL94" i="8"/>
  <c r="DK94" i="8"/>
  <c r="DL68" i="8"/>
  <c r="DM68" i="8"/>
  <c r="DK68" i="8"/>
  <c r="DM80" i="8"/>
  <c r="DK80" i="8"/>
  <c r="DL80" i="8"/>
  <c r="DM82" i="8"/>
  <c r="DL82" i="8"/>
  <c r="DK82" i="8"/>
  <c r="DM88" i="8"/>
  <c r="DK88" i="8"/>
  <c r="DL88" i="8"/>
  <c r="DM90" i="8"/>
  <c r="DL90" i="8"/>
  <c r="DK90" i="8"/>
  <c r="DM92" i="8"/>
  <c r="DL92" i="8"/>
  <c r="DK92" i="8"/>
  <c r="DM78" i="8"/>
  <c r="DL78" i="8"/>
  <c r="DK78" i="8"/>
  <c r="DM96" i="8"/>
  <c r="DK96" i="8"/>
  <c r="DL96" i="8"/>
  <c r="DM97" i="8"/>
  <c r="DL97" i="8"/>
  <c r="DK97" i="8"/>
  <c r="DM83" i="8"/>
  <c r="DK83" i="8"/>
  <c r="DL83" i="8"/>
  <c r="DM87" i="8"/>
  <c r="DK87" i="8"/>
  <c r="DL87" i="8"/>
  <c r="DM95" i="8"/>
  <c r="DK95" i="8"/>
  <c r="DL95" i="8"/>
  <c r="DM100" i="8"/>
  <c r="DL100" i="8"/>
  <c r="DK100" i="8"/>
  <c r="DM85" i="8"/>
  <c r="DL85" i="8"/>
  <c r="DK85" i="8"/>
  <c r="DM86" i="8"/>
  <c r="DL86" i="8"/>
  <c r="DK86" i="8"/>
  <c r="DK66" i="8"/>
  <c r="DM66" i="8"/>
  <c r="DL66" i="8"/>
  <c r="DM93" i="8"/>
  <c r="DL93" i="8"/>
  <c r="DK93" i="8"/>
  <c r="DM76" i="8"/>
  <c r="DL76" i="8"/>
  <c r="DK76" i="8"/>
  <c r="DM81" i="8"/>
  <c r="DL81" i="8"/>
  <c r="DK81" i="8"/>
  <c r="DM84" i="8"/>
  <c r="DL84" i="8"/>
  <c r="DK84" i="8"/>
  <c r="DM89" i="8"/>
  <c r="DK89" i="8"/>
  <c r="DL89" i="8"/>
  <c r="DM75" i="8"/>
  <c r="DL75" i="8"/>
  <c r="DK75" i="8"/>
  <c r="DM101" i="8"/>
  <c r="DL101" i="8"/>
  <c r="DK101" i="8"/>
  <c r="DM77" i="8"/>
  <c r="DL77" i="8"/>
  <c r="DK77" i="8"/>
  <c r="DM70" i="8"/>
  <c r="DL70" i="8"/>
  <c r="DK70" i="8"/>
  <c r="BQ47" i="13"/>
  <c r="Y7" i="12"/>
  <c r="BQ59" i="13"/>
  <c r="BQ58" i="13"/>
  <c r="BQ57" i="13"/>
  <c r="BQ56" i="13"/>
  <c r="BQ55" i="13"/>
  <c r="BQ51" i="13"/>
  <c r="BQ53" i="13"/>
  <c r="BQ54" i="13"/>
  <c r="BQ49" i="13"/>
  <c r="BQ50" i="13"/>
  <c r="BQ52" i="13"/>
  <c r="BQ48" i="13"/>
  <c r="BQ46" i="13"/>
  <c r="BQ45" i="13"/>
  <c r="T8" i="12"/>
  <c r="P8" i="12"/>
  <c r="L8" i="12"/>
  <c r="S8" i="12"/>
  <c r="U8" i="12"/>
  <c r="Q8" i="12"/>
  <c r="M8" i="12"/>
  <c r="O8" i="12"/>
  <c r="R8" i="12"/>
  <c r="N8" i="12"/>
  <c r="V8" i="12"/>
  <c r="F9" i="12"/>
  <c r="AL127" i="12" s="1"/>
  <c r="J9" i="12"/>
  <c r="G9" i="12" s="1"/>
  <c r="S7" i="12"/>
  <c r="U7" i="12"/>
  <c r="Q7" i="12"/>
  <c r="M7" i="12"/>
  <c r="T7" i="12"/>
  <c r="P7" i="12"/>
  <c r="L7" i="12"/>
  <c r="O7" i="12"/>
  <c r="R7" i="12"/>
  <c r="N7" i="12"/>
  <c r="V7" i="12"/>
  <c r="DN77" i="8" l="1"/>
  <c r="DN67" i="8"/>
  <c r="DN91" i="8"/>
  <c r="DN79" i="8"/>
  <c r="DN95" i="8"/>
  <c r="DN90" i="8"/>
  <c r="DN92" i="8"/>
  <c r="DN94" i="8"/>
  <c r="DN74" i="8"/>
  <c r="DN99" i="8"/>
  <c r="DN88" i="8"/>
  <c r="DN76" i="8"/>
  <c r="DN101" i="8"/>
  <c r="DN69" i="8"/>
  <c r="DN70" i="8"/>
  <c r="DN80" i="8"/>
  <c r="DN72" i="8"/>
  <c r="DN71" i="8"/>
  <c r="DN96" i="8"/>
  <c r="DN86" i="8"/>
  <c r="DN73" i="8"/>
  <c r="DN98" i="8"/>
  <c r="DN93" i="8"/>
  <c r="DN83" i="8"/>
  <c r="DN68" i="8"/>
  <c r="DN82" i="8"/>
  <c r="DN87" i="8"/>
  <c r="DN78" i="8"/>
  <c r="DN100" i="8"/>
  <c r="DN89" i="8"/>
  <c r="DN84" i="8"/>
  <c r="DN75" i="8"/>
  <c r="DN97" i="8"/>
  <c r="DN85" i="8"/>
  <c r="DN81" i="8"/>
  <c r="DN66" i="8"/>
  <c r="AN122" i="12"/>
  <c r="AN119" i="12"/>
  <c r="AN110" i="12"/>
  <c r="AN93" i="12"/>
  <c r="AM93" i="12" s="1"/>
  <c r="AN90" i="12"/>
  <c r="AN97" i="12"/>
  <c r="AN100" i="12"/>
  <c r="AN124" i="12"/>
  <c r="AN107" i="12"/>
  <c r="AN95" i="12"/>
  <c r="AN96" i="12"/>
  <c r="AN113" i="12"/>
  <c r="AN104" i="12"/>
  <c r="AN101" i="12"/>
  <c r="AN109" i="12"/>
  <c r="AN116" i="12"/>
  <c r="AN99" i="12"/>
  <c r="AN123" i="12"/>
  <c r="AN102" i="12"/>
  <c r="AN125" i="12"/>
  <c r="AN103" i="12"/>
  <c r="AN118" i="12"/>
  <c r="AN111" i="12"/>
  <c r="AN112" i="12"/>
  <c r="AN92" i="12"/>
  <c r="AO92" i="12" s="1"/>
  <c r="AN115" i="12"/>
  <c r="AN117" i="12"/>
  <c r="AN105" i="12"/>
  <c r="AN120" i="12"/>
  <c r="AN98" i="12"/>
  <c r="AN121" i="12"/>
  <c r="AN94" i="12"/>
  <c r="AN106" i="12"/>
  <c r="AN108" i="12"/>
  <c r="AN91" i="12"/>
  <c r="AN114" i="12"/>
  <c r="AO127" i="12"/>
  <c r="Y9" i="12"/>
  <c r="BI129" i="12"/>
  <c r="AW129" i="12"/>
  <c r="AO129" i="12"/>
  <c r="AP129" i="12"/>
  <c r="BK129" i="12"/>
  <c r="BM129" i="12"/>
  <c r="BA129" i="12"/>
  <c r="AV129" i="12"/>
  <c r="AI129" i="12"/>
  <c r="AY129" i="12"/>
  <c r="AR129" i="12"/>
  <c r="BN129" i="12"/>
  <c r="BD129" i="12"/>
  <c r="BO129" i="12"/>
  <c r="BC129" i="12"/>
  <c r="BB129" i="12"/>
  <c r="AQ129" i="12"/>
  <c r="AX129" i="12"/>
  <c r="AL129" i="12"/>
  <c r="BL129" i="12"/>
  <c r="BF129" i="12"/>
  <c r="AN129" i="12"/>
  <c r="BH129" i="12"/>
  <c r="AZ129" i="12"/>
  <c r="AT129" i="12"/>
  <c r="AJ129" i="12"/>
  <c r="BG129" i="12"/>
  <c r="AU129" i="12"/>
  <c r="BQ129" i="12"/>
  <c r="BQ151" i="12" s="1"/>
  <c r="E124" i="12" s="1"/>
  <c r="AS129" i="12"/>
  <c r="AM129" i="12"/>
  <c r="AK129" i="12"/>
  <c r="BE129" i="12"/>
  <c r="BP129" i="12"/>
  <c r="BJ129" i="12"/>
  <c r="BR129" i="12"/>
  <c r="T9" i="12"/>
  <c r="L9" i="12"/>
  <c r="O9" i="12"/>
  <c r="U9" i="12"/>
  <c r="Q9" i="12"/>
  <c r="M9" i="12"/>
  <c r="P9" i="12"/>
  <c r="S9" i="12"/>
  <c r="R9" i="12"/>
  <c r="N9" i="12"/>
  <c r="V9" i="12"/>
  <c r="B6" i="12"/>
  <c r="DQ82" i="8" l="1"/>
  <c r="DP82" i="8"/>
  <c r="DO82" i="8"/>
  <c r="DQ81" i="8"/>
  <c r="DO81" i="8"/>
  <c r="DP81" i="8"/>
  <c r="DQ91" i="8"/>
  <c r="DP91" i="8"/>
  <c r="DO91" i="8"/>
  <c r="DO76" i="8"/>
  <c r="DP76" i="8"/>
  <c r="DQ76" i="8"/>
  <c r="DO73" i="8"/>
  <c r="DP73" i="8"/>
  <c r="DQ73" i="8"/>
  <c r="DQ66" i="8"/>
  <c r="DO66" i="8"/>
  <c r="DP66" i="8"/>
  <c r="DO89" i="8"/>
  <c r="DP89" i="8"/>
  <c r="DQ89" i="8"/>
  <c r="DP98" i="8"/>
  <c r="DQ98" i="8"/>
  <c r="DO98" i="8"/>
  <c r="DQ69" i="8"/>
  <c r="DO69" i="8"/>
  <c r="DP69" i="8"/>
  <c r="DP90" i="8"/>
  <c r="DO90" i="8"/>
  <c r="DQ90" i="8"/>
  <c r="DO71" i="8"/>
  <c r="DP71" i="8"/>
  <c r="DQ71" i="8"/>
  <c r="DO96" i="8"/>
  <c r="DP96" i="8"/>
  <c r="DQ96" i="8"/>
  <c r="DQ78" i="8"/>
  <c r="DO78" i="8"/>
  <c r="DP78" i="8"/>
  <c r="DQ100" i="8"/>
  <c r="DO100" i="8"/>
  <c r="DP100" i="8"/>
  <c r="DQ84" i="8"/>
  <c r="DO84" i="8"/>
  <c r="DP84" i="8"/>
  <c r="DP93" i="8"/>
  <c r="DQ93" i="8"/>
  <c r="DO93" i="8"/>
  <c r="DQ70" i="8"/>
  <c r="DO70" i="8"/>
  <c r="DP70" i="8"/>
  <c r="DO92" i="8"/>
  <c r="DP92" i="8"/>
  <c r="DQ92" i="8"/>
  <c r="DP99" i="8"/>
  <c r="DO99" i="8"/>
  <c r="DQ99" i="8"/>
  <c r="DP87" i="8"/>
  <c r="DQ87" i="8"/>
  <c r="DO87" i="8"/>
  <c r="DO79" i="8"/>
  <c r="DP79" i="8"/>
  <c r="DQ79" i="8"/>
  <c r="DO101" i="8"/>
  <c r="DP101" i="8"/>
  <c r="DQ101" i="8"/>
  <c r="DP75" i="8"/>
  <c r="DO75" i="8"/>
  <c r="DQ75" i="8"/>
  <c r="DQ83" i="8"/>
  <c r="DO83" i="8"/>
  <c r="DP83" i="8"/>
  <c r="DQ80" i="8"/>
  <c r="DP80" i="8"/>
  <c r="DO80" i="8"/>
  <c r="DP94" i="8"/>
  <c r="DO94" i="8"/>
  <c r="DQ94" i="8"/>
  <c r="DQ85" i="8"/>
  <c r="DO85" i="8"/>
  <c r="DP85" i="8"/>
  <c r="DP67" i="8"/>
  <c r="DO67" i="8"/>
  <c r="DQ67" i="8"/>
  <c r="DQ88" i="8"/>
  <c r="DP88" i="8"/>
  <c r="DO88" i="8"/>
  <c r="DP86" i="8"/>
  <c r="DQ86" i="8"/>
  <c r="DO86" i="8"/>
  <c r="DQ95" i="8"/>
  <c r="DO95" i="8"/>
  <c r="DP95" i="8"/>
  <c r="DO97" i="8"/>
  <c r="DP97" i="8"/>
  <c r="DQ97" i="8"/>
  <c r="DO68" i="8"/>
  <c r="DP68" i="8"/>
  <c r="DQ68" i="8"/>
  <c r="DO72" i="8"/>
  <c r="DP72" i="8"/>
  <c r="DQ72" i="8"/>
  <c r="DO74" i="8"/>
  <c r="DP74" i="8"/>
  <c r="DQ74" i="8"/>
  <c r="DO77" i="8"/>
  <c r="DP77" i="8"/>
  <c r="DQ77" i="8"/>
  <c r="BQ158" i="12"/>
  <c r="BQ181" i="12"/>
  <c r="BQ185" i="12"/>
  <c r="BQ189" i="12"/>
  <c r="BQ193" i="12"/>
  <c r="BQ197" i="12"/>
  <c r="BQ201" i="12"/>
  <c r="BQ205" i="12"/>
  <c r="BQ209" i="12"/>
  <c r="BQ213" i="12"/>
  <c r="BQ217" i="12"/>
  <c r="BQ221" i="12"/>
  <c r="BQ225" i="12"/>
  <c r="BQ229" i="12"/>
  <c r="BQ233" i="12"/>
  <c r="BQ237" i="12"/>
  <c r="BQ241" i="12"/>
  <c r="BQ245" i="12"/>
  <c r="BQ249" i="12"/>
  <c r="BQ253" i="12"/>
  <c r="BQ257" i="12"/>
  <c r="BQ261" i="12"/>
  <c r="BQ265" i="12"/>
  <c r="BQ269" i="12"/>
  <c r="BQ273" i="12"/>
  <c r="BQ277" i="12"/>
  <c r="BQ281" i="12"/>
  <c r="BQ285" i="12"/>
  <c r="BQ289" i="12"/>
  <c r="BQ293" i="12"/>
  <c r="BQ297" i="12"/>
  <c r="BQ301" i="12"/>
  <c r="BQ305" i="12"/>
  <c r="BQ309" i="12"/>
  <c r="BQ313" i="12"/>
  <c r="BQ317" i="12"/>
  <c r="BQ321" i="12"/>
  <c r="BQ325" i="12"/>
  <c r="BQ329" i="12"/>
  <c r="BQ333" i="12"/>
  <c r="BQ337" i="12"/>
  <c r="BQ341" i="12"/>
  <c r="BQ345" i="12"/>
  <c r="BQ349" i="12"/>
  <c r="BQ353" i="12"/>
  <c r="BQ357" i="12"/>
  <c r="BQ361" i="12"/>
  <c r="BQ365" i="12"/>
  <c r="BQ369" i="12"/>
  <c r="BQ373" i="12"/>
  <c r="BQ377" i="12"/>
  <c r="BQ381" i="12"/>
  <c r="BQ385" i="12"/>
  <c r="BQ389" i="12"/>
  <c r="BQ393" i="12"/>
  <c r="BQ397" i="12"/>
  <c r="BQ401" i="12"/>
  <c r="BQ405" i="12"/>
  <c r="BQ409" i="12"/>
  <c r="BQ413" i="12"/>
  <c r="BQ417" i="12"/>
  <c r="BQ421" i="12"/>
  <c r="BQ425" i="12"/>
  <c r="BQ429" i="12"/>
  <c r="BQ433" i="12"/>
  <c r="BQ437" i="12"/>
  <c r="BQ441" i="12"/>
  <c r="BQ445" i="12"/>
  <c r="BQ449" i="12"/>
  <c r="BQ453" i="12"/>
  <c r="BQ457" i="12"/>
  <c r="BQ461" i="12"/>
  <c r="BQ160" i="12"/>
  <c r="BQ164" i="12"/>
  <c r="BQ168" i="12"/>
  <c r="BQ172" i="12"/>
  <c r="BQ176" i="12"/>
  <c r="BQ180" i="12"/>
  <c r="BQ183" i="12"/>
  <c r="BQ187" i="12"/>
  <c r="BQ191" i="12"/>
  <c r="BQ195" i="12"/>
  <c r="BQ199" i="12"/>
  <c r="BQ203" i="12"/>
  <c r="BQ207" i="12"/>
  <c r="BQ211" i="12"/>
  <c r="BQ215" i="12"/>
  <c r="BQ219" i="12"/>
  <c r="BQ223" i="12"/>
  <c r="BQ227" i="12"/>
  <c r="BQ231" i="12"/>
  <c r="BQ235" i="12"/>
  <c r="BQ239" i="12"/>
  <c r="BQ243" i="12"/>
  <c r="BQ247" i="12"/>
  <c r="BQ251" i="12"/>
  <c r="BQ255" i="12"/>
  <c r="BQ259" i="12"/>
  <c r="BQ263" i="12"/>
  <c r="BQ267" i="12"/>
  <c r="BQ271" i="12"/>
  <c r="BQ275" i="12"/>
  <c r="BQ279" i="12"/>
  <c r="BQ283" i="12"/>
  <c r="BQ287" i="12"/>
  <c r="BQ291" i="12"/>
  <c r="BQ295" i="12"/>
  <c r="BQ299" i="12"/>
  <c r="BQ303" i="12"/>
  <c r="BQ307" i="12"/>
  <c r="BQ311" i="12"/>
  <c r="BQ315" i="12"/>
  <c r="BQ319" i="12"/>
  <c r="BQ323" i="12"/>
  <c r="BQ327" i="12"/>
  <c r="BQ331" i="12"/>
  <c r="BQ335" i="12"/>
  <c r="BQ339" i="12"/>
  <c r="BQ343" i="12"/>
  <c r="BQ347" i="12"/>
  <c r="BQ351" i="12"/>
  <c r="BQ355" i="12"/>
  <c r="BQ359" i="12"/>
  <c r="BQ363" i="12"/>
  <c r="BQ367" i="12"/>
  <c r="BQ371" i="12"/>
  <c r="BQ375" i="12"/>
  <c r="BQ379" i="12"/>
  <c r="BQ383" i="12"/>
  <c r="BQ387" i="12"/>
  <c r="BQ391" i="12"/>
  <c r="BQ395" i="12"/>
  <c r="BQ399" i="12"/>
  <c r="BQ403" i="12"/>
  <c r="BQ407" i="12"/>
  <c r="BQ411" i="12"/>
  <c r="BQ415" i="12"/>
  <c r="BQ419" i="12"/>
  <c r="BQ423" i="12"/>
  <c r="BQ427" i="12"/>
  <c r="BQ431" i="12"/>
  <c r="BQ435" i="12"/>
  <c r="BQ439" i="12"/>
  <c r="BQ443" i="12"/>
  <c r="BQ447" i="12"/>
  <c r="BQ451" i="12"/>
  <c r="BQ455" i="12"/>
  <c r="BQ459" i="12"/>
  <c r="BQ463" i="12"/>
  <c r="BQ162" i="12"/>
  <c r="BQ166" i="12"/>
  <c r="BQ170" i="12"/>
  <c r="BQ174" i="12"/>
  <c r="BQ178" i="12"/>
  <c r="BQ184" i="12"/>
  <c r="BQ188" i="12"/>
  <c r="BQ192" i="12"/>
  <c r="BQ196" i="12"/>
  <c r="BQ200" i="12"/>
  <c r="BQ204" i="12"/>
  <c r="BQ208" i="12"/>
  <c r="BQ212" i="12"/>
  <c r="BQ216" i="12"/>
  <c r="BQ182" i="12"/>
  <c r="BQ198" i="12"/>
  <c r="BQ214" i="12"/>
  <c r="BQ224" i="12"/>
  <c r="BQ232" i="12"/>
  <c r="BQ240" i="12"/>
  <c r="BQ248" i="12"/>
  <c r="BQ256" i="12"/>
  <c r="BQ264" i="12"/>
  <c r="BQ272" i="12"/>
  <c r="BQ280" i="12"/>
  <c r="BQ288" i="12"/>
  <c r="BQ296" i="12"/>
  <c r="BQ304" i="12"/>
  <c r="BQ312" i="12"/>
  <c r="BQ320" i="12"/>
  <c r="BQ328" i="12"/>
  <c r="BQ336" i="12"/>
  <c r="BQ344" i="12"/>
  <c r="BQ352" i="12"/>
  <c r="BQ360" i="12"/>
  <c r="BQ368" i="12"/>
  <c r="BQ376" i="12"/>
  <c r="BQ384" i="12"/>
  <c r="BQ392" i="12"/>
  <c r="BQ400" i="12"/>
  <c r="BQ408" i="12"/>
  <c r="BQ416" i="12"/>
  <c r="BQ424" i="12"/>
  <c r="BQ432" i="12"/>
  <c r="BQ440" i="12"/>
  <c r="BQ448" i="12"/>
  <c r="BQ456" i="12"/>
  <c r="BQ159" i="12"/>
  <c r="BQ167" i="12"/>
  <c r="BQ175" i="12"/>
  <c r="BQ206" i="12"/>
  <c r="BQ171" i="12"/>
  <c r="BQ186" i="12"/>
  <c r="BQ202" i="12"/>
  <c r="BQ218" i="12"/>
  <c r="BQ226" i="12"/>
  <c r="BQ234" i="12"/>
  <c r="BQ242" i="12"/>
  <c r="BQ250" i="12"/>
  <c r="BQ258" i="12"/>
  <c r="BQ266" i="12"/>
  <c r="BQ274" i="12"/>
  <c r="BQ282" i="12"/>
  <c r="BQ290" i="12"/>
  <c r="BQ298" i="12"/>
  <c r="BQ306" i="12"/>
  <c r="BQ314" i="12"/>
  <c r="BQ322" i="12"/>
  <c r="BQ330" i="12"/>
  <c r="BQ338" i="12"/>
  <c r="BQ346" i="12"/>
  <c r="BQ354" i="12"/>
  <c r="BQ362" i="12"/>
  <c r="BQ370" i="12"/>
  <c r="BQ378" i="12"/>
  <c r="BQ386" i="12"/>
  <c r="BQ394" i="12"/>
  <c r="BQ402" i="12"/>
  <c r="BQ410" i="12"/>
  <c r="BQ418" i="12"/>
  <c r="BQ426" i="12"/>
  <c r="BQ434" i="12"/>
  <c r="BQ442" i="12"/>
  <c r="BQ450" i="12"/>
  <c r="BQ458" i="12"/>
  <c r="BQ161" i="12"/>
  <c r="BQ169" i="12"/>
  <c r="BQ177" i="12"/>
  <c r="BQ190" i="12"/>
  <c r="BQ220" i="12"/>
  <c r="BQ228" i="12"/>
  <c r="BQ236" i="12"/>
  <c r="BQ244" i="12"/>
  <c r="BQ252" i="12"/>
  <c r="BQ260" i="12"/>
  <c r="BQ268" i="12"/>
  <c r="BQ276" i="12"/>
  <c r="BQ284" i="12"/>
  <c r="BQ292" i="12"/>
  <c r="BQ300" i="12"/>
  <c r="BQ308" i="12"/>
  <c r="BQ316" i="12"/>
  <c r="BQ324" i="12"/>
  <c r="BQ332" i="12"/>
  <c r="BQ340" i="12"/>
  <c r="BQ348" i="12"/>
  <c r="BQ356" i="12"/>
  <c r="BQ364" i="12"/>
  <c r="BQ372" i="12"/>
  <c r="BQ380" i="12"/>
  <c r="BQ388" i="12"/>
  <c r="BQ396" i="12"/>
  <c r="BQ404" i="12"/>
  <c r="BQ412" i="12"/>
  <c r="BQ420" i="12"/>
  <c r="BQ428" i="12"/>
  <c r="BQ436" i="12"/>
  <c r="BQ444" i="12"/>
  <c r="BQ452" i="12"/>
  <c r="BQ460" i="12"/>
  <c r="BQ163" i="12"/>
  <c r="BQ179" i="12"/>
  <c r="BQ194" i="12"/>
  <c r="BQ222" i="12"/>
  <c r="BQ230" i="12"/>
  <c r="BQ238" i="12"/>
  <c r="BQ246" i="12"/>
  <c r="BQ254" i="12"/>
  <c r="BQ262" i="12"/>
  <c r="BQ270" i="12"/>
  <c r="BQ278" i="12"/>
  <c r="BQ286" i="12"/>
  <c r="BQ294" i="12"/>
  <c r="BQ302" i="12"/>
  <c r="BQ310" i="12"/>
  <c r="BQ318" i="12"/>
  <c r="BQ326" i="12"/>
  <c r="BQ210" i="12"/>
  <c r="BQ358" i="12"/>
  <c r="BQ390" i="12"/>
  <c r="BQ422" i="12"/>
  <c r="BQ454" i="12"/>
  <c r="BQ334" i="12"/>
  <c r="BQ366" i="12"/>
  <c r="BQ398" i="12"/>
  <c r="BQ430" i="12"/>
  <c r="BQ462" i="12"/>
  <c r="BQ342" i="12"/>
  <c r="BQ374" i="12"/>
  <c r="BQ406" i="12"/>
  <c r="BQ438" i="12"/>
  <c r="BQ165" i="12"/>
  <c r="BQ350" i="12"/>
  <c r="BQ382" i="12"/>
  <c r="BQ414" i="12"/>
  <c r="BQ446" i="12"/>
  <c r="BQ173" i="12"/>
  <c r="AG129" i="12"/>
  <c r="AO93" i="12"/>
  <c r="AQ93" i="12"/>
  <c r="AP93" i="12"/>
  <c r="AM104" i="12"/>
  <c r="AP104" i="12"/>
  <c r="AQ104" i="12"/>
  <c r="AO104" i="12"/>
  <c r="AQ100" i="12"/>
  <c r="AO100" i="12"/>
  <c r="AP100" i="12"/>
  <c r="AM100" i="12"/>
  <c r="AO114" i="12"/>
  <c r="AP114" i="12"/>
  <c r="AQ114" i="12"/>
  <c r="AM114" i="12"/>
  <c r="AP110" i="12"/>
  <c r="AO110" i="12"/>
  <c r="AQ110" i="12"/>
  <c r="AM110" i="12"/>
  <c r="AP124" i="12"/>
  <c r="AO124" i="12"/>
  <c r="AM124" i="12"/>
  <c r="AQ124" i="12"/>
  <c r="AO113" i="12"/>
  <c r="AP113" i="12"/>
  <c r="AQ113" i="12"/>
  <c r="AM113" i="12"/>
  <c r="AO99" i="12"/>
  <c r="AQ99" i="12"/>
  <c r="AP99" i="12"/>
  <c r="AM99" i="12"/>
  <c r="AP102" i="12"/>
  <c r="AO102" i="12"/>
  <c r="AM102" i="12"/>
  <c r="AQ102" i="12"/>
  <c r="AP125" i="12"/>
  <c r="AQ125" i="12"/>
  <c r="AO125" i="12"/>
  <c r="AM125" i="12"/>
  <c r="AO109" i="12"/>
  <c r="AQ109" i="12"/>
  <c r="AP109" i="12"/>
  <c r="AM109" i="12"/>
  <c r="AO105" i="12"/>
  <c r="AM105" i="12"/>
  <c r="AP105" i="12"/>
  <c r="AQ105" i="12"/>
  <c r="AM123" i="12"/>
  <c r="AP123" i="12"/>
  <c r="AO123" i="12"/>
  <c r="AQ123" i="12"/>
  <c r="AO119" i="12"/>
  <c r="AQ119" i="12"/>
  <c r="AP119" i="12"/>
  <c r="AM119" i="12"/>
  <c r="AM98" i="12"/>
  <c r="AP98" i="12"/>
  <c r="AQ98" i="12"/>
  <c r="AO98" i="12"/>
  <c r="AM94" i="12"/>
  <c r="AQ94" i="12"/>
  <c r="AP94" i="12"/>
  <c r="AO94" i="12"/>
  <c r="AQ92" i="12"/>
  <c r="AM92" i="12"/>
  <c r="AP92" i="12"/>
  <c r="AO97" i="12"/>
  <c r="AP97" i="12"/>
  <c r="AQ97" i="12"/>
  <c r="AM97" i="12"/>
  <c r="AO101" i="12"/>
  <c r="AP101" i="12"/>
  <c r="AM101" i="12"/>
  <c r="AQ101" i="12"/>
  <c r="AQ108" i="12"/>
  <c r="AM108" i="12"/>
  <c r="AP108" i="12"/>
  <c r="AO108" i="12"/>
  <c r="AP112" i="12"/>
  <c r="AQ112" i="12"/>
  <c r="AM112" i="12"/>
  <c r="AO112" i="12"/>
  <c r="AQ96" i="12"/>
  <c r="AO96" i="12"/>
  <c r="AM96" i="12"/>
  <c r="AP96" i="12"/>
  <c r="AO122" i="12"/>
  <c r="AM122" i="12"/>
  <c r="AP122" i="12"/>
  <c r="AQ122" i="12"/>
  <c r="AQ107" i="12"/>
  <c r="AO107" i="12"/>
  <c r="AP107" i="12"/>
  <c r="AM107" i="12"/>
  <c r="AO103" i="12"/>
  <c r="AM103" i="12"/>
  <c r="AQ103" i="12"/>
  <c r="AP103" i="12"/>
  <c r="AP120" i="12"/>
  <c r="AO120" i="12"/>
  <c r="AQ120" i="12"/>
  <c r="AM120" i="12"/>
  <c r="AQ116" i="12"/>
  <c r="AO116" i="12"/>
  <c r="AP116" i="12"/>
  <c r="AM116" i="12"/>
  <c r="AO95" i="12"/>
  <c r="AM95" i="12"/>
  <c r="AP95" i="12"/>
  <c r="AQ95" i="12"/>
  <c r="AM90" i="12"/>
  <c r="AO90" i="12"/>
  <c r="AP90" i="12"/>
  <c r="AQ90" i="12"/>
  <c r="AO118" i="12"/>
  <c r="AM118" i="12"/>
  <c r="AQ118" i="12"/>
  <c r="AP118" i="12"/>
  <c r="AO111" i="12"/>
  <c r="AM111" i="12"/>
  <c r="AQ111" i="12"/>
  <c r="AP111" i="12"/>
  <c r="AO115" i="12"/>
  <c r="AM115" i="12"/>
  <c r="AQ115" i="12"/>
  <c r="AP115" i="12"/>
  <c r="AO117" i="12"/>
  <c r="AM117" i="12"/>
  <c r="AQ117" i="12"/>
  <c r="AP117" i="12"/>
  <c r="AP106" i="12"/>
  <c r="AO106" i="12"/>
  <c r="AM106" i="12"/>
  <c r="AQ106" i="12"/>
  <c r="AO91" i="12"/>
  <c r="AQ91" i="12"/>
  <c r="AP91" i="12"/>
  <c r="AM91" i="12"/>
  <c r="AO121" i="12"/>
  <c r="AQ121" i="12"/>
  <c r="AM121" i="12"/>
  <c r="AP121" i="12"/>
  <c r="AI130" i="12" l="1"/>
  <c r="F90" i="12" s="1"/>
  <c r="DB103" i="8"/>
  <c r="CY103" i="8"/>
  <c r="DS80" i="8"/>
  <c r="DS94" i="8"/>
  <c r="DS77" i="8"/>
  <c r="DS99" i="8"/>
  <c r="DS83" i="8"/>
  <c r="DS97" i="8"/>
  <c r="DS87" i="8"/>
  <c r="DS91" i="8"/>
  <c r="DS69" i="8"/>
  <c r="DS89" i="8"/>
  <c r="DS79" i="8"/>
  <c r="DS84" i="8"/>
  <c r="DS95" i="8"/>
  <c r="DS72" i="8"/>
  <c r="DS85" i="8"/>
  <c r="DS86" i="8"/>
  <c r="DS73" i="8"/>
  <c r="DS98" i="8"/>
  <c r="DS96" i="8"/>
  <c r="DS66" i="8"/>
  <c r="DT66" i="8" s="1"/>
  <c r="DS88" i="8"/>
  <c r="DS82" i="8"/>
  <c r="DS100" i="8"/>
  <c r="DS101" i="8"/>
  <c r="DS74" i="8"/>
  <c r="DS90" i="8"/>
  <c r="DS81" i="8"/>
  <c r="DS76" i="8"/>
  <c r="DS78" i="8"/>
  <c r="DS71" i="8"/>
  <c r="DS93" i="8"/>
  <c r="DS75" i="8"/>
  <c r="DS70" i="8"/>
  <c r="DS67" i="8"/>
  <c r="DS68" i="8"/>
  <c r="DS92" i="8"/>
  <c r="AV130" i="12"/>
  <c r="F103" i="12" s="1"/>
  <c r="BC130" i="12"/>
  <c r="F110" i="12" s="1"/>
  <c r="AZ130" i="12"/>
  <c r="F107" i="12" s="1"/>
  <c r="AN130" i="12"/>
  <c r="F95" i="12" s="1"/>
  <c r="BL130" i="12"/>
  <c r="F119" i="12" s="1"/>
  <c r="BA130" i="12"/>
  <c r="F108" i="12" s="1"/>
  <c r="AP130" i="12"/>
  <c r="F97" i="12" s="1"/>
  <c r="AW130" i="12"/>
  <c r="F104" i="12" s="1"/>
  <c r="AU130" i="12"/>
  <c r="F102" i="12" s="1"/>
  <c r="BO130" i="12"/>
  <c r="F122" i="12" s="1"/>
  <c r="BF130" i="12"/>
  <c r="F113" i="12" s="1"/>
  <c r="BM130" i="12"/>
  <c r="F120" i="12" s="1"/>
  <c r="BI130" i="12"/>
  <c r="F116" i="12" s="1"/>
  <c r="AJ130" i="12"/>
  <c r="F91" i="12" s="1"/>
  <c r="AT130" i="12"/>
  <c r="F101" i="12" s="1"/>
  <c r="BG130" i="12"/>
  <c r="F114" i="12" s="1"/>
  <c r="AR130" i="12"/>
  <c r="F99" i="12" s="1"/>
  <c r="BE130" i="12"/>
  <c r="AY130" i="12"/>
  <c r="F106" i="12" s="1"/>
  <c r="AS130" i="12"/>
  <c r="F100" i="12" s="1"/>
  <c r="AM130" i="12"/>
  <c r="F94" i="12" s="1"/>
  <c r="BP130" i="12"/>
  <c r="F123" i="12" s="1"/>
  <c r="AQ130" i="12"/>
  <c r="F98" i="12" s="1"/>
  <c r="AX130" i="12"/>
  <c r="F105" i="12" s="1"/>
  <c r="AL130" i="12"/>
  <c r="F93" i="12" s="1"/>
  <c r="BJ130" i="12"/>
  <c r="BD130" i="12"/>
  <c r="F111" i="12" s="1"/>
  <c r="BK130" i="12"/>
  <c r="F118" i="12" s="1"/>
  <c r="BR130" i="12"/>
  <c r="F125" i="12" s="1"/>
  <c r="AO130" i="12"/>
  <c r="F96" i="12" s="1"/>
  <c r="AK130" i="12"/>
  <c r="F92" i="12" s="1"/>
  <c r="BN130" i="12"/>
  <c r="F121" i="12" s="1"/>
  <c r="BH130" i="12"/>
  <c r="F115" i="12" s="1"/>
  <c r="BB130" i="12"/>
  <c r="F109" i="12" s="1"/>
  <c r="AR90" i="12"/>
  <c r="AR123" i="12"/>
  <c r="AR101" i="12"/>
  <c r="AR97" i="12"/>
  <c r="AR103" i="12"/>
  <c r="AR112" i="12"/>
  <c r="AR119" i="12"/>
  <c r="AR100" i="12"/>
  <c r="AR92" i="12"/>
  <c r="AR102" i="12"/>
  <c r="AR107" i="12"/>
  <c r="AR99" i="12"/>
  <c r="AR98" i="12"/>
  <c r="AR110" i="12"/>
  <c r="AR108" i="12"/>
  <c r="AR120" i="12"/>
  <c r="AR95" i="12"/>
  <c r="AR122" i="12"/>
  <c r="AR91" i="12"/>
  <c r="AR96" i="12"/>
  <c r="AR121" i="12"/>
  <c r="AR104" i="12"/>
  <c r="AR113" i="12"/>
  <c r="AR114" i="12"/>
  <c r="AR124" i="12"/>
  <c r="AR94" i="12"/>
  <c r="AR111" i="12"/>
  <c r="AR125" i="12"/>
  <c r="AR117" i="12"/>
  <c r="AR116" i="12"/>
  <c r="AR106" i="12"/>
  <c r="AR105" i="12"/>
  <c r="AR118" i="12"/>
  <c r="AR109" i="12"/>
  <c r="AR115" i="12"/>
  <c r="AR93" i="12"/>
  <c r="F117" i="12" l="1"/>
  <c r="U117" i="12" s="1"/>
  <c r="F112" i="12"/>
  <c r="T112" i="12" s="1"/>
  <c r="CT105" i="8"/>
  <c r="EC106" i="8" s="1"/>
  <c r="DT67" i="8"/>
  <c r="S125" i="12"/>
  <c r="J44" i="12" s="1"/>
  <c r="F44" i="12" s="1"/>
  <c r="Y44" i="12" s="1"/>
  <c r="BR151" i="12"/>
  <c r="E125" i="12" s="1"/>
  <c r="U119" i="12"/>
  <c r="U120" i="12" s="1"/>
  <c r="T113" i="12"/>
  <c r="AT93" i="12"/>
  <c r="AU93" i="12"/>
  <c r="AS93" i="12"/>
  <c r="AS105" i="12"/>
  <c r="AU105" i="12"/>
  <c r="AT105" i="12"/>
  <c r="AS125" i="12"/>
  <c r="AU125" i="12"/>
  <c r="AT125" i="12"/>
  <c r="AU114" i="12"/>
  <c r="AS114" i="12"/>
  <c r="AT114" i="12"/>
  <c r="AT96" i="12"/>
  <c r="AU96" i="12"/>
  <c r="AS96" i="12"/>
  <c r="AS120" i="12"/>
  <c r="AU120" i="12"/>
  <c r="AT120" i="12"/>
  <c r="AT99" i="12"/>
  <c r="AS99" i="12"/>
  <c r="AU99" i="12"/>
  <c r="AS100" i="12"/>
  <c r="AU100" i="12"/>
  <c r="AT100" i="12"/>
  <c r="AS97" i="12"/>
  <c r="AU97" i="12"/>
  <c r="AT97" i="12"/>
  <c r="AU115" i="12"/>
  <c r="AS115" i="12"/>
  <c r="AT115" i="12"/>
  <c r="AS106" i="12"/>
  <c r="AT106" i="12"/>
  <c r="AU106" i="12"/>
  <c r="AT111" i="12"/>
  <c r="AU111" i="12"/>
  <c r="AS111" i="12"/>
  <c r="AU113" i="12"/>
  <c r="AT113" i="12"/>
  <c r="AS113" i="12"/>
  <c r="AU91" i="12"/>
  <c r="AS91" i="12"/>
  <c r="AT91" i="12"/>
  <c r="AT108" i="12"/>
  <c r="AU108" i="12"/>
  <c r="AS108" i="12"/>
  <c r="AT107" i="12"/>
  <c r="AU107" i="12"/>
  <c r="AS107" i="12"/>
  <c r="AS119" i="12"/>
  <c r="AT119" i="12"/>
  <c r="AU119" i="12"/>
  <c r="AS101" i="12"/>
  <c r="AU101" i="12"/>
  <c r="AT101" i="12"/>
  <c r="AT109" i="12"/>
  <c r="AU109" i="12"/>
  <c r="AS109" i="12"/>
  <c r="AT116" i="12"/>
  <c r="AS116" i="12"/>
  <c r="AU116" i="12"/>
  <c r="AS94" i="12"/>
  <c r="AT94" i="12"/>
  <c r="AU94" i="12"/>
  <c r="AU104" i="12"/>
  <c r="AS104" i="12"/>
  <c r="AT104" i="12"/>
  <c r="AT122" i="12"/>
  <c r="AU122" i="12"/>
  <c r="AS122" i="12"/>
  <c r="AS110" i="12"/>
  <c r="AT110" i="12"/>
  <c r="AU110" i="12"/>
  <c r="AU102" i="12"/>
  <c r="AT102" i="12"/>
  <c r="AS102" i="12"/>
  <c r="AS112" i="12"/>
  <c r="AU112" i="12"/>
  <c r="AT112" i="12"/>
  <c r="AS123" i="12"/>
  <c r="AU123" i="12"/>
  <c r="AT123" i="12"/>
  <c r="AU118" i="12"/>
  <c r="AT118" i="12"/>
  <c r="AS118" i="12"/>
  <c r="AT117" i="12"/>
  <c r="AU117" i="12"/>
  <c r="AS117" i="12"/>
  <c r="AS124" i="12"/>
  <c r="AU124" i="12"/>
  <c r="AT124" i="12"/>
  <c r="AT121" i="12"/>
  <c r="AS121" i="12"/>
  <c r="AU121" i="12"/>
  <c r="AT95" i="12"/>
  <c r="AU95" i="12"/>
  <c r="AS95" i="12"/>
  <c r="AU98" i="12"/>
  <c r="AT98" i="12"/>
  <c r="AS98" i="12"/>
  <c r="AS92" i="12"/>
  <c r="AT92" i="12"/>
  <c r="AU92" i="12"/>
  <c r="AT103" i="12"/>
  <c r="AU103" i="12"/>
  <c r="AS103" i="12"/>
  <c r="AT90" i="12"/>
  <c r="AS90" i="12"/>
  <c r="AU90" i="12"/>
  <c r="G46" i="12" l="1"/>
  <c r="EE106" i="8"/>
  <c r="EE143" i="8" s="1"/>
  <c r="DV101" i="8" s="1"/>
  <c r="CD101" i="8" s="1"/>
  <c r="DA106" i="8"/>
  <c r="DC106" i="8"/>
  <c r="DH106" i="8"/>
  <c r="EA106" i="8"/>
  <c r="DQ106" i="8"/>
  <c r="DB106" i="8"/>
  <c r="DO106" i="8"/>
  <c r="DX106" i="8"/>
  <c r="DY106" i="8"/>
  <c r="DJ106" i="8"/>
  <c r="DW106" i="8"/>
  <c r="DF106" i="8"/>
  <c r="DV106" i="8"/>
  <c r="DM106" i="8"/>
  <c r="DL106" i="8"/>
  <c r="DU106" i="8"/>
  <c r="DS106" i="8"/>
  <c r="DT106" i="8"/>
  <c r="DI106" i="8"/>
  <c r="DK106" i="8"/>
  <c r="DP106" i="8"/>
  <c r="DR106" i="8"/>
  <c r="CX106" i="8"/>
  <c r="DE106" i="8"/>
  <c r="CW106" i="8"/>
  <c r="CV106" i="8"/>
  <c r="EB106" i="8"/>
  <c r="CZ106" i="8"/>
  <c r="CY106" i="8"/>
  <c r="DG106" i="8"/>
  <c r="DZ106" i="8"/>
  <c r="DN106" i="8"/>
  <c r="DD106" i="8"/>
  <c r="DT68" i="8"/>
  <c r="BR158" i="12"/>
  <c r="BR181" i="12"/>
  <c r="BR183" i="12"/>
  <c r="BR185" i="12"/>
  <c r="BR187" i="12"/>
  <c r="BR189" i="12"/>
  <c r="BR191" i="12"/>
  <c r="BR193" i="12"/>
  <c r="BR195" i="12"/>
  <c r="BR197" i="12"/>
  <c r="BR199" i="12"/>
  <c r="BR201" i="12"/>
  <c r="BR203" i="12"/>
  <c r="BR205" i="12"/>
  <c r="BR207" i="12"/>
  <c r="BR209" i="12"/>
  <c r="BR211" i="12"/>
  <c r="BR213" i="12"/>
  <c r="BR215" i="12"/>
  <c r="BR217" i="12"/>
  <c r="BR219" i="12"/>
  <c r="BR221" i="12"/>
  <c r="BR223" i="12"/>
  <c r="BR225" i="12"/>
  <c r="BR227" i="12"/>
  <c r="BR229" i="12"/>
  <c r="BR231" i="12"/>
  <c r="BR233" i="12"/>
  <c r="BR235" i="12"/>
  <c r="BR237" i="12"/>
  <c r="BR239" i="12"/>
  <c r="BR241" i="12"/>
  <c r="BR243" i="12"/>
  <c r="BR245" i="12"/>
  <c r="BR247" i="12"/>
  <c r="BR249" i="12"/>
  <c r="BR251" i="12"/>
  <c r="BR253" i="12"/>
  <c r="BR255" i="12"/>
  <c r="BR257" i="12"/>
  <c r="BR259" i="12"/>
  <c r="BR261" i="12"/>
  <c r="BR263" i="12"/>
  <c r="BR265" i="12"/>
  <c r="BR267" i="12"/>
  <c r="BR269" i="12"/>
  <c r="BR271" i="12"/>
  <c r="BR273" i="12"/>
  <c r="BR275" i="12"/>
  <c r="BR277" i="12"/>
  <c r="BR279" i="12"/>
  <c r="BR281" i="12"/>
  <c r="BR283" i="12"/>
  <c r="BR285" i="12"/>
  <c r="BR287" i="12"/>
  <c r="BR289" i="12"/>
  <c r="BR291" i="12"/>
  <c r="BR293" i="12"/>
  <c r="BR295" i="12"/>
  <c r="BR297" i="12"/>
  <c r="BR299" i="12"/>
  <c r="BR182" i="12"/>
  <c r="BR184" i="12"/>
  <c r="BR186" i="12"/>
  <c r="BR188" i="12"/>
  <c r="BR190" i="12"/>
  <c r="BR192" i="12"/>
  <c r="BR194" i="12"/>
  <c r="BR196" i="12"/>
  <c r="BR198" i="12"/>
  <c r="BR200" i="12"/>
  <c r="BR202" i="12"/>
  <c r="BR204" i="12"/>
  <c r="BR206" i="12"/>
  <c r="BR208" i="12"/>
  <c r="BR210" i="12"/>
  <c r="BR212" i="12"/>
  <c r="BR214" i="12"/>
  <c r="BR216" i="12"/>
  <c r="BR218" i="12"/>
  <c r="BR220" i="12"/>
  <c r="BR222" i="12"/>
  <c r="BR224" i="12"/>
  <c r="BR226" i="12"/>
  <c r="BR228" i="12"/>
  <c r="BR230" i="12"/>
  <c r="BR232" i="12"/>
  <c r="BR234" i="12"/>
  <c r="BR236" i="12"/>
  <c r="BR238" i="12"/>
  <c r="BR240" i="12"/>
  <c r="BR242" i="12"/>
  <c r="BR244" i="12"/>
  <c r="BR246" i="12"/>
  <c r="BR248" i="12"/>
  <c r="BR250" i="12"/>
  <c r="BR252" i="12"/>
  <c r="BR254" i="12"/>
  <c r="BR256" i="12"/>
  <c r="BR258" i="12"/>
  <c r="BR260" i="12"/>
  <c r="BR262" i="12"/>
  <c r="BR264" i="12"/>
  <c r="BR266" i="12"/>
  <c r="BR268" i="12"/>
  <c r="BR270" i="12"/>
  <c r="BR272" i="12"/>
  <c r="BR274" i="12"/>
  <c r="BR276" i="12"/>
  <c r="BR278" i="12"/>
  <c r="BR280" i="12"/>
  <c r="BR282" i="12"/>
  <c r="BR284" i="12"/>
  <c r="BR286" i="12"/>
  <c r="BR288" i="12"/>
  <c r="BR290" i="12"/>
  <c r="BR292" i="12"/>
  <c r="BR294" i="12"/>
  <c r="BR296" i="12"/>
  <c r="BR298" i="12"/>
  <c r="BR300" i="12"/>
  <c r="BR302" i="12"/>
  <c r="BR304" i="12"/>
  <c r="BR306" i="12"/>
  <c r="BR308" i="12"/>
  <c r="BR310" i="12"/>
  <c r="BR312" i="12"/>
  <c r="BR314" i="12"/>
  <c r="BR316" i="12"/>
  <c r="BR318" i="12"/>
  <c r="BR320" i="12"/>
  <c r="BR322" i="12"/>
  <c r="BR324" i="12"/>
  <c r="BR326" i="12"/>
  <c r="BR328" i="12"/>
  <c r="BR330" i="12"/>
  <c r="BR332" i="12"/>
  <c r="BR334" i="12"/>
  <c r="BR336" i="12"/>
  <c r="BR338" i="12"/>
  <c r="BR340" i="12"/>
  <c r="BR342" i="12"/>
  <c r="BR344" i="12"/>
  <c r="BR346" i="12"/>
  <c r="BR348" i="12"/>
  <c r="BR350" i="12"/>
  <c r="BR303" i="12"/>
  <c r="BR311" i="12"/>
  <c r="BR319" i="12"/>
  <c r="BR327" i="12"/>
  <c r="BR335" i="12"/>
  <c r="BR343" i="12"/>
  <c r="BR351" i="12"/>
  <c r="BR353" i="12"/>
  <c r="BR355" i="12"/>
  <c r="BR357" i="12"/>
  <c r="BR359" i="12"/>
  <c r="BR361" i="12"/>
  <c r="BR363" i="12"/>
  <c r="BR365" i="12"/>
  <c r="BR367" i="12"/>
  <c r="BR369" i="12"/>
  <c r="BR371" i="12"/>
  <c r="BR373" i="12"/>
  <c r="BR375" i="12"/>
  <c r="BR377" i="12"/>
  <c r="BR379" i="12"/>
  <c r="BR381" i="12"/>
  <c r="BR383" i="12"/>
  <c r="BR385" i="12"/>
  <c r="BR387" i="12"/>
  <c r="BR389" i="12"/>
  <c r="BR391" i="12"/>
  <c r="BR393" i="12"/>
  <c r="BR395" i="12"/>
  <c r="BR397" i="12"/>
  <c r="BR399" i="12"/>
  <c r="BR401" i="12"/>
  <c r="BR403" i="12"/>
  <c r="BR405" i="12"/>
  <c r="BR407" i="12"/>
  <c r="BR409" i="12"/>
  <c r="BR411" i="12"/>
  <c r="BR413" i="12"/>
  <c r="BR415" i="12"/>
  <c r="BR417" i="12"/>
  <c r="BR419" i="12"/>
  <c r="BR421" i="12"/>
  <c r="BR423" i="12"/>
  <c r="BR425" i="12"/>
  <c r="BR427" i="12"/>
  <c r="BR429" i="12"/>
  <c r="BR431" i="12"/>
  <c r="BR433" i="12"/>
  <c r="BR435" i="12"/>
  <c r="BR437" i="12"/>
  <c r="BR439" i="12"/>
  <c r="BR441" i="12"/>
  <c r="BR443" i="12"/>
  <c r="BR445" i="12"/>
  <c r="BR447" i="12"/>
  <c r="BR449" i="12"/>
  <c r="BR451" i="12"/>
  <c r="BR453" i="12"/>
  <c r="BR455" i="12"/>
  <c r="BR457" i="12"/>
  <c r="BR459" i="12"/>
  <c r="BR461" i="12"/>
  <c r="BR463" i="12"/>
  <c r="BR160" i="12"/>
  <c r="BR162" i="12"/>
  <c r="BR164" i="12"/>
  <c r="BR166" i="12"/>
  <c r="BR168" i="12"/>
  <c r="BR170" i="12"/>
  <c r="BR172" i="12"/>
  <c r="BR174" i="12"/>
  <c r="BR176" i="12"/>
  <c r="BR178" i="12"/>
  <c r="BR180" i="12"/>
  <c r="BR301" i="12"/>
  <c r="BR309" i="12"/>
  <c r="BR317" i="12"/>
  <c r="BR325" i="12"/>
  <c r="BR333" i="12"/>
  <c r="BR341" i="12"/>
  <c r="BR349" i="12"/>
  <c r="BR307" i="12"/>
  <c r="BR315" i="12"/>
  <c r="BR323" i="12"/>
  <c r="BR331" i="12"/>
  <c r="BR339" i="12"/>
  <c r="BR347" i="12"/>
  <c r="BR352" i="12"/>
  <c r="BR354" i="12"/>
  <c r="BR356" i="12"/>
  <c r="BR358" i="12"/>
  <c r="BR360" i="12"/>
  <c r="BR362" i="12"/>
  <c r="BR364" i="12"/>
  <c r="BR366" i="12"/>
  <c r="BR368" i="12"/>
  <c r="BR370" i="12"/>
  <c r="BR372" i="12"/>
  <c r="BR374" i="12"/>
  <c r="BR376" i="12"/>
  <c r="BR378" i="12"/>
  <c r="BR380" i="12"/>
  <c r="BR382" i="12"/>
  <c r="BR384" i="12"/>
  <c r="BR386" i="12"/>
  <c r="BR388" i="12"/>
  <c r="BR390" i="12"/>
  <c r="BR392" i="12"/>
  <c r="BR394" i="12"/>
  <c r="BR396" i="12"/>
  <c r="BR398" i="12"/>
  <c r="BR400" i="12"/>
  <c r="BR402" i="12"/>
  <c r="BR404" i="12"/>
  <c r="BR406" i="12"/>
  <c r="BR408" i="12"/>
  <c r="BR410" i="12"/>
  <c r="BR412" i="12"/>
  <c r="BR414" i="12"/>
  <c r="BR416" i="12"/>
  <c r="BR418" i="12"/>
  <c r="BR420" i="12"/>
  <c r="BR422" i="12"/>
  <c r="BR424" i="12"/>
  <c r="BR426" i="12"/>
  <c r="BR428" i="12"/>
  <c r="BR430" i="12"/>
  <c r="BR432" i="12"/>
  <c r="BR434" i="12"/>
  <c r="BR436" i="12"/>
  <c r="BR438" i="12"/>
  <c r="BR440" i="12"/>
  <c r="BR442" i="12"/>
  <c r="BR444" i="12"/>
  <c r="BR446" i="12"/>
  <c r="BR448" i="12"/>
  <c r="BR450" i="12"/>
  <c r="BR452" i="12"/>
  <c r="BR454" i="12"/>
  <c r="BR456" i="12"/>
  <c r="BR458" i="12"/>
  <c r="BR460" i="12"/>
  <c r="BR462" i="12"/>
  <c r="BR159" i="12"/>
  <c r="BR161" i="12"/>
  <c r="BR163" i="12"/>
  <c r="BR165" i="12"/>
  <c r="BR167" i="12"/>
  <c r="BR169" i="12"/>
  <c r="BR171" i="12"/>
  <c r="BR173" i="12"/>
  <c r="BR175" i="12"/>
  <c r="BR177" i="12"/>
  <c r="BR179" i="12"/>
  <c r="BR305" i="12"/>
  <c r="BR313" i="12"/>
  <c r="BR321" i="12"/>
  <c r="BR329" i="12"/>
  <c r="BR337" i="12"/>
  <c r="BR345" i="12"/>
  <c r="U121" i="12"/>
  <c r="U122" i="12" s="1"/>
  <c r="G50" i="12" s="1"/>
  <c r="G44" i="12"/>
  <c r="J46" i="12"/>
  <c r="F46" i="12" s="1"/>
  <c r="Y46" i="12" s="1"/>
  <c r="L46" i="12"/>
  <c r="S46" i="12"/>
  <c r="T46" i="12"/>
  <c r="V46" i="12"/>
  <c r="U46" i="12"/>
  <c r="O46" i="12"/>
  <c r="M46" i="12"/>
  <c r="P46" i="12"/>
  <c r="Q46" i="12"/>
  <c r="R46" i="12"/>
  <c r="N46" i="12"/>
  <c r="AV104" i="12"/>
  <c r="AV101" i="12"/>
  <c r="AV108" i="12"/>
  <c r="AV115" i="12"/>
  <c r="AV91" i="12"/>
  <c r="AV118" i="12"/>
  <c r="AV119" i="12"/>
  <c r="AV111" i="12"/>
  <c r="AV116" i="12"/>
  <c r="AV102" i="12"/>
  <c r="AV96" i="12"/>
  <c r="AV93" i="12"/>
  <c r="AV99" i="12"/>
  <c r="AV103" i="12"/>
  <c r="AV113" i="12"/>
  <c r="AV109" i="12"/>
  <c r="AV100" i="12"/>
  <c r="AV95" i="12"/>
  <c r="AV120" i="12"/>
  <c r="AV97" i="12"/>
  <c r="AV98" i="12"/>
  <c r="AV94" i="12"/>
  <c r="AV123" i="12"/>
  <c r="AV122" i="12"/>
  <c r="AV121" i="12"/>
  <c r="AV105" i="12"/>
  <c r="AV114" i="12"/>
  <c r="AV110" i="12"/>
  <c r="AV107" i="12"/>
  <c r="AV90" i="12"/>
  <c r="AV106" i="12"/>
  <c r="AV117" i="12"/>
  <c r="AV125" i="12"/>
  <c r="AV92" i="12"/>
  <c r="AV112" i="12"/>
  <c r="AV124" i="12"/>
  <c r="CF101" i="8" l="1"/>
  <c r="AF26" i="8" s="1"/>
  <c r="AG26" i="8" s="1"/>
  <c r="DL34" i="8"/>
  <c r="DK34" i="8" s="1"/>
  <c r="DI47" i="8"/>
  <c r="DH47" i="8" s="1"/>
  <c r="DF34" i="8"/>
  <c r="DE34" i="8" s="1"/>
  <c r="CW41" i="8"/>
  <c r="CV41" i="8" s="1"/>
  <c r="CW15" i="8"/>
  <c r="CV15" i="8" s="1"/>
  <c r="DI41" i="8"/>
  <c r="DH41" i="8" s="1"/>
  <c r="DI28" i="8"/>
  <c r="DH28" i="8" s="1"/>
  <c r="DC29" i="8"/>
  <c r="DB29" i="8" s="1"/>
  <c r="DT69" i="8"/>
  <c r="J49" i="12"/>
  <c r="F49" i="12" s="1"/>
  <c r="Y49" i="12" s="1"/>
  <c r="G48" i="12"/>
  <c r="G49" i="12"/>
  <c r="J48" i="12"/>
  <c r="F48" i="12" s="1"/>
  <c r="Y48" i="12" s="1"/>
  <c r="J50" i="12"/>
  <c r="F50" i="12" s="1"/>
  <c r="Y50" i="12" s="1"/>
  <c r="AW124" i="12"/>
  <c r="AX124" i="12"/>
  <c r="AY124" i="12"/>
  <c r="AY117" i="12"/>
  <c r="AX117" i="12"/>
  <c r="AW117" i="12"/>
  <c r="AX110" i="12"/>
  <c r="AW110" i="12"/>
  <c r="AY110" i="12"/>
  <c r="AW122" i="12"/>
  <c r="AX122" i="12"/>
  <c r="AY122" i="12"/>
  <c r="AY97" i="12"/>
  <c r="AW97" i="12"/>
  <c r="AX97" i="12"/>
  <c r="AY109" i="12"/>
  <c r="AW109" i="12"/>
  <c r="AX109" i="12"/>
  <c r="AX93" i="12"/>
  <c r="AY93" i="12"/>
  <c r="AW93" i="12"/>
  <c r="AY111" i="12"/>
  <c r="AX111" i="12"/>
  <c r="AW111" i="12"/>
  <c r="AY115" i="12"/>
  <c r="AW115" i="12"/>
  <c r="AX115" i="12"/>
  <c r="AX112" i="12"/>
  <c r="AW112" i="12"/>
  <c r="AY112" i="12"/>
  <c r="AX106" i="12"/>
  <c r="AW106" i="12"/>
  <c r="AY106" i="12"/>
  <c r="AX114" i="12"/>
  <c r="AY114" i="12"/>
  <c r="AW114" i="12"/>
  <c r="AY123" i="12"/>
  <c r="AX123" i="12"/>
  <c r="AW123" i="12"/>
  <c r="AW120" i="12"/>
  <c r="AY120" i="12"/>
  <c r="AX120" i="12"/>
  <c r="AX113" i="12"/>
  <c r="AW113" i="12"/>
  <c r="AY113" i="12"/>
  <c r="AW96" i="12"/>
  <c r="AX96" i="12"/>
  <c r="AY96" i="12"/>
  <c r="AW119" i="12"/>
  <c r="AX119" i="12"/>
  <c r="AY119" i="12"/>
  <c r="AX108" i="12"/>
  <c r="AW108" i="12"/>
  <c r="AY108" i="12"/>
  <c r="AY92" i="12"/>
  <c r="AW92" i="12"/>
  <c r="AX92" i="12"/>
  <c r="AW90" i="12"/>
  <c r="AX90" i="12"/>
  <c r="AY90" i="12"/>
  <c r="AX105" i="12"/>
  <c r="AW105" i="12"/>
  <c r="AY105" i="12"/>
  <c r="AY94" i="12"/>
  <c r="AW94" i="12"/>
  <c r="AX94" i="12"/>
  <c r="AX95" i="12"/>
  <c r="AW95" i="12"/>
  <c r="AY95" i="12"/>
  <c r="AW103" i="12"/>
  <c r="AX103" i="12"/>
  <c r="AY103" i="12"/>
  <c r="AX102" i="12"/>
  <c r="AW102" i="12"/>
  <c r="AY102" i="12"/>
  <c r="AY118" i="12"/>
  <c r="AW118" i="12"/>
  <c r="AX118" i="12"/>
  <c r="AY101" i="12"/>
  <c r="AX101" i="12"/>
  <c r="AW101" i="12"/>
  <c r="AX125" i="12"/>
  <c r="AY125" i="12"/>
  <c r="AW125" i="12"/>
  <c r="AW107" i="12"/>
  <c r="AX107" i="12"/>
  <c r="AY107" i="12"/>
  <c r="AY121" i="12"/>
  <c r="AW121" i="12"/>
  <c r="AX121" i="12"/>
  <c r="AW98" i="12"/>
  <c r="AX98" i="12"/>
  <c r="AY98" i="12"/>
  <c r="AX100" i="12"/>
  <c r="AY100" i="12"/>
  <c r="AW100" i="12"/>
  <c r="AX99" i="12"/>
  <c r="AY99" i="12"/>
  <c r="AW99" i="12"/>
  <c r="AY116" i="12"/>
  <c r="AX116" i="12"/>
  <c r="AW116" i="12"/>
  <c r="AX91" i="12"/>
  <c r="AW91" i="12"/>
  <c r="AY91" i="12"/>
  <c r="AY104" i="12"/>
  <c r="AX104" i="12"/>
  <c r="AW104" i="12"/>
  <c r="AW34" i="8" l="1"/>
  <c r="AY34" i="8" s="1"/>
  <c r="AX34" i="8"/>
  <c r="AO41" i="8"/>
  <c r="AN41" i="8"/>
  <c r="AO15" i="8"/>
  <c r="AN15" i="8"/>
  <c r="AP15" i="8" s="1"/>
  <c r="BD34" i="8"/>
  <c r="BC34" i="8"/>
  <c r="BE34" i="8" s="1"/>
  <c r="AZ41" i="8"/>
  <c r="BB41" i="8" s="1"/>
  <c r="BA41" i="8"/>
  <c r="AT29" i="8"/>
  <c r="AV29" i="8" s="1"/>
  <c r="AU29" i="8"/>
  <c r="AZ47" i="8"/>
  <c r="BB47" i="8" s="1"/>
  <c r="BA47" i="8"/>
  <c r="AZ28" i="8"/>
  <c r="BA28" i="8"/>
  <c r="DT70" i="8"/>
  <c r="AZ114" i="12"/>
  <c r="AZ92" i="12"/>
  <c r="AZ93" i="12"/>
  <c r="AZ90" i="12"/>
  <c r="AZ112" i="12"/>
  <c r="AZ107" i="12"/>
  <c r="AZ91" i="12"/>
  <c r="AZ115" i="12"/>
  <c r="AZ119" i="12"/>
  <c r="AZ96" i="12"/>
  <c r="AZ97" i="12"/>
  <c r="AZ98" i="12"/>
  <c r="AZ116" i="12"/>
  <c r="AZ109" i="12"/>
  <c r="AZ121" i="12"/>
  <c r="AZ122" i="12"/>
  <c r="AZ120" i="12"/>
  <c r="AZ118" i="12"/>
  <c r="AZ100" i="12"/>
  <c r="AZ101" i="12"/>
  <c r="AZ102" i="12"/>
  <c r="AZ95" i="12"/>
  <c r="AZ113" i="12"/>
  <c r="AZ99" i="12"/>
  <c r="AZ94" i="12"/>
  <c r="AZ124" i="12"/>
  <c r="AZ123" i="12"/>
  <c r="AZ104" i="12"/>
  <c r="AZ105" i="12"/>
  <c r="AZ108" i="12"/>
  <c r="AZ106" i="12"/>
  <c r="AZ117" i="12"/>
  <c r="AZ111" i="12"/>
  <c r="AZ103" i="12"/>
  <c r="AZ110" i="12"/>
  <c r="AZ125" i="12"/>
  <c r="AP41" i="8" l="1"/>
  <c r="BB28" i="8"/>
  <c r="CZ29" i="8"/>
  <c r="DT71" i="8"/>
  <c r="BA103" i="12"/>
  <c r="BC103" i="12"/>
  <c r="BB103" i="12"/>
  <c r="BA108" i="12"/>
  <c r="BB108" i="12"/>
  <c r="BC108" i="12"/>
  <c r="BB124" i="12"/>
  <c r="BC124" i="12"/>
  <c r="BA124" i="12"/>
  <c r="BA95" i="12"/>
  <c r="BB95" i="12"/>
  <c r="BC95" i="12"/>
  <c r="BC118" i="12"/>
  <c r="BB118" i="12"/>
  <c r="BA118" i="12"/>
  <c r="BB109" i="12"/>
  <c r="BC109" i="12"/>
  <c r="BA109" i="12"/>
  <c r="BC96" i="12"/>
  <c r="BB96" i="12"/>
  <c r="BA96" i="12"/>
  <c r="BA91" i="12"/>
  <c r="BB91" i="12"/>
  <c r="BC91" i="12"/>
  <c r="BB93" i="12"/>
  <c r="BC93" i="12"/>
  <c r="BA93" i="12"/>
  <c r="BB111" i="12"/>
  <c r="BA111" i="12"/>
  <c r="BC111" i="12"/>
  <c r="BB105" i="12"/>
  <c r="BC105" i="12"/>
  <c r="BA105" i="12"/>
  <c r="BC94" i="12"/>
  <c r="BA94" i="12"/>
  <c r="BB94" i="12"/>
  <c r="BC102" i="12"/>
  <c r="BA102" i="12"/>
  <c r="BB102" i="12"/>
  <c r="BB120" i="12"/>
  <c r="BA120" i="12"/>
  <c r="BC120" i="12"/>
  <c r="BA116" i="12"/>
  <c r="BB116" i="12"/>
  <c r="BC116" i="12"/>
  <c r="BC114" i="12"/>
  <c r="BB114" i="12"/>
  <c r="BA114" i="12"/>
  <c r="BA107" i="12"/>
  <c r="BC107" i="12"/>
  <c r="BB107" i="12"/>
  <c r="BB92" i="12"/>
  <c r="BC92" i="12"/>
  <c r="BA92" i="12"/>
  <c r="BC125" i="12"/>
  <c r="BA125" i="12"/>
  <c r="BB125" i="12"/>
  <c r="BC117" i="12"/>
  <c r="BA117" i="12"/>
  <c r="BB117" i="12"/>
  <c r="BC104" i="12"/>
  <c r="BA104" i="12"/>
  <c r="BB104" i="12"/>
  <c r="BC99" i="12"/>
  <c r="BB99" i="12"/>
  <c r="BA99" i="12"/>
  <c r="BA101" i="12"/>
  <c r="BB101" i="12"/>
  <c r="BC101" i="12"/>
  <c r="BA122" i="12"/>
  <c r="BC122" i="12"/>
  <c r="BB122" i="12"/>
  <c r="BC98" i="12"/>
  <c r="BA98" i="12"/>
  <c r="BB98" i="12"/>
  <c r="BC119" i="12"/>
  <c r="BB119" i="12"/>
  <c r="BA119" i="12"/>
  <c r="BB112" i="12"/>
  <c r="BA112" i="12"/>
  <c r="BC112" i="12"/>
  <c r="BB110" i="12"/>
  <c r="BC110" i="12"/>
  <c r="BA110" i="12"/>
  <c r="BA106" i="12"/>
  <c r="BB106" i="12"/>
  <c r="BC106" i="12"/>
  <c r="BB123" i="12"/>
  <c r="BC123" i="12"/>
  <c r="BA123" i="12"/>
  <c r="BA113" i="12"/>
  <c r="BB113" i="12"/>
  <c r="BC113" i="12"/>
  <c r="BB100" i="12"/>
  <c r="BA100" i="12"/>
  <c r="BC100" i="12"/>
  <c r="BA121" i="12"/>
  <c r="BC121" i="12"/>
  <c r="BB121" i="12"/>
  <c r="BC97" i="12"/>
  <c r="BB97" i="12"/>
  <c r="BA97" i="12"/>
  <c r="BC115" i="12"/>
  <c r="BA115" i="12"/>
  <c r="BB115" i="12"/>
  <c r="BB90" i="12"/>
  <c r="BC90" i="12"/>
  <c r="BA90" i="12"/>
  <c r="DT72" i="8" l="1"/>
  <c r="BE90" i="12"/>
  <c r="BE96" i="12"/>
  <c r="BE103" i="12"/>
  <c r="BE118" i="12"/>
  <c r="BE123" i="12"/>
  <c r="BE99" i="12"/>
  <c r="BE95" i="12"/>
  <c r="BE114" i="12"/>
  <c r="BE94" i="12"/>
  <c r="BE122" i="12"/>
  <c r="BE101" i="12"/>
  <c r="BE110" i="12"/>
  <c r="BE109" i="12"/>
  <c r="BE105" i="12"/>
  <c r="BE108" i="12"/>
  <c r="BE121" i="12"/>
  <c r="BE97" i="12"/>
  <c r="BE124" i="12"/>
  <c r="BE91" i="12"/>
  <c r="BE125" i="12"/>
  <c r="BE102" i="12"/>
  <c r="BE93" i="12"/>
  <c r="BE92" i="12"/>
  <c r="BE100" i="12"/>
  <c r="BE111" i="12"/>
  <c r="BE117" i="12"/>
  <c r="BE113" i="12"/>
  <c r="BE120" i="12"/>
  <c r="BE116" i="12"/>
  <c r="BE107" i="12"/>
  <c r="BE112" i="12"/>
  <c r="BE106" i="12"/>
  <c r="BE98" i="12"/>
  <c r="BE115" i="12"/>
  <c r="BE104" i="12"/>
  <c r="BE119" i="12"/>
  <c r="DT73" i="8" l="1"/>
  <c r="DT74" i="8" l="1"/>
  <c r="DT75" i="8" s="1"/>
  <c r="DT76" i="8" s="1"/>
  <c r="DT77" i="8" s="1"/>
  <c r="DT78" i="8" s="1"/>
  <c r="DT79" i="8" s="1"/>
  <c r="DT80" i="8" s="1"/>
  <c r="DT81" i="8" l="1"/>
  <c r="DT82" i="8" s="1"/>
  <c r="DT83" i="8" s="1"/>
  <c r="DT84" i="8" s="1"/>
  <c r="DT85" i="8" s="1"/>
  <c r="DT86" i="8" s="1"/>
  <c r="DT87" i="8" s="1"/>
  <c r="DT88" i="8" s="1"/>
  <c r="DT89" i="8" l="1"/>
  <c r="DT90" i="8" s="1"/>
  <c r="DT91" i="8" s="1"/>
  <c r="DT92" i="8" s="1"/>
  <c r="DT93" i="8" s="1"/>
  <c r="DT94" i="8" s="1"/>
  <c r="DT95" i="8" s="1"/>
  <c r="DT96" i="8" s="1"/>
  <c r="DT97" i="8" s="1"/>
  <c r="DT98" i="8" s="1"/>
  <c r="DT99" i="8" s="1"/>
  <c r="DT100" i="8" l="1"/>
  <c r="CU128" i="8" l="1"/>
  <c r="DE128" i="8" s="1"/>
  <c r="DT101" i="8"/>
  <c r="CU138" i="8" s="1"/>
  <c r="DS138" i="8" s="1"/>
  <c r="CU119" i="8" l="1"/>
  <c r="DU119" i="8" s="1"/>
  <c r="CU116" i="8"/>
  <c r="DK116" i="8" s="1"/>
  <c r="CU108" i="8"/>
  <c r="DB108" i="8" s="1"/>
  <c r="DP138" i="8"/>
  <c r="CU109" i="8"/>
  <c r="DI109" i="8" s="1"/>
  <c r="DI138" i="8"/>
  <c r="DY138" i="8"/>
  <c r="DZ138" i="8"/>
  <c r="CU126" i="8"/>
  <c r="DX126" i="8" s="1"/>
  <c r="CW138" i="8"/>
  <c r="CU131" i="8"/>
  <c r="CW131" i="8" s="1"/>
  <c r="CU133" i="8"/>
  <c r="DD133" i="8" s="1"/>
  <c r="DU128" i="8"/>
  <c r="DO128" i="8"/>
  <c r="CX128" i="8"/>
  <c r="DV128" i="8"/>
  <c r="DL138" i="8"/>
  <c r="DW138" i="8"/>
  <c r="EB138" i="8"/>
  <c r="CU127" i="8"/>
  <c r="DY127" i="8" s="1"/>
  <c r="DR128" i="8"/>
  <c r="DW128" i="8"/>
  <c r="DU138" i="8"/>
  <c r="DO138" i="8"/>
  <c r="CU129" i="8"/>
  <c r="DR129" i="8" s="1"/>
  <c r="EA128" i="8"/>
  <c r="CZ128" i="8"/>
  <c r="DJ138" i="8"/>
  <c r="DH138" i="8"/>
  <c r="CU110" i="8"/>
  <c r="DW110" i="8" s="1"/>
  <c r="EB128" i="8"/>
  <c r="DQ128" i="8"/>
  <c r="DF128" i="8"/>
  <c r="EC128" i="8"/>
  <c r="DN138" i="8"/>
  <c r="CV138" i="8"/>
  <c r="DE138" i="8"/>
  <c r="DC138" i="8"/>
  <c r="CY138" i="8"/>
  <c r="CU130" i="8"/>
  <c r="DP130" i="8" s="1"/>
  <c r="CU121" i="8"/>
  <c r="DY121" i="8" s="1"/>
  <c r="CU134" i="8"/>
  <c r="DF134" i="8" s="1"/>
  <c r="CU137" i="8"/>
  <c r="DC137" i="8" s="1"/>
  <c r="DY128" i="8"/>
  <c r="DX128" i="8"/>
  <c r="DM128" i="8"/>
  <c r="CW128" i="8"/>
  <c r="CU122" i="8"/>
  <c r="DG122" i="8" s="1"/>
  <c r="CU135" i="8"/>
  <c r="DZ135" i="8" s="1"/>
  <c r="CU141" i="8"/>
  <c r="DA141" i="8" s="1"/>
  <c r="DZ128" i="8"/>
  <c r="DJ128" i="8"/>
  <c r="DI128" i="8"/>
  <c r="CY128" i="8"/>
  <c r="DG138" i="8"/>
  <c r="DF138" i="8"/>
  <c r="CX138" i="8"/>
  <c r="DA138" i="8"/>
  <c r="CZ138" i="8"/>
  <c r="CU139" i="8"/>
  <c r="CW139" i="8" s="1"/>
  <c r="CU125" i="8"/>
  <c r="CX125" i="8" s="1"/>
  <c r="CU123" i="8"/>
  <c r="DH123" i="8" s="1"/>
  <c r="CU118" i="8"/>
  <c r="DG118" i="8" s="1"/>
  <c r="CV128" i="8"/>
  <c r="DD128" i="8"/>
  <c r="DR138" i="8"/>
  <c r="DX138" i="8"/>
  <c r="CU124" i="8"/>
  <c r="DB124" i="8" s="1"/>
  <c r="DN128" i="8"/>
  <c r="DD138" i="8"/>
  <c r="CU114" i="8"/>
  <c r="CX114" i="8" s="1"/>
  <c r="DG128" i="8"/>
  <c r="DS128" i="8"/>
  <c r="DB128" i="8"/>
  <c r="DT128" i="8"/>
  <c r="DC128" i="8"/>
  <c r="DV138" i="8"/>
  <c r="EC138" i="8"/>
  <c r="DQ138" i="8"/>
  <c r="EA138" i="8"/>
  <c r="CU120" i="8"/>
  <c r="DI120" i="8" s="1"/>
  <c r="CU132" i="8"/>
  <c r="CY132" i="8" s="1"/>
  <c r="CU112" i="8"/>
  <c r="EA112" i="8" s="1"/>
  <c r="CU142" i="8"/>
  <c r="DJ142" i="8" s="1"/>
  <c r="CU107" i="8"/>
  <c r="CV107" i="8" s="1"/>
  <c r="CU113" i="8"/>
  <c r="CZ113" i="8" s="1"/>
  <c r="DH128" i="8"/>
  <c r="DM138" i="8"/>
  <c r="CU115" i="8"/>
  <c r="EC115" i="8" s="1"/>
  <c r="DA128" i="8"/>
  <c r="DL128" i="8"/>
  <c r="DK128" i="8"/>
  <c r="DP128" i="8"/>
  <c r="DK138" i="8"/>
  <c r="DT138" i="8"/>
  <c r="DB138" i="8"/>
  <c r="CU117" i="8"/>
  <c r="DH117" i="8" s="1"/>
  <c r="CU111" i="8"/>
  <c r="DE111" i="8" s="1"/>
  <c r="CU140" i="8"/>
  <c r="DG140" i="8" s="1"/>
  <c r="CU136" i="8"/>
  <c r="DC136" i="8" s="1"/>
  <c r="EC119" i="8" l="1"/>
  <c r="DW134" i="8"/>
  <c r="DF119" i="8"/>
  <c r="CZ115" i="8"/>
  <c r="DG119" i="8"/>
  <c r="DK119" i="8"/>
  <c r="DX119" i="8"/>
  <c r="DD119" i="8"/>
  <c r="DJ119" i="8"/>
  <c r="DL119" i="8"/>
  <c r="DO119" i="8"/>
  <c r="DR119" i="8"/>
  <c r="DQ119" i="8"/>
  <c r="DH119" i="8"/>
  <c r="DZ119" i="8"/>
  <c r="DE119" i="8"/>
  <c r="CY119" i="8"/>
  <c r="EA119" i="8"/>
  <c r="EB119" i="8"/>
  <c r="DI119" i="8"/>
  <c r="DT119" i="8"/>
  <c r="DN119" i="8"/>
  <c r="DM119" i="8"/>
  <c r="CX119" i="8"/>
  <c r="DA126" i="8"/>
  <c r="DY119" i="8"/>
  <c r="CV119" i="8"/>
  <c r="DB119" i="8"/>
  <c r="DP119" i="8"/>
  <c r="DV119" i="8"/>
  <c r="DI115" i="8"/>
  <c r="CW119" i="8"/>
  <c r="DW119" i="8"/>
  <c r="DY117" i="8"/>
  <c r="DC119" i="8"/>
  <c r="DS119" i="8"/>
  <c r="DA119" i="8"/>
  <c r="CZ119" i="8"/>
  <c r="DW116" i="8"/>
  <c r="DB116" i="8"/>
  <c r="DQ116" i="8"/>
  <c r="DJ116" i="8"/>
  <c r="DZ116" i="8"/>
  <c r="DS116" i="8"/>
  <c r="DA116" i="8"/>
  <c r="DF116" i="8"/>
  <c r="DG116" i="8"/>
  <c r="DY116" i="8"/>
  <c r="CW116" i="8"/>
  <c r="DM116" i="8"/>
  <c r="DI116" i="8"/>
  <c r="CW134" i="8"/>
  <c r="DN116" i="8"/>
  <c r="DD116" i="8"/>
  <c r="DT116" i="8"/>
  <c r="DR116" i="8"/>
  <c r="CV116" i="8"/>
  <c r="DV116" i="8"/>
  <c r="DO141" i="8"/>
  <c r="CZ116" i="8"/>
  <c r="CY116" i="8"/>
  <c r="CX116" i="8"/>
  <c r="CZ134" i="8"/>
  <c r="DC116" i="8"/>
  <c r="DL116" i="8"/>
  <c r="DP116" i="8"/>
  <c r="DU116" i="8"/>
  <c r="DV134" i="8"/>
  <c r="EB116" i="8"/>
  <c r="DH116" i="8"/>
  <c r="EA116" i="8"/>
  <c r="DO134" i="8"/>
  <c r="DM134" i="8"/>
  <c r="EC116" i="8"/>
  <c r="DX116" i="8"/>
  <c r="DO116" i="8"/>
  <c r="DE116" i="8"/>
  <c r="DS134" i="8"/>
  <c r="DU111" i="8"/>
  <c r="DE132" i="8"/>
  <c r="DD115" i="8"/>
  <c r="DG117" i="8"/>
  <c r="DA129" i="8"/>
  <c r="DA121" i="8"/>
  <c r="DK135" i="8"/>
  <c r="DN115" i="8"/>
  <c r="EC120" i="8"/>
  <c r="DQ135" i="8"/>
  <c r="DE117" i="8"/>
  <c r="DN135" i="8"/>
  <c r="DO121" i="8"/>
  <c r="DT129" i="8"/>
  <c r="DF120" i="8"/>
  <c r="DS120" i="8"/>
  <c r="DD121" i="8"/>
  <c r="EB126" i="8"/>
  <c r="DL130" i="8"/>
  <c r="DY126" i="8"/>
  <c r="CW135" i="8"/>
  <c r="DP135" i="8"/>
  <c r="DZ129" i="8"/>
  <c r="DA120" i="8"/>
  <c r="DK121" i="8"/>
  <c r="DY129" i="8"/>
  <c r="DC120" i="8"/>
  <c r="DD117" i="8"/>
  <c r="DN121" i="8"/>
  <c r="DR121" i="8"/>
  <c r="EC126" i="8"/>
  <c r="CV117" i="8"/>
  <c r="DW135" i="8"/>
  <c r="DN129" i="8"/>
  <c r="CX120" i="8"/>
  <c r="EB135" i="8"/>
  <c r="DS135" i="8"/>
  <c r="EA117" i="8"/>
  <c r="DJ135" i="8"/>
  <c r="DL135" i="8"/>
  <c r="EA120" i="8"/>
  <c r="CY129" i="8"/>
  <c r="CV129" i="8"/>
  <c r="DJ121" i="8"/>
  <c r="CV120" i="8"/>
  <c r="DO120" i="8"/>
  <c r="DB121" i="8"/>
  <c r="DR117" i="8"/>
  <c r="DJ117" i="8"/>
  <c r="DU115" i="8"/>
  <c r="DQ117" i="8"/>
  <c r="DV115" i="8"/>
  <c r="DD126" i="8"/>
  <c r="DC115" i="8"/>
  <c r="DC129" i="8"/>
  <c r="DC121" i="8"/>
  <c r="EB115" i="8"/>
  <c r="DP115" i="8"/>
  <c r="DM135" i="8"/>
  <c r="DW117" i="8"/>
  <c r="DB129" i="8"/>
  <c r="DT122" i="8"/>
  <c r="DA122" i="8"/>
  <c r="DH122" i="8"/>
  <c r="DX122" i="8"/>
  <c r="EB120" i="8"/>
  <c r="EC122" i="8"/>
  <c r="CW122" i="8"/>
  <c r="DE115" i="8"/>
  <c r="CZ135" i="8"/>
  <c r="DG126" i="8"/>
  <c r="DK117" i="8"/>
  <c r="DR130" i="8"/>
  <c r="DB126" i="8"/>
  <c r="DG115" i="8"/>
  <c r="DU126" i="8"/>
  <c r="EB121" i="8"/>
  <c r="EA129" i="8"/>
  <c r="DE129" i="8"/>
  <c r="DV122" i="8"/>
  <c r="DK120" i="8"/>
  <c r="DL120" i="8"/>
  <c r="DB120" i="8"/>
  <c r="DD122" i="8"/>
  <c r="CV115" i="8"/>
  <c r="DR135" i="8"/>
  <c r="DZ117" i="8"/>
  <c r="CW117" i="8"/>
  <c r="DB117" i="8"/>
  <c r="DI117" i="8"/>
  <c r="CY115" i="8"/>
  <c r="CZ121" i="8"/>
  <c r="DK129" i="8"/>
  <c r="DM129" i="8"/>
  <c r="DG121" i="8"/>
  <c r="DG120" i="8"/>
  <c r="DZ121" i="8"/>
  <c r="DJ122" i="8"/>
  <c r="DN120" i="8"/>
  <c r="DY120" i="8"/>
  <c r="CX117" i="8"/>
  <c r="EB117" i="8"/>
  <c r="DA135" i="8"/>
  <c r="DU135" i="8"/>
  <c r="DQ115" i="8"/>
  <c r="DW115" i="8"/>
  <c r="DG135" i="8"/>
  <c r="CV126" i="8"/>
  <c r="CY121" i="8"/>
  <c r="DV121" i="8"/>
  <c r="CV135" i="8"/>
  <c r="EC129" i="8"/>
  <c r="EB129" i="8"/>
  <c r="DI122" i="8"/>
  <c r="DE120" i="8"/>
  <c r="DL121" i="8"/>
  <c r="CW121" i="8"/>
  <c r="CX126" i="8"/>
  <c r="DC126" i="8"/>
  <c r="DE135" i="8"/>
  <c r="DL117" i="8"/>
  <c r="DI126" i="8"/>
  <c r="CX135" i="8"/>
  <c r="DX117" i="8"/>
  <c r="DU121" i="8"/>
  <c r="DU129" i="8"/>
  <c r="DO129" i="8"/>
  <c r="DH120" i="8"/>
  <c r="DZ120" i="8"/>
  <c r="DJ120" i="8"/>
  <c r="EA121" i="8"/>
  <c r="DU120" i="8"/>
  <c r="DZ126" i="8"/>
  <c r="CY117" i="8"/>
  <c r="DT135" i="8"/>
  <c r="DJ115" i="8"/>
  <c r="DX135" i="8"/>
  <c r="CX115" i="8"/>
  <c r="DF117" i="8"/>
  <c r="DO135" i="8"/>
  <c r="DV135" i="8"/>
  <c r="DU117" i="8"/>
  <c r="EC135" i="8"/>
  <c r="DH115" i="8"/>
  <c r="DF135" i="8"/>
  <c r="EC121" i="8"/>
  <c r="DE121" i="8"/>
  <c r="DD120" i="8"/>
  <c r="DI135" i="8"/>
  <c r="DS129" i="8"/>
  <c r="DV129" i="8"/>
  <c r="DJ129" i="8"/>
  <c r="DD129" i="8"/>
  <c r="DN117" i="8"/>
  <c r="DW121" i="8"/>
  <c r="DH121" i="8"/>
  <c r="DW120" i="8"/>
  <c r="DM120" i="8"/>
  <c r="DI121" i="8"/>
  <c r="DP121" i="8"/>
  <c r="DF121" i="8"/>
  <c r="DM115" i="8"/>
  <c r="CY126" i="8"/>
  <c r="EC117" i="8"/>
  <c r="DO115" i="8"/>
  <c r="DT115" i="8"/>
  <c r="DF126" i="8"/>
  <c r="DY135" i="8"/>
  <c r="DR115" i="8"/>
  <c r="DN126" i="8"/>
  <c r="DP117" i="8"/>
  <c r="DS126" i="8"/>
  <c r="DC117" i="8"/>
  <c r="DV126" i="8"/>
  <c r="DE126" i="8"/>
  <c r="DQ121" i="8"/>
  <c r="DL126" i="8"/>
  <c r="DT126" i="8"/>
  <c r="DS121" i="8"/>
  <c r="DH129" i="8"/>
  <c r="DP129" i="8"/>
  <c r="DQ129" i="8"/>
  <c r="DI129" i="8"/>
  <c r="CZ117" i="8"/>
  <c r="DQ120" i="8"/>
  <c r="DM121" i="8"/>
  <c r="DX120" i="8"/>
  <c r="DR120" i="8"/>
  <c r="DT120" i="8"/>
  <c r="DX121" i="8"/>
  <c r="CV121" i="8"/>
  <c r="DB115" i="8"/>
  <c r="EA115" i="8"/>
  <c r="DH126" i="8"/>
  <c r="DO117" i="8"/>
  <c r="DQ126" i="8"/>
  <c r="DX115" i="8"/>
  <c r="DK126" i="8"/>
  <c r="DZ115" i="8"/>
  <c r="EA126" i="8"/>
  <c r="DK115" i="8"/>
  <c r="CW126" i="8"/>
  <c r="DM126" i="8"/>
  <c r="DB135" i="8"/>
  <c r="CX121" i="8"/>
  <c r="DM117" i="8"/>
  <c r="DT121" i="8"/>
  <c r="DV120" i="8"/>
  <c r="CZ129" i="8"/>
  <c r="DX129" i="8"/>
  <c r="CX129" i="8"/>
  <c r="DF129" i="8"/>
  <c r="DP120" i="8"/>
  <c r="CY120" i="8"/>
  <c r="CZ120" i="8"/>
  <c r="CW120" i="8"/>
  <c r="DV117" i="8"/>
  <c r="DC135" i="8"/>
  <c r="DT117" i="8"/>
  <c r="DY115" i="8"/>
  <c r="DH135" i="8"/>
  <c r="DO126" i="8"/>
  <c r="DA115" i="8"/>
  <c r="DS115" i="8"/>
  <c r="CZ126" i="8"/>
  <c r="DF115" i="8"/>
  <c r="DW126" i="8"/>
  <c r="DL115" i="8"/>
  <c r="DJ126" i="8"/>
  <c r="EA135" i="8"/>
  <c r="DS117" i="8"/>
  <c r="CY135" i="8"/>
  <c r="DP126" i="8"/>
  <c r="CW115" i="8"/>
  <c r="DA117" i="8"/>
  <c r="DR126" i="8"/>
  <c r="DD135" i="8"/>
  <c r="DG129" i="8"/>
  <c r="CW129" i="8"/>
  <c r="DL129" i="8"/>
  <c r="DW129" i="8"/>
  <c r="DN114" i="8"/>
  <c r="DU132" i="8"/>
  <c r="DN132" i="8"/>
  <c r="EC132" i="8"/>
  <c r="CW132" i="8"/>
  <c r="DT130" i="8"/>
  <c r="DK122" i="8"/>
  <c r="DY122" i="8"/>
  <c r="EB122" i="8"/>
  <c r="DW122" i="8"/>
  <c r="DB132" i="8"/>
  <c r="CZ114" i="8"/>
  <c r="EB130" i="8"/>
  <c r="DH130" i="8"/>
  <c r="DL122" i="8"/>
  <c r="DV114" i="8"/>
  <c r="DI130" i="8"/>
  <c r="CZ130" i="8"/>
  <c r="DQ114" i="8"/>
  <c r="DY130" i="8"/>
  <c r="EC130" i="8"/>
  <c r="DW130" i="8"/>
  <c r="DV130" i="8"/>
  <c r="CY122" i="8"/>
  <c r="DR122" i="8"/>
  <c r="CZ122" i="8"/>
  <c r="EA130" i="8"/>
  <c r="DO122" i="8"/>
  <c r="DB122" i="8"/>
  <c r="DE122" i="8"/>
  <c r="DP122" i="8"/>
  <c r="CV130" i="8"/>
  <c r="DA130" i="8"/>
  <c r="DK130" i="8"/>
  <c r="DX130" i="8"/>
  <c r="DS130" i="8"/>
  <c r="DB130" i="8"/>
  <c r="DD130" i="8"/>
  <c r="DS122" i="8"/>
  <c r="CX122" i="8"/>
  <c r="EA122" i="8"/>
  <c r="DU122" i="8"/>
  <c r="CV122" i="8"/>
  <c r="DF130" i="8"/>
  <c r="CW130" i="8"/>
  <c r="DE130" i="8"/>
  <c r="DC130" i="8"/>
  <c r="DQ130" i="8"/>
  <c r="CV114" i="8"/>
  <c r="DH114" i="8"/>
  <c r="DG114" i="8"/>
  <c r="DU114" i="8"/>
  <c r="DN133" i="8"/>
  <c r="DR114" i="8"/>
  <c r="DB114" i="8"/>
  <c r="DF114" i="8"/>
  <c r="EC114" i="8"/>
  <c r="DE114" i="8"/>
  <c r="DL140" i="8"/>
  <c r="DZ107" i="8"/>
  <c r="DQ109" i="8"/>
  <c r="DZ109" i="8"/>
  <c r="DT107" i="8"/>
  <c r="EA123" i="8"/>
  <c r="CV137" i="8"/>
  <c r="DP133" i="8"/>
  <c r="DN136" i="8"/>
  <c r="DF133" i="8"/>
  <c r="DY109" i="8"/>
  <c r="DR109" i="8"/>
  <c r="DH109" i="8"/>
  <c r="DX112" i="8"/>
  <c r="DY137" i="8"/>
  <c r="DE137" i="8"/>
  <c r="DU139" i="8"/>
  <c r="CV140" i="8"/>
  <c r="DP112" i="8"/>
  <c r="DY140" i="8"/>
  <c r="CV127" i="8"/>
  <c r="DU107" i="8"/>
  <c r="DJ133" i="8"/>
  <c r="DR137" i="8"/>
  <c r="DB109" i="8"/>
  <c r="CW109" i="8"/>
  <c r="DL109" i="8"/>
  <c r="DW140" i="8"/>
  <c r="DE131" i="8"/>
  <c r="DI112" i="8"/>
  <c r="CV109" i="8"/>
  <c r="EB109" i="8"/>
  <c r="CW108" i="8"/>
  <c r="DK125" i="8"/>
  <c r="DZ133" i="8"/>
  <c r="EA110" i="8"/>
  <c r="DE109" i="8"/>
  <c r="DA140" i="8"/>
  <c r="DJ112" i="8"/>
  <c r="DB133" i="8"/>
  <c r="DC133" i="8"/>
  <c r="DZ139" i="8"/>
  <c r="EC109" i="8"/>
  <c r="DM131" i="8"/>
  <c r="DW137" i="8"/>
  <c r="DB123" i="8"/>
  <c r="DU108" i="8"/>
  <c r="DO109" i="8"/>
  <c r="DT110" i="8"/>
  <c r="DN140" i="8"/>
  <c r="CZ133" i="8"/>
  <c r="CW137" i="8"/>
  <c r="DT118" i="8"/>
  <c r="DA137" i="8"/>
  <c r="DL136" i="8"/>
  <c r="DG110" i="8"/>
  <c r="DT123" i="8"/>
  <c r="DK112" i="8"/>
  <c r="DD140" i="8"/>
  <c r="DV123" i="8"/>
  <c r="DX140" i="8"/>
  <c r="DC112" i="8"/>
  <c r="EB123" i="8"/>
  <c r="EB140" i="8"/>
  <c r="DT131" i="8"/>
  <c r="DB112" i="8"/>
  <c r="DT112" i="8"/>
  <c r="DF110" i="8"/>
  <c r="EB133" i="8"/>
  <c r="DD109" i="8"/>
  <c r="CV112" i="8"/>
  <c r="DX131" i="8"/>
  <c r="DM109" i="8"/>
  <c r="DY136" i="8"/>
  <c r="DT141" i="8"/>
  <c r="CV132" i="8"/>
  <c r="DX108" i="8"/>
  <c r="DA108" i="8"/>
  <c r="DG108" i="8"/>
  <c r="DO137" i="8"/>
  <c r="DY108" i="8"/>
  <c r="DG133" i="8"/>
  <c r="DN124" i="8"/>
  <c r="DU141" i="8"/>
  <c r="DF132" i="8"/>
  <c r="DR133" i="8"/>
  <c r="DH137" i="8"/>
  <c r="DI133" i="8"/>
  <c r="DL112" i="8"/>
  <c r="DM108" i="8"/>
  <c r="DK109" i="8"/>
  <c r="DL108" i="8"/>
  <c r="DI124" i="8"/>
  <c r="CY141" i="8"/>
  <c r="DZ132" i="8"/>
  <c r="DW108" i="8"/>
  <c r="CV141" i="8"/>
  <c r="DP132" i="8"/>
  <c r="DV133" i="8"/>
  <c r="DK142" i="8"/>
  <c r="DC109" i="8"/>
  <c r="DJ140" i="8"/>
  <c r="EB141" i="8"/>
  <c r="DC132" i="8"/>
  <c r="DE133" i="8"/>
  <c r="DA142" i="8"/>
  <c r="DO131" i="8"/>
  <c r="DO108" i="8"/>
  <c r="EB112" i="8"/>
  <c r="CW140" i="8"/>
  <c r="DJ108" i="8"/>
  <c r="DW112" i="8"/>
  <c r="DS131" i="8"/>
  <c r="DY131" i="8"/>
  <c r="DH108" i="8"/>
  <c r="DF108" i="8"/>
  <c r="DU131" i="8"/>
  <c r="CY111" i="8"/>
  <c r="DF111" i="8"/>
  <c r="DX111" i="8"/>
  <c r="DO111" i="8"/>
  <c r="DP111" i="8"/>
  <c r="DT111" i="8"/>
  <c r="CV111" i="8"/>
  <c r="DB134" i="8"/>
  <c r="DQ112" i="8"/>
  <c r="CV134" i="8"/>
  <c r="DR125" i="8"/>
  <c r="DX142" i="8"/>
  <c r="DD137" i="8"/>
  <c r="DM137" i="8"/>
  <c r="DI125" i="8"/>
  <c r="DF137" i="8"/>
  <c r="DU109" i="8"/>
  <c r="CY133" i="8"/>
  <c r="DT108" i="8"/>
  <c r="DL132" i="8"/>
  <c r="DC141" i="8"/>
  <c r="DW141" i="8"/>
  <c r="DJ141" i="8"/>
  <c r="CZ127" i="8"/>
  <c r="DS137" i="8"/>
  <c r="DR108" i="8"/>
  <c r="CV108" i="8"/>
  <c r="DJ109" i="8"/>
  <c r="DL131" i="8"/>
  <c r="EC131" i="8"/>
  <c r="DD131" i="8"/>
  <c r="DU134" i="8"/>
  <c r="EA134" i="8"/>
  <c r="DX134" i="8"/>
  <c r="DY134" i="8"/>
  <c r="EB134" i="8"/>
  <c r="CZ132" i="8"/>
  <c r="DY141" i="8"/>
  <c r="DO133" i="8"/>
  <c r="DV131" i="8"/>
  <c r="DB131" i="8"/>
  <c r="DP134" i="8"/>
  <c r="DA134" i="8"/>
  <c r="DI111" i="8"/>
  <c r="CX111" i="8"/>
  <c r="DK134" i="8"/>
  <c r="DB111" i="8"/>
  <c r="EC111" i="8"/>
  <c r="DK111" i="8"/>
  <c r="DH111" i="8"/>
  <c r="EB111" i="8"/>
  <c r="EC133" i="8"/>
  <c r="EB108" i="8"/>
  <c r="DM141" i="8"/>
  <c r="DL141" i="8"/>
  <c r="DC140" i="8"/>
  <c r="DH141" i="8"/>
  <c r="DW132" i="8"/>
  <c r="DS109" i="8"/>
  <c r="CZ108" i="8"/>
  <c r="DD132" i="8"/>
  <c r="DF131" i="8"/>
  <c r="DO112" i="8"/>
  <c r="DE112" i="8"/>
  <c r="CX112" i="8"/>
  <c r="DN108" i="8"/>
  <c r="DS140" i="8"/>
  <c r="DN111" i="8"/>
  <c r="DL111" i="8"/>
  <c r="DY111" i="8"/>
  <c r="DZ112" i="8"/>
  <c r="DJ134" i="8"/>
  <c r="DZ137" i="8"/>
  <c r="DN109" i="8"/>
  <c r="DU140" i="8"/>
  <c r="CV142" i="8"/>
  <c r="DS108" i="8"/>
  <c r="EA133" i="8"/>
  <c r="DO107" i="8"/>
  <c r="DB141" i="8"/>
  <c r="DM132" i="8"/>
  <c r="DP140" i="8"/>
  <c r="EA132" i="8"/>
  <c r="DT140" i="8"/>
  <c r="DH133" i="8"/>
  <c r="CX133" i="8"/>
  <c r="EB132" i="8"/>
  <c r="DQ131" i="8"/>
  <c r="DD112" i="8"/>
  <c r="DA112" i="8"/>
  <c r="DP109" i="8"/>
  <c r="CX108" i="8"/>
  <c r="EB131" i="8"/>
  <c r="DV140" i="8"/>
  <c r="DU112" i="8"/>
  <c r="DF112" i="8"/>
  <c r="DM111" i="8"/>
  <c r="EC140" i="8"/>
  <c r="CZ111" i="8"/>
  <c r="DD134" i="8"/>
  <c r="DR111" i="8"/>
  <c r="DA111" i="8"/>
  <c r="DG134" i="8"/>
  <c r="DE134" i="8"/>
  <c r="DV111" i="8"/>
  <c r="CX134" i="8"/>
  <c r="DB125" i="8"/>
  <c r="DG132" i="8"/>
  <c r="CZ137" i="8"/>
  <c r="DL137" i="8"/>
  <c r="EC137" i="8"/>
  <c r="EA125" i="8"/>
  <c r="CX137" i="8"/>
  <c r="DV137" i="8"/>
  <c r="CZ109" i="8"/>
  <c r="DA133" i="8"/>
  <c r="DQ137" i="8"/>
  <c r="DF141" i="8"/>
  <c r="EA141" i="8"/>
  <c r="DA132" i="8"/>
  <c r="DV141" i="8"/>
  <c r="DW109" i="8"/>
  <c r="DA109" i="8"/>
  <c r="DD141" i="8"/>
  <c r="DS132" i="8"/>
  <c r="DK133" i="8"/>
  <c r="CY140" i="8"/>
  <c r="DK141" i="8"/>
  <c r="DI132" i="8"/>
  <c r="DM140" i="8"/>
  <c r="DQ141" i="8"/>
  <c r="DO132" i="8"/>
  <c r="DY133" i="8"/>
  <c r="DZ108" i="8"/>
  <c r="DG141" i="8"/>
  <c r="DT132" i="8"/>
  <c r="DH140" i="8"/>
  <c r="DP131" i="8"/>
  <c r="DC131" i="8"/>
  <c r="DN112" i="8"/>
  <c r="DM112" i="8"/>
  <c r="DH131" i="8"/>
  <c r="DC108" i="8"/>
  <c r="DN131" i="8"/>
  <c r="DM133" i="8"/>
  <c r="DQ108" i="8"/>
  <c r="CX141" i="8"/>
  <c r="DX141" i="8"/>
  <c r="DX133" i="8"/>
  <c r="CW112" i="8"/>
  <c r="EA131" i="8"/>
  <c r="DK131" i="8"/>
  <c r="DX109" i="8"/>
  <c r="DV112" i="8"/>
  <c r="DH112" i="8"/>
  <c r="DG111" i="8"/>
  <c r="EA111" i="8"/>
  <c r="DQ134" i="8"/>
  <c r="DE108" i="8"/>
  <c r="DP141" i="8"/>
  <c r="DI141" i="8"/>
  <c r="DS133" i="8"/>
  <c r="EA108" i="8"/>
  <c r="CV133" i="8"/>
  <c r="DZ140" i="8"/>
  <c r="DK132" i="8"/>
  <c r="EA137" i="8"/>
  <c r="DJ137" i="8"/>
  <c r="CY137" i="8"/>
  <c r="DP137" i="8"/>
  <c r="DD108" i="8"/>
  <c r="DW133" i="8"/>
  <c r="DR141" i="8"/>
  <c r="DS141" i="8"/>
  <c r="CW141" i="8"/>
  <c r="DH132" i="8"/>
  <c r="DS136" i="8"/>
  <c r="CX109" i="8"/>
  <c r="DG131" i="8"/>
  <c r="CY108" i="8"/>
  <c r="DZ131" i="8"/>
  <c r="DS111" i="8"/>
  <c r="DY132" i="8"/>
  <c r="DN141" i="8"/>
  <c r="DD111" i="8"/>
  <c r="CY109" i="8"/>
  <c r="DZ141" i="8"/>
  <c r="EC141" i="8"/>
  <c r="DI131" i="8"/>
  <c r="CZ140" i="8"/>
  <c r="DX132" i="8"/>
  <c r="DF109" i="8"/>
  <c r="EA140" i="8"/>
  <c r="DP108" i="8"/>
  <c r="CW133" i="8"/>
  <c r="DQ140" i="8"/>
  <c r="CX132" i="8"/>
  <c r="DA131" i="8"/>
  <c r="DT109" i="8"/>
  <c r="DI108" i="8"/>
  <c r="CZ112" i="8"/>
  <c r="DG112" i="8"/>
  <c r="DR131" i="8"/>
  <c r="DY112" i="8"/>
  <c r="DF140" i="8"/>
  <c r="DC111" i="8"/>
  <c r="DQ111" i="8"/>
  <c r="DN134" i="8"/>
  <c r="DT134" i="8"/>
  <c r="CW111" i="8"/>
  <c r="DH134" i="8"/>
  <c r="EC134" i="8"/>
  <c r="DJ111" i="8"/>
  <c r="CY112" i="8"/>
  <c r="DT133" i="8"/>
  <c r="DT137" i="8"/>
  <c r="DV109" i="8"/>
  <c r="DI140" i="8"/>
  <c r="DV132" i="8"/>
  <c r="DE140" i="8"/>
  <c r="DL133" i="8"/>
  <c r="DR140" i="8"/>
  <c r="DU133" i="8"/>
  <c r="DO140" i="8"/>
  <c r="DR132" i="8"/>
  <c r="CX140" i="8"/>
  <c r="DQ133" i="8"/>
  <c r="DW136" i="8"/>
  <c r="DK140" i="8"/>
  <c r="DJ132" i="8"/>
  <c r="CV131" i="8"/>
  <c r="DR112" i="8"/>
  <c r="DW131" i="8"/>
  <c r="DS112" i="8"/>
  <c r="CY131" i="8"/>
  <c r="DK108" i="8"/>
  <c r="EC112" i="8"/>
  <c r="DG109" i="8"/>
  <c r="EC108" i="8"/>
  <c r="CX131" i="8"/>
  <c r="DJ131" i="8"/>
  <c r="DW111" i="8"/>
  <c r="DC134" i="8"/>
  <c r="DI134" i="8"/>
  <c r="CY134" i="8"/>
  <c r="DL134" i="8"/>
  <c r="DR134" i="8"/>
  <c r="DZ134" i="8"/>
  <c r="DB140" i="8"/>
  <c r="DZ111" i="8"/>
  <c r="DX137" i="8"/>
  <c r="DK137" i="8"/>
  <c r="CZ131" i="8"/>
  <c r="DB137" i="8"/>
  <c r="DN137" i="8"/>
  <c r="DI137" i="8"/>
  <c r="EB137" i="8"/>
  <c r="DG137" i="8"/>
  <c r="DQ132" i="8"/>
  <c r="DU137" i="8"/>
  <c r="CZ141" i="8"/>
  <c r="DE141" i="8"/>
  <c r="EA109" i="8"/>
  <c r="DM136" i="8"/>
  <c r="DV108" i="8"/>
  <c r="EC136" i="8"/>
  <c r="DS124" i="8"/>
  <c r="DO127" i="8"/>
  <c r="DS142" i="8"/>
  <c r="CY142" i="8"/>
  <c r="DZ136" i="8"/>
  <c r="CV139" i="8"/>
  <c r="DL127" i="8"/>
  <c r="DO125" i="8"/>
  <c r="DF142" i="8"/>
  <c r="DV124" i="8"/>
  <c r="DV127" i="8"/>
  <c r="DD142" i="8"/>
  <c r="DE139" i="8"/>
  <c r="CX142" i="8"/>
  <c r="EA127" i="8"/>
  <c r="DD139" i="8"/>
  <c r="DY123" i="8"/>
  <c r="DJ113" i="8"/>
  <c r="DS125" i="8"/>
  <c r="DL124" i="8"/>
  <c r="DR139" i="8"/>
  <c r="CY124" i="8"/>
  <c r="CZ124" i="8"/>
  <c r="CW136" i="8"/>
  <c r="DI142" i="8"/>
  <c r="DP136" i="8"/>
  <c r="CX124" i="8"/>
  <c r="DX118" i="8"/>
  <c r="DK127" i="8"/>
  <c r="DJ127" i="8"/>
  <c r="DZ124" i="8"/>
  <c r="DE125" i="8"/>
  <c r="DE142" i="8"/>
  <c r="EB139" i="8"/>
  <c r="DL107" i="8"/>
  <c r="DC107" i="8"/>
  <c r="DP142" i="8"/>
  <c r="DK136" i="8"/>
  <c r="DF136" i="8"/>
  <c r="DT124" i="8"/>
  <c r="DK107" i="8"/>
  <c r="DC139" i="8"/>
  <c r="DN139" i="8"/>
  <c r="DV136" i="8"/>
  <c r="DO139" i="8"/>
  <c r="CX123" i="8"/>
  <c r="DA127" i="8"/>
  <c r="DU127" i="8"/>
  <c r="DI107" i="8"/>
  <c r="DF139" i="8"/>
  <c r="DG142" i="8"/>
  <c r="DX124" i="8"/>
  <c r="DG127" i="8"/>
  <c r="CW142" i="8"/>
  <c r="DH139" i="8"/>
  <c r="EC124" i="8"/>
  <c r="DD127" i="8"/>
  <c r="DC142" i="8"/>
  <c r="DE124" i="8"/>
  <c r="DM127" i="8"/>
  <c r="EB107" i="8"/>
  <c r="DK139" i="8"/>
  <c r="DT139" i="8"/>
  <c r="DH124" i="8"/>
  <c r="DR127" i="8"/>
  <c r="DT142" i="8"/>
  <c r="DX139" i="8"/>
  <c r="DK123" i="8"/>
  <c r="DY110" i="8"/>
  <c r="EA139" i="8"/>
  <c r="EB124" i="8"/>
  <c r="CX127" i="8"/>
  <c r="DQ142" i="8"/>
  <c r="DC124" i="8"/>
  <c r="EA142" i="8"/>
  <c r="CY107" i="8"/>
  <c r="CY139" i="8"/>
  <c r="DY124" i="8"/>
  <c r="DW127" i="8"/>
  <c r="DY142" i="8"/>
  <c r="DM124" i="8"/>
  <c r="DI127" i="8"/>
  <c r="DA107" i="8"/>
  <c r="DF113" i="8"/>
  <c r="DN127" i="8"/>
  <c r="DS139" i="8"/>
  <c r="DZ125" i="8"/>
  <c r="DW125" i="8"/>
  <c r="DW107" i="8"/>
  <c r="DP118" i="8"/>
  <c r="DO136" i="8"/>
  <c r="DQ124" i="8"/>
  <c r="CY136" i="8"/>
  <c r="DI136" i="8"/>
  <c r="DD136" i="8"/>
  <c r="CV136" i="8"/>
  <c r="DJ139" i="8"/>
  <c r="EB142" i="8"/>
  <c r="DK124" i="8"/>
  <c r="CW127" i="8"/>
  <c r="DR107" i="8"/>
  <c r="DL139" i="8"/>
  <c r="DG123" i="8"/>
  <c r="DF107" i="8"/>
  <c r="DE136" i="8"/>
  <c r="DW139" i="8"/>
  <c r="DC127" i="8"/>
  <c r="CX110" i="8"/>
  <c r="DH127" i="8"/>
  <c r="DO142" i="8"/>
  <c r="DP139" i="8"/>
  <c r="DD123" i="8"/>
  <c r="DU110" i="8"/>
  <c r="DM139" i="8"/>
  <c r="CV124" i="8"/>
  <c r="DF127" i="8"/>
  <c r="DJ136" i="8"/>
  <c r="DQ123" i="8"/>
  <c r="DW142" i="8"/>
  <c r="DB136" i="8"/>
  <c r="DH142" i="8"/>
  <c r="DM107" i="8"/>
  <c r="DI139" i="8"/>
  <c r="EA124" i="8"/>
  <c r="DT127" i="8"/>
  <c r="DM142" i="8"/>
  <c r="DJ124" i="8"/>
  <c r="EC127" i="8"/>
  <c r="CZ142" i="8"/>
  <c r="DA125" i="8"/>
  <c r="DO124" i="8"/>
  <c r="DZ142" i="8"/>
  <c r="DY139" i="8"/>
  <c r="DB142" i="8"/>
  <c r="CX139" i="8"/>
  <c r="DP125" i="8"/>
  <c r="CZ118" i="8"/>
  <c r="CZ125" i="8"/>
  <c r="DQ107" i="8"/>
  <c r="DE107" i="8"/>
  <c r="DT136" i="8"/>
  <c r="EC142" i="8"/>
  <c r="EC139" i="8"/>
  <c r="DG139" i="8"/>
  <c r="DA139" i="8"/>
  <c r="DR136" i="8"/>
  <c r="DD124" i="8"/>
  <c r="DS127" i="8"/>
  <c r="DL142" i="8"/>
  <c r="DJ107" i="8"/>
  <c r="DU136" i="8"/>
  <c r="DX136" i="8"/>
  <c r="DU142" i="8"/>
  <c r="EB136" i="8"/>
  <c r="DG124" i="8"/>
  <c r="DE127" i="8"/>
  <c r="DN107" i="8"/>
  <c r="DV139" i="8"/>
  <c r="CW107" i="8"/>
  <c r="DF124" i="8"/>
  <c r="DX127" i="8"/>
  <c r="DQ139" i="8"/>
  <c r="EC107" i="8"/>
  <c r="DW124" i="8"/>
  <c r="CY127" i="8"/>
  <c r="DB139" i="8"/>
  <c r="CW124" i="8"/>
  <c r="DQ127" i="8"/>
  <c r="EA136" i="8"/>
  <c r="DJ123" i="8"/>
  <c r="DA124" i="8"/>
  <c r="DZ127" i="8"/>
  <c r="DG136" i="8"/>
  <c r="DR142" i="8"/>
  <c r="CX107" i="8"/>
  <c r="DP124" i="8"/>
  <c r="EB127" i="8"/>
  <c r="DN142" i="8"/>
  <c r="DU124" i="8"/>
  <c r="DB127" i="8"/>
  <c r="DV142" i="8"/>
  <c r="EC113" i="8"/>
  <c r="DL114" i="8"/>
  <c r="DD113" i="8"/>
  <c r="DB113" i="8"/>
  <c r="CZ139" i="8"/>
  <c r="DJ125" i="8"/>
  <c r="DF118" i="8"/>
  <c r="DR124" i="8"/>
  <c r="EA107" i="8"/>
  <c r="DP127" i="8"/>
  <c r="DA136" i="8"/>
  <c r="DH136" i="8"/>
  <c r="DQ110" i="8"/>
  <c r="DR110" i="8"/>
  <c r="DC123" i="8"/>
  <c r="DE113" i="8"/>
  <c r="DZ113" i="8"/>
  <c r="DN113" i="8"/>
  <c r="DX123" i="8"/>
  <c r="DA113" i="8"/>
  <c r="DA123" i="8"/>
  <c r="DU113" i="8"/>
  <c r="DL118" i="8"/>
  <c r="DS118" i="8"/>
  <c r="DJ110" i="8"/>
  <c r="DY118" i="8"/>
  <c r="DL110" i="8"/>
  <c r="DI110" i="8"/>
  <c r="DA110" i="8"/>
  <c r="DW113" i="8"/>
  <c r="CZ123" i="8"/>
  <c r="DO110" i="8"/>
  <c r="DJ114" i="8"/>
  <c r="DM114" i="8"/>
  <c r="DY113" i="8"/>
  <c r="DP123" i="8"/>
  <c r="EB113" i="8"/>
  <c r="DM113" i="8"/>
  <c r="CW114" i="8"/>
  <c r="DO113" i="8"/>
  <c r="DX110" i="8"/>
  <c r="DB118" i="8"/>
  <c r="DC118" i="8"/>
  <c r="DK110" i="8"/>
  <c r="EB114" i="8"/>
  <c r="DP110" i="8"/>
  <c r="CV110" i="8"/>
  <c r="DN122" i="8"/>
  <c r="DW114" i="8"/>
  <c r="DL123" i="8"/>
  <c r="DS123" i="8"/>
  <c r="DG107" i="8"/>
  <c r="DB110" i="8"/>
  <c r="DM122" i="8"/>
  <c r="CY114" i="8"/>
  <c r="DK114" i="8"/>
  <c r="DX107" i="8"/>
  <c r="DH113" i="8"/>
  <c r="CV123" i="8"/>
  <c r="DR113" i="8"/>
  <c r="DE110" i="8"/>
  <c r="DQ122" i="8"/>
  <c r="DF123" i="8"/>
  <c r="DM123" i="8"/>
  <c r="DT113" i="8"/>
  <c r="DG113" i="8"/>
  <c r="DO130" i="8"/>
  <c r="DG125" i="8"/>
  <c r="DQ125" i="8"/>
  <c r="CV125" i="8"/>
  <c r="DN130" i="8"/>
  <c r="DT125" i="8"/>
  <c r="DM130" i="8"/>
  <c r="DC125" i="8"/>
  <c r="DD118" i="8"/>
  <c r="CW110" i="8"/>
  <c r="EC118" i="8"/>
  <c r="DG130" i="8"/>
  <c r="DA118" i="8"/>
  <c r="DV107" i="8"/>
  <c r="DQ136" i="8"/>
  <c r="CZ136" i="8"/>
  <c r="CX136" i="8"/>
  <c r="DI118" i="8"/>
  <c r="CY118" i="8"/>
  <c r="DO123" i="8"/>
  <c r="CY123" i="8"/>
  <c r="DI113" i="8"/>
  <c r="CZ110" i="8"/>
  <c r="DD110" i="8"/>
  <c r="DQ113" i="8"/>
  <c r="DH118" i="8"/>
  <c r="DW118" i="8"/>
  <c r="EA118" i="8"/>
  <c r="DN110" i="8"/>
  <c r="DM110" i="8"/>
  <c r="DC114" i="8"/>
  <c r="DF122" i="8"/>
  <c r="DS114" i="8"/>
  <c r="DI123" i="8"/>
  <c r="DW123" i="8"/>
  <c r="DE123" i="8"/>
  <c r="DD107" i="8"/>
  <c r="DC110" i="8"/>
  <c r="DZ114" i="8"/>
  <c r="DZ122" i="8"/>
  <c r="DP114" i="8"/>
  <c r="DT114" i="8"/>
  <c r="DI114" i="8"/>
  <c r="DH107" i="8"/>
  <c r="CX113" i="8"/>
  <c r="DY114" i="8"/>
  <c r="DU123" i="8"/>
  <c r="DS113" i="8"/>
  <c r="DC113" i="8"/>
  <c r="DV113" i="8"/>
  <c r="DK113" i="8"/>
  <c r="DC122" i="8"/>
  <c r="CY113" i="8"/>
  <c r="DJ130" i="8"/>
  <c r="DX125" i="8"/>
  <c r="DN125" i="8"/>
  <c r="CY125" i="8"/>
  <c r="CY130" i="8"/>
  <c r="DH125" i="8"/>
  <c r="DL125" i="8"/>
  <c r="DQ118" i="8"/>
  <c r="DZ118" i="8"/>
  <c r="DU118" i="8"/>
  <c r="EB118" i="8"/>
  <c r="DM118" i="8"/>
  <c r="CZ107" i="8"/>
  <c r="DX113" i="8"/>
  <c r="EB110" i="8"/>
  <c r="DS110" i="8"/>
  <c r="DN123" i="8"/>
  <c r="CW123" i="8"/>
  <c r="DZ110" i="8"/>
  <c r="DZ123" i="8"/>
  <c r="DR123" i="8"/>
  <c r="EC123" i="8"/>
  <c r="CY110" i="8"/>
  <c r="DO114" i="8"/>
  <c r="DX114" i="8"/>
  <c r="DA114" i="8"/>
  <c r="EA114" i="8"/>
  <c r="DD114" i="8"/>
  <c r="CV113" i="8"/>
  <c r="CW113" i="8"/>
  <c r="DL113" i="8"/>
  <c r="DY107" i="8"/>
  <c r="DV110" i="8"/>
  <c r="DP113" i="8"/>
  <c r="EA113" i="8"/>
  <c r="DV118" i="8"/>
  <c r="DM125" i="8"/>
  <c r="DF125" i="8"/>
  <c r="EB125" i="8"/>
  <c r="DY125" i="8"/>
  <c r="CX130" i="8"/>
  <c r="DO118" i="8"/>
  <c r="DE118" i="8"/>
  <c r="DR118" i="8"/>
  <c r="EC110" i="8"/>
  <c r="DK118" i="8"/>
  <c r="CW125" i="8"/>
  <c r="DB107" i="8"/>
  <c r="EC125" i="8"/>
  <c r="CW118" i="8"/>
  <c r="DV125" i="8"/>
  <c r="DZ130" i="8"/>
  <c r="DD125" i="8"/>
  <c r="DU130" i="8"/>
  <c r="DJ118" i="8"/>
  <c r="DU125" i="8"/>
  <c r="CX118" i="8"/>
  <c r="DH110" i="8"/>
  <c r="DN118" i="8"/>
  <c r="DP107" i="8"/>
  <c r="CV118" i="8"/>
  <c r="DS107" i="8"/>
  <c r="DZ143" i="8" l="1"/>
  <c r="DV96" i="8" s="1"/>
  <c r="CD96" i="8" s="1"/>
  <c r="DC51" i="8" s="1"/>
  <c r="DB51" i="8" s="1"/>
  <c r="DP143" i="8"/>
  <c r="DV86" i="8" s="1"/>
  <c r="CD86" i="8" s="1"/>
  <c r="DL23" i="8" s="1"/>
  <c r="DK23" i="8" s="1"/>
  <c r="CV143" i="8"/>
  <c r="DG143" i="8"/>
  <c r="DV77" i="8" s="1"/>
  <c r="CD77" i="8" s="1"/>
  <c r="CZ59" i="8" s="1"/>
  <c r="CY59" i="8" s="1"/>
  <c r="EA143" i="8"/>
  <c r="DV97" i="8" s="1"/>
  <c r="CD97" i="8" s="1"/>
  <c r="DC37" i="8" s="1"/>
  <c r="DB37" i="8" s="1"/>
  <c r="DK143" i="8"/>
  <c r="DV81" i="8" s="1"/>
  <c r="CD81" i="8" s="1"/>
  <c r="CW48" i="8" s="1"/>
  <c r="CV48" i="8" s="1"/>
  <c r="DW143" i="8"/>
  <c r="DV93" i="8" s="1"/>
  <c r="CD93" i="8" s="1"/>
  <c r="CW56" i="8" s="1"/>
  <c r="CV56" i="8" s="1"/>
  <c r="DE143" i="8"/>
  <c r="DV75" i="8" s="1"/>
  <c r="CD75" i="8" s="1"/>
  <c r="DI55" i="8" s="1"/>
  <c r="DH55" i="8" s="1"/>
  <c r="CY143" i="8"/>
  <c r="DV69" i="8" s="1"/>
  <c r="CD69" i="8" s="1"/>
  <c r="DF48" i="8" s="1"/>
  <c r="DE48" i="8" s="1"/>
  <c r="EB143" i="8"/>
  <c r="DV98" i="8" s="1"/>
  <c r="CD98" i="8" s="1"/>
  <c r="CZ26" i="8" s="1"/>
  <c r="CY26" i="8" s="1"/>
  <c r="DR143" i="8"/>
  <c r="DV88" i="8" s="1"/>
  <c r="CD88" i="8" s="1"/>
  <c r="CZ56" i="8" s="1"/>
  <c r="CY56" i="8" s="1"/>
  <c r="DB143" i="8"/>
  <c r="DV72" i="8" s="1"/>
  <c r="CD72" i="8" s="1"/>
  <c r="DI60" i="8" s="1"/>
  <c r="DH60" i="8" s="1"/>
  <c r="DY143" i="8"/>
  <c r="DV95" i="8" s="1"/>
  <c r="CD95" i="8" s="1"/>
  <c r="DF57" i="8" s="1"/>
  <c r="DE57" i="8" s="1"/>
  <c r="DQ143" i="8"/>
  <c r="DV87" i="8" s="1"/>
  <c r="CD87" i="8" s="1"/>
  <c r="DF60" i="8" s="1"/>
  <c r="DE60" i="8" s="1"/>
  <c r="CX143" i="8"/>
  <c r="DV68" i="8" s="1"/>
  <c r="CD68" i="8" s="1"/>
  <c r="DL56" i="8" s="1"/>
  <c r="DK56" i="8" s="1"/>
  <c r="DD143" i="8"/>
  <c r="DV74" i="8" s="1"/>
  <c r="CD74" i="8" s="1"/>
  <c r="DL55" i="8" s="1"/>
  <c r="DK55" i="8" s="1"/>
  <c r="DN143" i="8"/>
  <c r="DV84" i="8" s="1"/>
  <c r="CD84" i="8" s="1"/>
  <c r="CZ55" i="8" s="1"/>
  <c r="CY55" i="8" s="1"/>
  <c r="DF143" i="8"/>
  <c r="DV76" i="8" s="1"/>
  <c r="CD76" i="8" s="1"/>
  <c r="DI59" i="8" s="1"/>
  <c r="DH59" i="8" s="1"/>
  <c r="CW143" i="8"/>
  <c r="DV67" i="8" s="1"/>
  <c r="CD67" i="8" s="1"/>
  <c r="DL58" i="8" s="1"/>
  <c r="DK58" i="8" s="1"/>
  <c r="CZ143" i="8"/>
  <c r="DV70" i="8" s="1"/>
  <c r="CD70" i="8" s="1"/>
  <c r="DI16" i="8" s="1"/>
  <c r="DH16" i="8" s="1"/>
  <c r="DL143" i="8"/>
  <c r="DV82" i="8" s="1"/>
  <c r="CD82" i="8" s="1"/>
  <c r="DF59" i="8" s="1"/>
  <c r="DE59" i="8" s="1"/>
  <c r="DX143" i="8"/>
  <c r="DV94" i="8" s="1"/>
  <c r="CD94" i="8" s="1"/>
  <c r="CZ36" i="8" s="1"/>
  <c r="CY36" i="8" s="1"/>
  <c r="DC143" i="8"/>
  <c r="DV73" i="8" s="1"/>
  <c r="CD73" i="8" s="1"/>
  <c r="DC58" i="8" s="1"/>
  <c r="DB58" i="8" s="1"/>
  <c r="DM143" i="8"/>
  <c r="DV83" i="8" s="1"/>
  <c r="CD83" i="8" s="1"/>
  <c r="CW17" i="8" s="1"/>
  <c r="CV17" i="8" s="1"/>
  <c r="DI143" i="8"/>
  <c r="DV79" i="8" s="1"/>
  <c r="CD79" i="8" s="1"/>
  <c r="DC17" i="8" s="1"/>
  <c r="DB17" i="8" s="1"/>
  <c r="DV143" i="8"/>
  <c r="DV92" i="8" s="1"/>
  <c r="CD92" i="8" s="1"/>
  <c r="CW55" i="8" s="1"/>
  <c r="CV55" i="8" s="1"/>
  <c r="DO143" i="8"/>
  <c r="DV85" i="8" s="1"/>
  <c r="CD85" i="8" s="1"/>
  <c r="DI56" i="8" s="1"/>
  <c r="DH56" i="8" s="1"/>
  <c r="DS143" i="8"/>
  <c r="DV89" i="8" s="1"/>
  <c r="CD89" i="8" s="1"/>
  <c r="DF49" i="8" s="1"/>
  <c r="DE49" i="8" s="1"/>
  <c r="EC143" i="8"/>
  <c r="DV99" i="8" s="1"/>
  <c r="CD99" i="8" s="1"/>
  <c r="CW58" i="8" s="1"/>
  <c r="CV58" i="8" s="1"/>
  <c r="DT143" i="8"/>
  <c r="DV90" i="8" s="1"/>
  <c r="CD90" i="8" s="1"/>
  <c r="DF25" i="8" s="1"/>
  <c r="DE25" i="8" s="1"/>
  <c r="DJ143" i="8"/>
  <c r="DV80" i="8" s="1"/>
  <c r="CD80" i="8" s="1"/>
  <c r="DL27" i="8" s="1"/>
  <c r="DK27" i="8" s="1"/>
  <c r="DH143" i="8"/>
  <c r="DV78" i="8" s="1"/>
  <c r="CD78" i="8" s="1"/>
  <c r="DI57" i="8" s="1"/>
  <c r="DH57" i="8" s="1"/>
  <c r="DA143" i="8"/>
  <c r="DV71" i="8" s="1"/>
  <c r="CD71" i="8" s="1"/>
  <c r="DI58" i="8" s="1"/>
  <c r="DH58" i="8" s="1"/>
  <c r="DU143" i="8"/>
  <c r="DV91" i="8" s="1"/>
  <c r="CD91" i="8" s="1"/>
  <c r="DF55" i="8" s="1"/>
  <c r="DE55" i="8" s="1"/>
  <c r="DV66" i="8" l="1"/>
  <c r="CD66" i="8" s="1"/>
  <c r="DL41" i="8"/>
  <c r="DK41" i="8" s="1"/>
  <c r="BC41" i="8" s="1"/>
  <c r="BE41" i="8" s="1"/>
  <c r="DI23" i="8"/>
  <c r="DH23" i="8" s="1"/>
  <c r="AZ23" i="8" s="1"/>
  <c r="BB23" i="8" s="1"/>
  <c r="CW36" i="8"/>
  <c r="CV36" i="8" s="1"/>
  <c r="AN36" i="8" s="1"/>
  <c r="AP36" i="8" s="1"/>
  <c r="DI26" i="8"/>
  <c r="DH26" i="8" s="1"/>
  <c r="BA26" i="8" s="1"/>
  <c r="BA16" i="8"/>
  <c r="AZ16" i="8"/>
  <c r="BB16" i="8" s="1"/>
  <c r="AR59" i="8"/>
  <c r="AQ59" i="8"/>
  <c r="AS59" i="8" s="1"/>
  <c r="CF83" i="8"/>
  <c r="AF16" i="8" s="1"/>
  <c r="AG16" i="8" s="1"/>
  <c r="AU17" i="8"/>
  <c r="AT17" i="8"/>
  <c r="BD23" i="8"/>
  <c r="BC23" i="8"/>
  <c r="BE23" i="8" s="1"/>
  <c r="AR56" i="8"/>
  <c r="AQ56" i="8"/>
  <c r="AS56" i="8" s="1"/>
  <c r="BD27" i="8"/>
  <c r="BC27" i="8"/>
  <c r="BE27" i="8" s="1"/>
  <c r="AU58" i="8"/>
  <c r="AT58" i="8"/>
  <c r="AV58" i="8" s="1"/>
  <c r="AR55" i="8"/>
  <c r="AQ55" i="8"/>
  <c r="AS55" i="8" s="1"/>
  <c r="AO17" i="8"/>
  <c r="AN17" i="8"/>
  <c r="AP17" i="8" s="1"/>
  <c r="BD55" i="8"/>
  <c r="BC55" i="8"/>
  <c r="BE55" i="8" s="1"/>
  <c r="BD58" i="8"/>
  <c r="BC58" i="8"/>
  <c r="BE58" i="8" s="1"/>
  <c r="BC56" i="8"/>
  <c r="BE56" i="8" s="1"/>
  <c r="BD56" i="8"/>
  <c r="BA59" i="8"/>
  <c r="AZ59" i="8"/>
  <c r="BB59" i="8" s="1"/>
  <c r="BA56" i="8"/>
  <c r="AZ56" i="8"/>
  <c r="BB56" i="8" s="1"/>
  <c r="BA60" i="8"/>
  <c r="AZ60" i="8"/>
  <c r="BB60" i="8" s="1"/>
  <c r="AZ58" i="8"/>
  <c r="BB58" i="8" s="1"/>
  <c r="BA58" i="8"/>
  <c r="AZ57" i="8"/>
  <c r="BB57" i="8" s="1"/>
  <c r="BA57" i="8"/>
  <c r="BA55" i="8"/>
  <c r="AZ55" i="8"/>
  <c r="BB55" i="8" s="1"/>
  <c r="AW59" i="8"/>
  <c r="AY59" i="8" s="1"/>
  <c r="AX59" i="8"/>
  <c r="AX57" i="8"/>
  <c r="AW57" i="8"/>
  <c r="AY57" i="8" s="1"/>
  <c r="AX60" i="8"/>
  <c r="AW60" i="8"/>
  <c r="AY60" i="8" s="1"/>
  <c r="AW55" i="8"/>
  <c r="AY55" i="8" s="1"/>
  <c r="AX55" i="8"/>
  <c r="DC43" i="8"/>
  <c r="DB43" i="8" s="1"/>
  <c r="DL28" i="8"/>
  <c r="DK28" i="8" s="1"/>
  <c r="DI17" i="8"/>
  <c r="DH17" i="8" s="1"/>
  <c r="BA17" i="8" s="1"/>
  <c r="AN58" i="8"/>
  <c r="AP58" i="8" s="1"/>
  <c r="AO58" i="8"/>
  <c r="AN55" i="8"/>
  <c r="AP55" i="8" s="1"/>
  <c r="AO55" i="8"/>
  <c r="AN56" i="8"/>
  <c r="AP56" i="8" s="1"/>
  <c r="AO56" i="8"/>
  <c r="AX49" i="8"/>
  <c r="AW49" i="8"/>
  <c r="AY49" i="8" s="1"/>
  <c r="AW48" i="8"/>
  <c r="AY48" i="8" s="1"/>
  <c r="AX48" i="8"/>
  <c r="AU51" i="8"/>
  <c r="AT51" i="8"/>
  <c r="AV51" i="8" s="1"/>
  <c r="AN48" i="8"/>
  <c r="AP48" i="8" s="1"/>
  <c r="AO48" i="8"/>
  <c r="CF75" i="8"/>
  <c r="AF10" i="8" s="1"/>
  <c r="AG10" i="8" s="1"/>
  <c r="DC34" i="8"/>
  <c r="DB34" i="8" s="1"/>
  <c r="CF74" i="8"/>
  <c r="AF6" i="8" s="1"/>
  <c r="AG6" i="8" s="1"/>
  <c r="CZ49" i="8"/>
  <c r="CY49" i="8" s="1"/>
  <c r="DF17" i="8"/>
  <c r="DE17" i="8" s="1"/>
  <c r="AX17" i="8" s="1"/>
  <c r="CZ58" i="8"/>
  <c r="CY58" i="8" s="1"/>
  <c r="AQ58" i="8" s="1"/>
  <c r="DI15" i="8"/>
  <c r="DH15" i="8" s="1"/>
  <c r="DC25" i="8"/>
  <c r="DB25" i="8" s="1"/>
  <c r="AU25" i="8" s="1"/>
  <c r="CW49" i="8"/>
  <c r="CV49" i="8" s="1"/>
  <c r="CZ47" i="8"/>
  <c r="CY47" i="8" s="1"/>
  <c r="DI43" i="8"/>
  <c r="DH43" i="8" s="1"/>
  <c r="CW27" i="8"/>
  <c r="CV27" i="8" s="1"/>
  <c r="AO27" i="8" s="1"/>
  <c r="AT37" i="8"/>
  <c r="AV37" i="8" s="1"/>
  <c r="AU37" i="8"/>
  <c r="AR36" i="8"/>
  <c r="AQ36" i="8"/>
  <c r="AS36" i="8" s="1"/>
  <c r="DL30" i="8"/>
  <c r="DK30" i="8" s="1"/>
  <c r="AX25" i="8"/>
  <c r="AW25" i="8"/>
  <c r="AR26" i="8"/>
  <c r="AQ26" i="8"/>
  <c r="AS26" i="8" s="1"/>
  <c r="DF41" i="8"/>
  <c r="DE41" i="8" s="1"/>
  <c r="CZ34" i="8"/>
  <c r="CY34" i="8" s="1"/>
  <c r="CZ24" i="8"/>
  <c r="CY24" i="8" s="1"/>
  <c r="DF26" i="8"/>
  <c r="DE26" i="8" s="1"/>
  <c r="DF19" i="8"/>
  <c r="DE19" i="8" s="1"/>
  <c r="CF78" i="8"/>
  <c r="AF36" i="8" s="1"/>
  <c r="AG36" i="8" s="1"/>
  <c r="CW37" i="8"/>
  <c r="CV37" i="8" s="1"/>
  <c r="CW24" i="8"/>
  <c r="CV24" i="8" s="1"/>
  <c r="DI19" i="8"/>
  <c r="DH19" i="8" s="1"/>
  <c r="DF28" i="8"/>
  <c r="DE28" i="8" s="1"/>
  <c r="CZ48" i="8"/>
  <c r="CY48" i="8" s="1"/>
  <c r="AQ48" i="8" s="1"/>
  <c r="CF80" i="8"/>
  <c r="AF39" i="8" s="1"/>
  <c r="AG39" i="8" s="1"/>
  <c r="CF93" i="8"/>
  <c r="AF19" i="8" s="1"/>
  <c r="AG19" i="8" s="1"/>
  <c r="CZ42" i="8"/>
  <c r="CY42" i="8" s="1"/>
  <c r="DL36" i="8"/>
  <c r="DK36" i="8" s="1"/>
  <c r="CW43" i="8"/>
  <c r="CV43" i="8" s="1"/>
  <c r="CF81" i="8"/>
  <c r="AF43" i="8" s="1"/>
  <c r="AG43" i="8" s="1"/>
  <c r="CF87" i="8"/>
  <c r="AF29" i="8" s="1"/>
  <c r="AG29" i="8" s="1"/>
  <c r="DL29" i="8"/>
  <c r="DK29" i="8" s="1"/>
  <c r="CZ37" i="8"/>
  <c r="CY37" i="8" s="1"/>
  <c r="DF61" i="8"/>
  <c r="DE61" i="8" s="1"/>
  <c r="CF90" i="8"/>
  <c r="AF33" i="8" s="1"/>
  <c r="AG33" i="8" s="1"/>
  <c r="CW26" i="8"/>
  <c r="CV26" i="8" s="1"/>
  <c r="DC57" i="8"/>
  <c r="DB57" i="8" s="1"/>
  <c r="CZ16" i="8"/>
  <c r="CY16" i="8" s="1"/>
  <c r="DI18" i="8"/>
  <c r="DH18" i="8" s="1"/>
  <c r="AZ18" i="8" s="1"/>
  <c r="DI35" i="8"/>
  <c r="DH35" i="8" s="1"/>
  <c r="CF76" i="8"/>
  <c r="AF21" i="8" s="1"/>
  <c r="AG21" i="8" s="1"/>
  <c r="DI27" i="8"/>
  <c r="DH27" i="8" s="1"/>
  <c r="CW18" i="8"/>
  <c r="CV18" i="8" s="1"/>
  <c r="AN18" i="8" s="1"/>
  <c r="DC19" i="8"/>
  <c r="DB19" i="8" s="1"/>
  <c r="DF58" i="8"/>
  <c r="DE58" i="8" s="1"/>
  <c r="CF69" i="8"/>
  <c r="AF9" i="8" s="1"/>
  <c r="AG9" i="8" s="1"/>
  <c r="DC50" i="8"/>
  <c r="DB50" i="8" s="1"/>
  <c r="AT50" i="8" s="1"/>
  <c r="DI37" i="8"/>
  <c r="DH37" i="8" s="1"/>
  <c r="DI24" i="8"/>
  <c r="DH24" i="8" s="1"/>
  <c r="CF67" i="8"/>
  <c r="AF44" i="8" s="1"/>
  <c r="AG44" i="8" s="1"/>
  <c r="DC18" i="8"/>
  <c r="DB18" i="8" s="1"/>
  <c r="DC24" i="8"/>
  <c r="DB24" i="8" s="1"/>
  <c r="DC55" i="8"/>
  <c r="DB55" i="8" s="1"/>
  <c r="DL43" i="8"/>
  <c r="DK43" i="8" s="1"/>
  <c r="BC43" i="8" s="1"/>
  <c r="CF79" i="8"/>
  <c r="AF37" i="8" s="1"/>
  <c r="AG37" i="8" s="1"/>
  <c r="CZ17" i="8"/>
  <c r="CY17" i="8" s="1"/>
  <c r="DC35" i="8"/>
  <c r="DB35" i="8" s="1"/>
  <c r="DF35" i="8"/>
  <c r="DE35" i="8" s="1"/>
  <c r="AW35" i="8" s="1"/>
  <c r="DL24" i="8"/>
  <c r="DK24" i="8" s="1"/>
  <c r="DI42" i="8"/>
  <c r="DH42" i="8" s="1"/>
  <c r="CF96" i="8"/>
  <c r="AF25" i="8" s="1"/>
  <c r="AG25" i="8" s="1"/>
  <c r="CZ25" i="8"/>
  <c r="CY25" i="8" s="1"/>
  <c r="DC16" i="8"/>
  <c r="DB16" i="8" s="1"/>
  <c r="DC49" i="8"/>
  <c r="DB49" i="8" s="1"/>
  <c r="CF71" i="8"/>
  <c r="AF13" i="8" s="1"/>
  <c r="AG13" i="8" s="1"/>
  <c r="CW34" i="8"/>
  <c r="CV34" i="8" s="1"/>
  <c r="CF84" i="8"/>
  <c r="AF18" i="8" s="1"/>
  <c r="AG18" i="8" s="1"/>
  <c r="DL26" i="8"/>
  <c r="DK26" i="8" s="1"/>
  <c r="DC26" i="8"/>
  <c r="DB26" i="8" s="1"/>
  <c r="DC56" i="8"/>
  <c r="DB56" i="8" s="1"/>
  <c r="DI29" i="8"/>
  <c r="DH29" i="8" s="1"/>
  <c r="DC48" i="8"/>
  <c r="DB48" i="8" s="1"/>
  <c r="DC41" i="8"/>
  <c r="DB41" i="8" s="1"/>
  <c r="CZ35" i="8"/>
  <c r="CY35" i="8" s="1"/>
  <c r="DL35" i="8"/>
  <c r="DK35" i="8" s="1"/>
  <c r="CW57" i="8"/>
  <c r="CV57" i="8" s="1"/>
  <c r="CF77" i="8"/>
  <c r="AF32" i="8" s="1"/>
  <c r="AG32" i="8" s="1"/>
  <c r="CZ19" i="8"/>
  <c r="CY19" i="8" s="1"/>
  <c r="CF88" i="8"/>
  <c r="AF30" i="8" s="1"/>
  <c r="AG30" i="8" s="1"/>
  <c r="CW47" i="8"/>
  <c r="CV47" i="8" s="1"/>
  <c r="DI48" i="8"/>
  <c r="DH48" i="8" s="1"/>
  <c r="DF23" i="8"/>
  <c r="DE23" i="8" s="1"/>
  <c r="DF51" i="8"/>
  <c r="DE51" i="8" s="1"/>
  <c r="CF92" i="8"/>
  <c r="AF17" i="8" s="1"/>
  <c r="AG17" i="8" s="1"/>
  <c r="DF43" i="8"/>
  <c r="DE43" i="8" s="1"/>
  <c r="CF86" i="8"/>
  <c r="AF28" i="8" s="1"/>
  <c r="AG28" i="8" s="1"/>
  <c r="CW23" i="8"/>
  <c r="CV23" i="8" s="1"/>
  <c r="CZ15" i="8"/>
  <c r="CY15" i="8" s="1"/>
  <c r="CF97" i="8"/>
  <c r="AF34" i="8" s="1"/>
  <c r="AG34" i="8" s="1"/>
  <c r="DI49" i="8"/>
  <c r="DH49" i="8" s="1"/>
  <c r="AZ49" i="8" s="1"/>
  <c r="CW19" i="8"/>
  <c r="CV19" i="8" s="1"/>
  <c r="DC28" i="8"/>
  <c r="DB28" i="8" s="1"/>
  <c r="CF98" i="8"/>
  <c r="AF35" i="8" s="1"/>
  <c r="AG35" i="8" s="1"/>
  <c r="CF85" i="8"/>
  <c r="AF22" i="8" s="1"/>
  <c r="AG22" i="8" s="1"/>
  <c r="CZ23" i="8"/>
  <c r="CY23" i="8" s="1"/>
  <c r="DI51" i="8"/>
  <c r="DH51" i="8" s="1"/>
  <c r="DF29" i="8"/>
  <c r="DE29" i="8" s="1"/>
  <c r="CF91" i="8"/>
  <c r="AF15" i="8" s="1"/>
  <c r="AG15" i="8" s="1"/>
  <c r="DF37" i="8"/>
  <c r="DE37" i="8" s="1"/>
  <c r="CZ51" i="8"/>
  <c r="CY51" i="8" s="1"/>
  <c r="DI36" i="8"/>
  <c r="DH36" i="8" s="1"/>
  <c r="AZ36" i="8" s="1"/>
  <c r="CF95" i="8"/>
  <c r="AF24" i="8" s="1"/>
  <c r="AG24" i="8" s="1"/>
  <c r="DL25" i="8"/>
  <c r="DK25" i="8" s="1"/>
  <c r="CW42" i="8"/>
  <c r="CV42" i="8" s="1"/>
  <c r="CW25" i="8"/>
  <c r="CV25" i="8" s="1"/>
  <c r="CF82" i="8"/>
  <c r="AF14" i="8" s="1"/>
  <c r="AG14" i="8" s="1"/>
  <c r="CF94" i="8"/>
  <c r="AF23" i="8" s="1"/>
  <c r="AG23" i="8" s="1"/>
  <c r="CF70" i="8"/>
  <c r="AF12" i="8" s="1"/>
  <c r="AG12" i="8" s="1"/>
  <c r="CW50" i="8"/>
  <c r="CV50" i="8" s="1"/>
  <c r="AN50" i="8" s="1"/>
  <c r="DC27" i="8"/>
  <c r="DB27" i="8" s="1"/>
  <c r="CZ50" i="8"/>
  <c r="CY50" i="8" s="1"/>
  <c r="CF72" i="8"/>
  <c r="AF40" i="8" s="1"/>
  <c r="AG40" i="8" s="1"/>
  <c r="DF36" i="8"/>
  <c r="DE36" i="8" s="1"/>
  <c r="CW16" i="8"/>
  <c r="CV16" i="8" s="1"/>
  <c r="DF47" i="8"/>
  <c r="DE47" i="8" s="1"/>
  <c r="DF50" i="8"/>
  <c r="DE50" i="8" s="1"/>
  <c r="CZ27" i="8"/>
  <c r="CY27" i="8" s="1"/>
  <c r="CZ57" i="8"/>
  <c r="CY57" i="8" s="1"/>
  <c r="CF99" i="8"/>
  <c r="AF42" i="8" s="1"/>
  <c r="AG42" i="8" s="1"/>
  <c r="DL37" i="8"/>
  <c r="DK37" i="8" s="1"/>
  <c r="DC30" i="8"/>
  <c r="DB30" i="8" s="1"/>
  <c r="DI50" i="8"/>
  <c r="DH50" i="8" s="1"/>
  <c r="CF89" i="8"/>
  <c r="AF27" i="8" s="1"/>
  <c r="AG27" i="8" s="1"/>
  <c r="DF27" i="8"/>
  <c r="DE27" i="8" s="1"/>
  <c r="DL42" i="8"/>
  <c r="DK42" i="8" s="1"/>
  <c r="BC42" i="8" s="1"/>
  <c r="CF73" i="8"/>
  <c r="AF41" i="8" s="1"/>
  <c r="AG41" i="8" s="1"/>
  <c r="DI25" i="8"/>
  <c r="DH25" i="8" s="1"/>
  <c r="CW51" i="8"/>
  <c r="CV51" i="8" s="1"/>
  <c r="DF56" i="8"/>
  <c r="DE56" i="8" s="1"/>
  <c r="CF68" i="8"/>
  <c r="AF45" i="8" s="1"/>
  <c r="AG45" i="8" s="1"/>
  <c r="DC15" i="8"/>
  <c r="DB15" i="8" s="1"/>
  <c r="CZ18" i="8"/>
  <c r="CY18" i="8" s="1"/>
  <c r="AQ18" i="8" s="1"/>
  <c r="DF18" i="8"/>
  <c r="DE18" i="8" s="1"/>
  <c r="DF24" i="8"/>
  <c r="DE24" i="8" s="1"/>
  <c r="DC36" i="8"/>
  <c r="DB36" i="8" s="1"/>
  <c r="CZ43" i="8"/>
  <c r="CY43" i="8" s="1"/>
  <c r="DL57" i="8" l="1"/>
  <c r="DK57" i="8" s="1"/>
  <c r="CZ41" i="8"/>
  <c r="CY41" i="8" s="1"/>
  <c r="AR41" i="8" s="1"/>
  <c r="DC47" i="8"/>
  <c r="DB47" i="8" s="1"/>
  <c r="AU47" i="8" s="1"/>
  <c r="CF66" i="8"/>
  <c r="AF8" i="8" s="1"/>
  <c r="AG8" i="8" s="1"/>
  <c r="DI34" i="8"/>
  <c r="DH34" i="8" s="1"/>
  <c r="DF15" i="8"/>
  <c r="DE15" i="8" s="1"/>
  <c r="AW15" i="8" s="1"/>
  <c r="AY15" i="8" s="1"/>
  <c r="DC23" i="8"/>
  <c r="DB23" i="8" s="1"/>
  <c r="AT23" i="8" s="1"/>
  <c r="AV23" i="8" s="1"/>
  <c r="AV17" i="8"/>
  <c r="DC59" i="8"/>
  <c r="BD41" i="8"/>
  <c r="BA23" i="8"/>
  <c r="AO36" i="8"/>
  <c r="CW59" i="8"/>
  <c r="AY25" i="8"/>
  <c r="AZ26" i="8"/>
  <c r="BB26" i="8" s="1"/>
  <c r="AR43" i="8"/>
  <c r="AQ43" i="8"/>
  <c r="AS43" i="8" s="1"/>
  <c r="BD37" i="8"/>
  <c r="BC37" i="8"/>
  <c r="BE37" i="8" s="1"/>
  <c r="AU56" i="8"/>
  <c r="AT56" i="8"/>
  <c r="AV56" i="8" s="1"/>
  <c r="AU49" i="8"/>
  <c r="AT49" i="8"/>
  <c r="AV49" i="8" s="1"/>
  <c r="AR57" i="8"/>
  <c r="AQ57" i="8"/>
  <c r="AS57" i="8" s="1"/>
  <c r="BD25" i="8"/>
  <c r="BC25" i="8"/>
  <c r="BE25" i="8" s="1"/>
  <c r="BA27" i="8"/>
  <c r="AZ27" i="8"/>
  <c r="BB27" i="8" s="1"/>
  <c r="AU55" i="8"/>
  <c r="AT55" i="8"/>
  <c r="AV55" i="8" s="1"/>
  <c r="AO49" i="8"/>
  <c r="AN49" i="8"/>
  <c r="AP49" i="8" s="1"/>
  <c r="AR47" i="8"/>
  <c r="AQ47" i="8"/>
  <c r="AS47" i="8" s="1"/>
  <c r="AX23" i="8"/>
  <c r="AW23" i="8"/>
  <c r="AY23" i="8" s="1"/>
  <c r="AO16" i="8"/>
  <c r="AN16" i="8"/>
  <c r="AP16" i="8" s="1"/>
  <c r="BD26" i="8"/>
  <c r="BC26" i="8"/>
  <c r="BE26" i="8" s="1"/>
  <c r="AU34" i="8"/>
  <c r="AT34" i="8"/>
  <c r="AV34" i="8" s="1"/>
  <c r="BA25" i="8"/>
  <c r="AZ25" i="8"/>
  <c r="BB25" i="8" s="1"/>
  <c r="BD24" i="8"/>
  <c r="BC24" i="8"/>
  <c r="BE24" i="8" s="1"/>
  <c r="AU18" i="8"/>
  <c r="AT18" i="8"/>
  <c r="AV18" i="8" s="1"/>
  <c r="AO37" i="8"/>
  <c r="AN37" i="8"/>
  <c r="AP37" i="8" s="1"/>
  <c r="BA15" i="8"/>
  <c r="AZ15" i="8"/>
  <c r="BB15" i="8" s="1"/>
  <c r="AU43" i="8"/>
  <c r="AT43" i="8"/>
  <c r="AV43" i="8" s="1"/>
  <c r="BA48" i="8"/>
  <c r="AZ48" i="8"/>
  <c r="BB48" i="8" s="1"/>
  <c r="AX27" i="8"/>
  <c r="AW27" i="8"/>
  <c r="AY27" i="8" s="1"/>
  <c r="BD28" i="8"/>
  <c r="BC28" i="8"/>
  <c r="AX61" i="8"/>
  <c r="AW61" i="8"/>
  <c r="AY61" i="8" s="1"/>
  <c r="AX56" i="8"/>
  <c r="AW56" i="8"/>
  <c r="AY56" i="8" s="1"/>
  <c r="AW58" i="8"/>
  <c r="AY58" i="8" s="1"/>
  <c r="AX58" i="8"/>
  <c r="AU57" i="8"/>
  <c r="AT57" i="8"/>
  <c r="AV57" i="8" s="1"/>
  <c r="AS58" i="8"/>
  <c r="AR58" i="8"/>
  <c r="AZ17" i="8"/>
  <c r="BB17" i="8" s="1"/>
  <c r="AO57" i="8"/>
  <c r="AN57" i="8"/>
  <c r="AP57" i="8" s="1"/>
  <c r="BB49" i="8"/>
  <c r="BA49" i="8"/>
  <c r="BA50" i="8"/>
  <c r="AZ50" i="8"/>
  <c r="BB50" i="8" s="1"/>
  <c r="AZ51" i="8"/>
  <c r="BB51" i="8" s="1"/>
  <c r="BA51" i="8"/>
  <c r="AW47" i="8"/>
  <c r="AY47" i="8" s="1"/>
  <c r="AX47" i="8"/>
  <c r="AX50" i="8"/>
  <c r="AW50" i="8"/>
  <c r="AY50" i="8" s="1"/>
  <c r="AW51" i="8"/>
  <c r="AY51" i="8" s="1"/>
  <c r="AX51" i="8"/>
  <c r="AT48" i="8"/>
  <c r="AV48" i="8" s="1"/>
  <c r="AU48" i="8"/>
  <c r="AV50" i="8"/>
  <c r="AU50" i="8"/>
  <c r="AT47" i="8"/>
  <c r="AV47" i="8" s="1"/>
  <c r="AW17" i="8"/>
  <c r="AY17" i="8" s="1"/>
  <c r="AS48" i="8"/>
  <c r="AR48" i="8"/>
  <c r="AR50" i="8"/>
  <c r="AQ50" i="8"/>
  <c r="AS50" i="8" s="1"/>
  <c r="AQ49" i="8"/>
  <c r="AS49" i="8" s="1"/>
  <c r="AR49" i="8"/>
  <c r="AQ51" i="8"/>
  <c r="AS51" i="8" s="1"/>
  <c r="AR51" i="8"/>
  <c r="AP50" i="8"/>
  <c r="AO50" i="8"/>
  <c r="AO47" i="8"/>
  <c r="AN47" i="8"/>
  <c r="AP47" i="8" s="1"/>
  <c r="AN51" i="8"/>
  <c r="AP51" i="8" s="1"/>
  <c r="AO51" i="8"/>
  <c r="BE42" i="8"/>
  <c r="BD42" i="8"/>
  <c r="BE43" i="8"/>
  <c r="BD43" i="8"/>
  <c r="AZ42" i="8"/>
  <c r="BB42" i="8" s="1"/>
  <c r="BA42" i="8"/>
  <c r="AZ43" i="8"/>
  <c r="BB43" i="8" s="1"/>
  <c r="BA43" i="8"/>
  <c r="AW43" i="8"/>
  <c r="AY43" i="8" s="1"/>
  <c r="AX43" i="8"/>
  <c r="AW41" i="8"/>
  <c r="AY41" i="8" s="1"/>
  <c r="AX41" i="8"/>
  <c r="AT25" i="8"/>
  <c r="AV25" i="8" s="1"/>
  <c r="AT41" i="8"/>
  <c r="AV41" i="8" s="1"/>
  <c r="AU41" i="8"/>
  <c r="AR42" i="8"/>
  <c r="AQ42" i="8"/>
  <c r="AS42" i="8" s="1"/>
  <c r="AN42" i="8"/>
  <c r="AP42" i="8" s="1"/>
  <c r="AO42" i="8"/>
  <c r="AN43" i="8"/>
  <c r="AP43" i="8" s="1"/>
  <c r="AO43" i="8"/>
  <c r="BC36" i="8"/>
  <c r="BE36" i="8" s="1"/>
  <c r="BD36" i="8"/>
  <c r="BC35" i="8"/>
  <c r="BE35" i="8" s="1"/>
  <c r="BD35" i="8"/>
  <c r="AZ34" i="8"/>
  <c r="BB34" i="8" s="1"/>
  <c r="BA34" i="8"/>
  <c r="BB36" i="8"/>
  <c r="BA36" i="8"/>
  <c r="AZ35" i="8"/>
  <c r="BB35" i="8" s="1"/>
  <c r="BA35" i="8"/>
  <c r="AZ37" i="8"/>
  <c r="BB37" i="8" s="1"/>
  <c r="BA37" i="8"/>
  <c r="AX36" i="8"/>
  <c r="AW36" i="8"/>
  <c r="AY36" i="8" s="1"/>
  <c r="AY35" i="8"/>
  <c r="AX35" i="8"/>
  <c r="AW37" i="8"/>
  <c r="AY37" i="8" s="1"/>
  <c r="AX37" i="8"/>
  <c r="AN27" i="8"/>
  <c r="AP27" i="8" s="1"/>
  <c r="AU36" i="8"/>
  <c r="AT36" i="8"/>
  <c r="AV36" i="8" s="1"/>
  <c r="AT35" i="8"/>
  <c r="AV35" i="8" s="1"/>
  <c r="AU35" i="8"/>
  <c r="AQ37" i="8"/>
  <c r="AS37" i="8" s="1"/>
  <c r="AR37" i="8"/>
  <c r="AQ34" i="8"/>
  <c r="AS34" i="8" s="1"/>
  <c r="AR34" i="8"/>
  <c r="AQ35" i="8"/>
  <c r="AS35" i="8" s="1"/>
  <c r="AR35" i="8"/>
  <c r="AN34" i="8"/>
  <c r="AP34" i="8" s="1"/>
  <c r="AO34" i="8"/>
  <c r="BD30" i="8"/>
  <c r="BC30" i="8"/>
  <c r="BE30" i="8" s="1"/>
  <c r="BD29" i="8"/>
  <c r="BC29" i="8"/>
  <c r="BE29" i="8" s="1"/>
  <c r="AZ29" i="8"/>
  <c r="BA29" i="8"/>
  <c r="AZ24" i="8"/>
  <c r="BB24" i="8" s="1"/>
  <c r="BA24" i="8"/>
  <c r="AX24" i="8"/>
  <c r="AW24" i="8"/>
  <c r="AY24" i="8" s="1"/>
  <c r="AW26" i="8"/>
  <c r="AX26" i="8"/>
  <c r="AX29" i="8"/>
  <c r="AW29" i="8"/>
  <c r="AY29" i="8" s="1"/>
  <c r="AX28" i="8"/>
  <c r="AW28" i="8"/>
  <c r="AT27" i="8"/>
  <c r="AV27" i="8" s="1"/>
  <c r="AU27" i="8"/>
  <c r="AU23" i="8"/>
  <c r="AT28" i="8"/>
  <c r="AV28" i="8" s="1"/>
  <c r="AU28" i="8"/>
  <c r="AT26" i="8"/>
  <c r="AV26" i="8" s="1"/>
  <c r="AU26" i="8"/>
  <c r="AT30" i="8"/>
  <c r="AV30" i="8" s="1"/>
  <c r="AU30" i="8"/>
  <c r="AU24" i="8"/>
  <c r="AT24" i="8"/>
  <c r="AQ25" i="8"/>
  <c r="AS25" i="8" s="1"/>
  <c r="AR25" i="8"/>
  <c r="AQ24" i="8"/>
  <c r="AS24" i="8" s="1"/>
  <c r="AR24" i="8"/>
  <c r="AQ27" i="8"/>
  <c r="AS27" i="8" s="1"/>
  <c r="AR27" i="8"/>
  <c r="AR23" i="8"/>
  <c r="AQ23" i="8"/>
  <c r="AS23" i="8" s="1"/>
  <c r="AN26" i="8"/>
  <c r="AP26" i="8" s="1"/>
  <c r="AO26" i="8"/>
  <c r="AN23" i="8"/>
  <c r="AP23" i="8" s="1"/>
  <c r="AO23" i="8"/>
  <c r="AN24" i="8"/>
  <c r="AP24" i="8" s="1"/>
  <c r="AO24" i="8"/>
  <c r="AN25" i="8"/>
  <c r="AP25" i="8" s="1"/>
  <c r="AO25" i="8"/>
  <c r="AZ19" i="8"/>
  <c r="BB19" i="8" s="1"/>
  <c r="BA19" i="8"/>
  <c r="BB18" i="8"/>
  <c r="BA18" i="8"/>
  <c r="AX18" i="8"/>
  <c r="AW18" i="8"/>
  <c r="AY18" i="8" s="1"/>
  <c r="AW19" i="8"/>
  <c r="AY19" i="8" s="1"/>
  <c r="AX19" i="8"/>
  <c r="AT15" i="8"/>
  <c r="AV15" i="8" s="1"/>
  <c r="AU15" i="8"/>
  <c r="AT16" i="8"/>
  <c r="AV16" i="8" s="1"/>
  <c r="AU16" i="8"/>
  <c r="AU19" i="8"/>
  <c r="AT19" i="8"/>
  <c r="AV19" i="8" s="1"/>
  <c r="AS18" i="8"/>
  <c r="AR18" i="8"/>
  <c r="AQ17" i="8"/>
  <c r="AS17" i="8" s="1"/>
  <c r="AR17" i="8"/>
  <c r="AQ19" i="8"/>
  <c r="AS19" i="8" s="1"/>
  <c r="AR19" i="8"/>
  <c r="AQ16" i="8"/>
  <c r="AS16" i="8" s="1"/>
  <c r="AR16" i="8"/>
  <c r="AQ15" i="8"/>
  <c r="AS15" i="8" s="1"/>
  <c r="AR15" i="8"/>
  <c r="AN19" i="8"/>
  <c r="AP19" i="8" s="1"/>
  <c r="AO19" i="8"/>
  <c r="AP18" i="8"/>
  <c r="AO18" i="8"/>
  <c r="DC60" i="8"/>
  <c r="DC61" i="8"/>
  <c r="AX15" i="8" l="1"/>
  <c r="AQ41" i="8"/>
  <c r="AS41" i="8" s="1"/>
  <c r="S6" i="8" s="1"/>
  <c r="BC57" i="8"/>
  <c r="BE57" i="8" s="1"/>
  <c r="BD57" i="8"/>
  <c r="X10" i="8" s="1"/>
  <c r="AV24" i="8"/>
  <c r="CZ30" i="8"/>
  <c r="O5" i="8"/>
  <c r="P5" i="8"/>
  <c r="BB29" i="8"/>
  <c r="AY26" i="8"/>
  <c r="R7" i="8"/>
  <c r="AY28" i="8"/>
  <c r="S7" i="8"/>
  <c r="M5" i="8"/>
  <c r="BE28" i="8"/>
  <c r="S10" i="8"/>
  <c r="M9" i="8"/>
  <c r="Y10" i="8"/>
  <c r="X8" i="8"/>
  <c r="Y9" i="8"/>
  <c r="X7" i="8"/>
  <c r="Y6" i="8"/>
  <c r="Y5" i="8"/>
  <c r="R8" i="8"/>
  <c r="R9" i="8"/>
  <c r="S9" i="8"/>
  <c r="S8" i="8"/>
  <c r="O7" i="8"/>
  <c r="O10" i="8"/>
  <c r="R5" i="8"/>
  <c r="P10" i="8"/>
  <c r="O8" i="8"/>
  <c r="O6" i="8"/>
  <c r="P7" i="8"/>
  <c r="DI30" i="8"/>
  <c r="L9" i="8"/>
  <c r="L8" i="8"/>
  <c r="CZ28" i="8"/>
  <c r="P6" i="8"/>
  <c r="L5" i="8"/>
  <c r="S5" i="8"/>
  <c r="R10" i="8"/>
  <c r="O9" i="8"/>
  <c r="M7" i="8"/>
  <c r="P9" i="8"/>
  <c r="P8" i="8"/>
  <c r="R6" i="8"/>
  <c r="X6" i="8"/>
  <c r="Y7" i="8"/>
  <c r="M8" i="8"/>
  <c r="X9" i="8"/>
  <c r="Y8" i="8"/>
  <c r="M6" i="8"/>
  <c r="L6" i="8"/>
  <c r="X5" i="8"/>
  <c r="L7" i="8"/>
  <c r="L10" i="8"/>
  <c r="V50" i="12"/>
  <c r="T50" i="12"/>
  <c r="Q50" i="12"/>
  <c r="O50" i="12"/>
  <c r="M50" i="12"/>
  <c r="N50" i="12"/>
  <c r="L50" i="12"/>
  <c r="R50" i="12"/>
  <c r="U50" i="12"/>
  <c r="S50" i="12"/>
  <c r="P50" i="12"/>
  <c r="V49" i="12"/>
  <c r="M49" i="12"/>
  <c r="U49" i="12"/>
  <c r="P49" i="12"/>
  <c r="Q49" i="12"/>
  <c r="R49" i="12"/>
  <c r="O49" i="12"/>
  <c r="L49" i="12"/>
  <c r="T49" i="12"/>
  <c r="N49" i="12"/>
  <c r="S49" i="12"/>
  <c r="N48" i="12"/>
  <c r="S48" i="12"/>
  <c r="R48" i="12"/>
  <c r="P48" i="12"/>
  <c r="U48" i="12"/>
  <c r="T48" i="12"/>
  <c r="M48" i="12"/>
  <c r="V48" i="12"/>
  <c r="L48" i="12"/>
  <c r="Q48" i="12"/>
  <c r="O48" i="12"/>
  <c r="U44" i="12"/>
  <c r="R44" i="12"/>
  <c r="O44" i="12"/>
  <c r="V44" i="12"/>
  <c r="Q44" i="12"/>
  <c r="T44" i="12"/>
  <c r="S44" i="12"/>
  <c r="L44" i="12"/>
  <c r="M44" i="12"/>
  <c r="N44" i="12"/>
  <c r="P44" i="12"/>
  <c r="M10" i="8" l="1"/>
  <c r="BF95" i="12"/>
  <c r="BF94" i="12"/>
  <c r="BF90" i="12"/>
  <c r="BF91" i="12" l="1"/>
  <c r="BF92" i="12" l="1"/>
  <c r="BF93" i="12"/>
  <c r="BF96" i="12" s="1"/>
  <c r="BF98" i="12" l="1"/>
  <c r="BF99" i="12"/>
  <c r="BF105" i="12" s="1"/>
  <c r="BF97" i="12"/>
  <c r="BF100" i="12" l="1"/>
  <c r="BF101" i="12"/>
  <c r="BF102" i="12" s="1"/>
  <c r="BF103" i="12" l="1"/>
  <c r="BF104" i="12"/>
  <c r="BF106" i="12" l="1"/>
  <c r="BF107" i="12" s="1"/>
  <c r="BF108" i="12" l="1"/>
  <c r="BF109" i="12" s="1"/>
  <c r="BF111" i="12"/>
  <c r="BF110" i="12" l="1"/>
  <c r="BF112" i="12"/>
  <c r="BF113" i="12"/>
  <c r="G124" i="12"/>
  <c r="BF114" i="12" l="1"/>
  <c r="BF115" i="12" s="1"/>
  <c r="M124" i="12"/>
  <c r="P124" i="12" s="1"/>
  <c r="M125" i="12"/>
  <c r="G125" i="12"/>
  <c r="BF116" i="12" l="1"/>
  <c r="BF117" i="12" s="1"/>
  <c r="O124" i="12"/>
  <c r="N124" i="12"/>
  <c r="R124" i="12"/>
  <c r="Q125" i="12"/>
  <c r="N125" i="12"/>
  <c r="P125" i="12"/>
  <c r="O125" i="12"/>
  <c r="BF118" i="12" l="1"/>
  <c r="BF119" i="12" s="1"/>
  <c r="BF120" i="12" s="1"/>
  <c r="BF121" i="12" s="1"/>
  <c r="BF122" i="12" l="1"/>
  <c r="BF123" i="12" s="1"/>
  <c r="BF124" i="12" l="1"/>
  <c r="BF125" i="12" l="1"/>
  <c r="AH142" i="12" s="1"/>
  <c r="BG142" i="12" s="1"/>
  <c r="AH134" i="12"/>
  <c r="AI134" i="12" s="1"/>
  <c r="AH138" i="12"/>
  <c r="BF138" i="12" s="1"/>
  <c r="AH132" i="12"/>
  <c r="AP132" i="12" s="1"/>
  <c r="AH139" i="12"/>
  <c r="BB139" i="12" s="1"/>
  <c r="AH147" i="12"/>
  <c r="BB147" i="12" s="1"/>
  <c r="AH135" i="12"/>
  <c r="BO135" i="12" s="1"/>
  <c r="AH143" i="12"/>
  <c r="BF143" i="12" s="1"/>
  <c r="AH149" i="12"/>
  <c r="BI149" i="12" s="1"/>
  <c r="AH131" i="12"/>
  <c r="AI131" i="12" s="1"/>
  <c r="AH137" i="12"/>
  <c r="AZ137" i="12" s="1"/>
  <c r="AH140" i="12"/>
  <c r="AQ140" i="12" s="1"/>
  <c r="AP142" i="12"/>
  <c r="AS142" i="12"/>
  <c r="AV142" i="12"/>
  <c r="AH141" i="12"/>
  <c r="AO141" i="12" s="1"/>
  <c r="AH145" i="12"/>
  <c r="AJ145" i="12" s="1"/>
  <c r="BH142" i="12"/>
  <c r="AY142" i="12"/>
  <c r="AH150" i="12"/>
  <c r="BB150" i="12" s="1"/>
  <c r="BJ142" i="12"/>
  <c r="AR142" i="12"/>
  <c r="BA142" i="12"/>
  <c r="AI142" i="12"/>
  <c r="BM142" i="12"/>
  <c r="BE142" i="12"/>
  <c r="BB142" i="12"/>
  <c r="AH136" i="12"/>
  <c r="AX136" i="12" s="1"/>
  <c r="AH144" i="12"/>
  <c r="BK144" i="12" s="1"/>
  <c r="BK142" i="12"/>
  <c r="AX142" i="12"/>
  <c r="AU142" i="12"/>
  <c r="AH133" i="12"/>
  <c r="BP133" i="12" s="1"/>
  <c r="AH146" i="12"/>
  <c r="AV146" i="12" s="1"/>
  <c r="AT142" i="12"/>
  <c r="BD142" i="12"/>
  <c r="AZ149" i="12"/>
  <c r="AX149" i="12"/>
  <c r="AT141" i="12" l="1"/>
  <c r="AP149" i="12"/>
  <c r="AQ142" i="12"/>
  <c r="BC142" i="12"/>
  <c r="BO142" i="12"/>
  <c r="BI142" i="12"/>
  <c r="AK142" i="12"/>
  <c r="AM142" i="12"/>
  <c r="AN142" i="12"/>
  <c r="AO142" i="12"/>
  <c r="BF142" i="12"/>
  <c r="AW142" i="12"/>
  <c r="AZ142" i="12"/>
  <c r="BL142" i="12"/>
  <c r="BN142" i="12"/>
  <c r="AL142" i="12"/>
  <c r="AJ142" i="12"/>
  <c r="BP142" i="12"/>
  <c r="AH148" i="12"/>
  <c r="AI149" i="12"/>
  <c r="BB149" i="12"/>
  <c r="BC149" i="12"/>
  <c r="AV149" i="12"/>
  <c r="BP149" i="12"/>
  <c r="AW149" i="12"/>
  <c r="AN149" i="12"/>
  <c r="BK149" i="12"/>
  <c r="BO149" i="12"/>
  <c r="AV147" i="12"/>
  <c r="BL140" i="12"/>
  <c r="AU140" i="12"/>
  <c r="AN132" i="12"/>
  <c r="BD132" i="12"/>
  <c r="AM132" i="12"/>
  <c r="AX140" i="12"/>
  <c r="AS132" i="12"/>
  <c r="BB140" i="12"/>
  <c r="AJ132" i="12"/>
  <c r="AI140" i="12"/>
  <c r="AL132" i="12"/>
  <c r="AO132" i="12"/>
  <c r="AQ132" i="12"/>
  <c r="AJ140" i="12"/>
  <c r="AX132" i="12"/>
  <c r="BF140" i="12"/>
  <c r="AK147" i="12"/>
  <c r="BN147" i="12"/>
  <c r="BA147" i="12"/>
  <c r="AS147" i="12"/>
  <c r="BD147" i="12"/>
  <c r="BD139" i="12"/>
  <c r="AN147" i="12"/>
  <c r="BI147" i="12"/>
  <c r="BO147" i="12"/>
  <c r="AW147" i="12"/>
  <c r="AI147" i="12"/>
  <c r="BH147" i="12"/>
  <c r="AQ147" i="12"/>
  <c r="AP147" i="12"/>
  <c r="BP147" i="12"/>
  <c r="AZ147" i="12"/>
  <c r="BJ147" i="12"/>
  <c r="AL139" i="12"/>
  <c r="BA138" i="12"/>
  <c r="BF139" i="12"/>
  <c r="BL147" i="12"/>
  <c r="AR147" i="12"/>
  <c r="BG147" i="12"/>
  <c r="BE147" i="12"/>
  <c r="BA134" i="12"/>
  <c r="BL134" i="12"/>
  <c r="AV139" i="12"/>
  <c r="BO134" i="12"/>
  <c r="AJ134" i="12"/>
  <c r="BF147" i="12"/>
  <c r="AL147" i="12"/>
  <c r="BC147" i="12"/>
  <c r="AM147" i="12"/>
  <c r="AU147" i="12"/>
  <c r="AJ147" i="12"/>
  <c r="AT147" i="12"/>
  <c r="BK147" i="12"/>
  <c r="AX147" i="12"/>
  <c r="AY147" i="12"/>
  <c r="AO147" i="12"/>
  <c r="BM147" i="12"/>
  <c r="AT132" i="12"/>
  <c r="AU132" i="12"/>
  <c r="BC132" i="12"/>
  <c r="BL132" i="12"/>
  <c r="AW140" i="12"/>
  <c r="BC140" i="12"/>
  <c r="BN140" i="12"/>
  <c r="BK140" i="12"/>
  <c r="AU138" i="12"/>
  <c r="BB132" i="12"/>
  <c r="BE132" i="12"/>
  <c r="AY132" i="12"/>
  <c r="BO132" i="12"/>
  <c r="BP132" i="12"/>
  <c r="BG140" i="12"/>
  <c r="AM140" i="12"/>
  <c r="BH140" i="12"/>
  <c r="AN138" i="12"/>
  <c r="BK132" i="12"/>
  <c r="AV132" i="12"/>
  <c r="BA132" i="12"/>
  <c r="AZ132" i="12"/>
  <c r="AY140" i="12"/>
  <c r="BJ140" i="12"/>
  <c r="AT140" i="12"/>
  <c r="AS140" i="12"/>
  <c r="BO144" i="12"/>
  <c r="BI139" i="12"/>
  <c r="BH132" i="12"/>
  <c r="BI132" i="12"/>
  <c r="BF132" i="12"/>
  <c r="BJ132" i="12"/>
  <c r="BP140" i="12"/>
  <c r="AZ140" i="12"/>
  <c r="AR140" i="12"/>
  <c r="AK140" i="12"/>
  <c r="BM139" i="12"/>
  <c r="BN132" i="12"/>
  <c r="AR132" i="12"/>
  <c r="AI132" i="12"/>
  <c r="BG132" i="12"/>
  <c r="BM140" i="12"/>
  <c r="AL140" i="12"/>
  <c r="AP140" i="12"/>
  <c r="BD140" i="12"/>
  <c r="AS138" i="12"/>
  <c r="BB144" i="12"/>
  <c r="BL139" i="12"/>
  <c r="AX139" i="12"/>
  <c r="AO137" i="12"/>
  <c r="AJ139" i="12"/>
  <c r="BM132" i="12"/>
  <c r="AW132" i="12"/>
  <c r="AK132" i="12"/>
  <c r="AO140" i="12"/>
  <c r="BO140" i="12"/>
  <c r="AN140" i="12"/>
  <c r="BA140" i="12"/>
  <c r="BI134" i="12"/>
  <c r="AP134" i="12"/>
  <c r="AZ134" i="12"/>
  <c r="BM134" i="12"/>
  <c r="BO138" i="12"/>
  <c r="AK134" i="12"/>
  <c r="AT134" i="12"/>
  <c r="BC134" i="12"/>
  <c r="AR134" i="12"/>
  <c r="BK138" i="12"/>
  <c r="AL134" i="12"/>
  <c r="BB134" i="12"/>
  <c r="BJ134" i="12"/>
  <c r="AM134" i="12"/>
  <c r="AJ138" i="12"/>
  <c r="BB138" i="12"/>
  <c r="AO134" i="12"/>
  <c r="BE134" i="12"/>
  <c r="BD134" i="12"/>
  <c r="AU134" i="12"/>
  <c r="AO139" i="12"/>
  <c r="BO139" i="12"/>
  <c r="AM139" i="12"/>
  <c r="BD138" i="12"/>
  <c r="BE138" i="12"/>
  <c r="BK134" i="12"/>
  <c r="AV134" i="12"/>
  <c r="AW134" i="12"/>
  <c r="AQ134" i="12"/>
  <c r="AX137" i="12"/>
  <c r="BL138" i="12"/>
  <c r="AS134" i="12"/>
  <c r="BF134" i="12"/>
  <c r="BN134" i="12"/>
  <c r="BH134" i="12"/>
  <c r="BG134" i="12"/>
  <c r="AZ139" i="12"/>
  <c r="AR139" i="12"/>
  <c r="AK139" i="12"/>
  <c r="AQ139" i="12"/>
  <c r="BH139" i="12"/>
  <c r="BN139" i="12"/>
  <c r="BJ139" i="12"/>
  <c r="AT139" i="12"/>
  <c r="AY139" i="12"/>
  <c r="AY138" i="12"/>
  <c r="AL138" i="12"/>
  <c r="AX134" i="12"/>
  <c r="AN134" i="12"/>
  <c r="AY134" i="12"/>
  <c r="BP134" i="12"/>
  <c r="AP138" i="12"/>
  <c r="BG138" i="12"/>
  <c r="BC138" i="12"/>
  <c r="AZ138" i="12"/>
  <c r="AS139" i="12"/>
  <c r="BG139" i="12"/>
  <c r="BE139" i="12"/>
  <c r="BC139" i="12"/>
  <c r="AI139" i="12"/>
  <c r="AX138" i="12"/>
  <c r="BI138" i="12"/>
  <c r="BM138" i="12"/>
  <c r="AT138" i="12"/>
  <c r="BA139" i="12"/>
  <c r="AP139" i="12"/>
  <c r="AN139" i="12"/>
  <c r="AW139" i="12"/>
  <c r="BH138" i="12"/>
  <c r="BP138" i="12"/>
  <c r="AK138" i="12"/>
  <c r="BJ138" i="12"/>
  <c r="BN138" i="12"/>
  <c r="AI138" i="12"/>
  <c r="AW138" i="12"/>
  <c r="AR138" i="12"/>
  <c r="AV138" i="12"/>
  <c r="AU139" i="12"/>
  <c r="BK139" i="12"/>
  <c r="BP139" i="12"/>
  <c r="AS144" i="12"/>
  <c r="AO138" i="12"/>
  <c r="AQ138" i="12"/>
  <c r="AM138" i="12"/>
  <c r="AL137" i="12"/>
  <c r="AT144" i="12"/>
  <c r="AW137" i="12"/>
  <c r="BG144" i="12"/>
  <c r="AU137" i="12"/>
  <c r="BO137" i="12"/>
  <c r="AR144" i="12"/>
  <c r="AI144" i="12"/>
  <c r="AJ137" i="12"/>
  <c r="BN137" i="12"/>
  <c r="BH144" i="12"/>
  <c r="BA144" i="12"/>
  <c r="AS137" i="12"/>
  <c r="BC144" i="12"/>
  <c r="BB137" i="12"/>
  <c r="AK144" i="12"/>
  <c r="AN137" i="12"/>
  <c r="BC137" i="12"/>
  <c r="BJ144" i="12"/>
  <c r="BL144" i="12"/>
  <c r="BD137" i="12"/>
  <c r="AY137" i="12"/>
  <c r="AQ137" i="12"/>
  <c r="BE144" i="12"/>
  <c r="AQ144" i="12"/>
  <c r="AP137" i="12"/>
  <c r="AI137" i="12"/>
  <c r="AY144" i="12"/>
  <c r="AN144" i="12"/>
  <c r="BK143" i="12"/>
  <c r="BP137" i="12"/>
  <c r="BH137" i="12"/>
  <c r="BG137" i="12"/>
  <c r="AM137" i="12"/>
  <c r="BF144" i="12"/>
  <c r="AX144" i="12"/>
  <c r="BN144" i="12"/>
  <c r="BP144" i="12"/>
  <c r="AO144" i="12"/>
  <c r="AK137" i="12"/>
  <c r="AR137" i="12"/>
  <c r="BK137" i="12"/>
  <c r="BM137" i="12"/>
  <c r="AJ144" i="12"/>
  <c r="AW144" i="12"/>
  <c r="AL144" i="12"/>
  <c r="BI144" i="12"/>
  <c r="BJ137" i="12"/>
  <c r="AT137" i="12"/>
  <c r="BF137" i="12"/>
  <c r="AV137" i="12"/>
  <c r="BM144" i="12"/>
  <c r="AM144" i="12"/>
  <c r="BD144" i="12"/>
  <c r="AZ144" i="12"/>
  <c r="BL137" i="12"/>
  <c r="BA137" i="12"/>
  <c r="BE137" i="12"/>
  <c r="BI137" i="12"/>
  <c r="AU144" i="12"/>
  <c r="AV144" i="12"/>
  <c r="AP144" i="12"/>
  <c r="BJ149" i="12"/>
  <c r="AL149" i="12"/>
  <c r="AJ149" i="12"/>
  <c r="BE149" i="12"/>
  <c r="AZ146" i="12"/>
  <c r="AM149" i="12"/>
  <c r="BL149" i="12"/>
  <c r="BF149" i="12"/>
  <c r="AS149" i="12"/>
  <c r="BM149" i="12"/>
  <c r="AK149" i="12"/>
  <c r="BN149" i="12"/>
  <c r="BA149" i="12"/>
  <c r="AQ149" i="12"/>
  <c r="BH149" i="12"/>
  <c r="BG149" i="12"/>
  <c r="AY149" i="12"/>
  <c r="BD149" i="12"/>
  <c r="AT149" i="12"/>
  <c r="AU149" i="12"/>
  <c r="AR149" i="12"/>
  <c r="AO149" i="12"/>
  <c r="BN141" i="12"/>
  <c r="BB145" i="12"/>
  <c r="AY143" i="12"/>
  <c r="AK131" i="12"/>
  <c r="BD131" i="12"/>
  <c r="BE140" i="12"/>
  <c r="AV140" i="12"/>
  <c r="BI140" i="12"/>
  <c r="AP136" i="12"/>
  <c r="AU143" i="12"/>
  <c r="AR145" i="12"/>
  <c r="AP131" i="12"/>
  <c r="AY136" i="12"/>
  <c r="AS131" i="12"/>
  <c r="BD136" i="12"/>
  <c r="AZ136" i="12"/>
  <c r="AR131" i="12"/>
  <c r="AT131" i="12"/>
  <c r="BI135" i="12"/>
  <c r="AR135" i="12"/>
  <c r="AV131" i="12"/>
  <c r="BK131" i="12"/>
  <c r="AZ145" i="12"/>
  <c r="AM135" i="12"/>
  <c r="BC131" i="12"/>
  <c r="BE131" i="12"/>
  <c r="AP145" i="12"/>
  <c r="BA143" i="12"/>
  <c r="BG143" i="12"/>
  <c r="AO135" i="12"/>
  <c r="BC143" i="12"/>
  <c r="AQ143" i="12"/>
  <c r="AQ136" i="12"/>
  <c r="BI136" i="12"/>
  <c r="BG131" i="12"/>
  <c r="AI145" i="12"/>
  <c r="BN143" i="12"/>
  <c r="AJ136" i="12"/>
  <c r="BJ136" i="12"/>
  <c r="AO131" i="12"/>
  <c r="AK145" i="12"/>
  <c r="BO136" i="12"/>
  <c r="AK136" i="12"/>
  <c r="BE143" i="12"/>
  <c r="BA136" i="12"/>
  <c r="BG136" i="12"/>
  <c r="AL131" i="12"/>
  <c r="AQ145" i="12"/>
  <c r="AU135" i="12"/>
  <c r="AI135" i="12"/>
  <c r="AY135" i="12"/>
  <c r="AL135" i="12"/>
  <c r="BM131" i="12"/>
  <c r="AN131" i="12"/>
  <c r="AY131" i="12"/>
  <c r="AQ131" i="12"/>
  <c r="BP145" i="12"/>
  <c r="BO145" i="12"/>
  <c r="BF135" i="12"/>
  <c r="AT135" i="12"/>
  <c r="BK135" i="12"/>
  <c r="AJ135" i="12"/>
  <c r="BB131" i="12"/>
  <c r="AX131" i="12"/>
  <c r="BO131" i="12"/>
  <c r="BI131" i="12"/>
  <c r="BF145" i="12"/>
  <c r="AX145" i="12"/>
  <c r="BE145" i="12"/>
  <c r="BJ143" i="12"/>
  <c r="AJ143" i="12"/>
  <c r="AS143" i="12"/>
  <c r="BI143" i="12"/>
  <c r="BC136" i="12"/>
  <c r="BN136" i="12"/>
  <c r="AW136" i="12"/>
  <c r="BE135" i="12"/>
  <c r="BJ135" i="12"/>
  <c r="AK135" i="12"/>
  <c r="AV135" i="12"/>
  <c r="BB135" i="12"/>
  <c r="BP131" i="12"/>
  <c r="AJ131" i="12"/>
  <c r="BN131" i="12"/>
  <c r="BA131" i="12"/>
  <c r="BK145" i="12"/>
  <c r="BL145" i="12"/>
  <c r="AS145" i="12"/>
  <c r="AT143" i="12"/>
  <c r="AO143" i="12"/>
  <c r="BB143" i="12"/>
  <c r="AX143" i="12"/>
  <c r="BL143" i="12"/>
  <c r="AK143" i="12"/>
  <c r="AN143" i="12"/>
  <c r="AR143" i="12"/>
  <c r="BO143" i="12"/>
  <c r="AP143" i="12"/>
  <c r="BH143" i="12"/>
  <c r="BD143" i="12"/>
  <c r="BM143" i="12"/>
  <c r="AM143" i="12"/>
  <c r="AL143" i="12"/>
  <c r="BP143" i="12"/>
  <c r="BK136" i="12"/>
  <c r="AS136" i="12"/>
  <c r="BP136" i="12"/>
  <c r="AR136" i="12"/>
  <c r="BM135" i="12"/>
  <c r="AZ135" i="12"/>
  <c r="BL135" i="12"/>
  <c r="BP135" i="12"/>
  <c r="AS135" i="12"/>
  <c r="BJ131" i="12"/>
  <c r="AM131" i="12"/>
  <c r="AW131" i="12"/>
  <c r="AZ131" i="12"/>
  <c r="BC145" i="12"/>
  <c r="AO145" i="12"/>
  <c r="BM145" i="12"/>
  <c r="AQ150" i="12"/>
  <c r="BH135" i="12"/>
  <c r="AP135" i="12"/>
  <c r="BA135" i="12"/>
  <c r="BD135" i="12"/>
  <c r="AX135" i="12"/>
  <c r="BN135" i="12"/>
  <c r="BC135" i="12"/>
  <c r="BG135" i="12"/>
  <c r="AO136" i="12"/>
  <c r="AL136" i="12"/>
  <c r="BL136" i="12"/>
  <c r="AV143" i="12"/>
  <c r="AW143" i="12"/>
  <c r="AZ143" i="12"/>
  <c r="AI143" i="12"/>
  <c r="AI136" i="12"/>
  <c r="AM136" i="12"/>
  <c r="BB136" i="12"/>
  <c r="AQ135" i="12"/>
  <c r="AN135" i="12"/>
  <c r="AW135" i="12"/>
  <c r="AU131" i="12"/>
  <c r="BL131" i="12"/>
  <c r="BH131" i="12"/>
  <c r="BF131" i="12"/>
  <c r="BJ145" i="12"/>
  <c r="BA145" i="12"/>
  <c r="AU145" i="12"/>
  <c r="BP150" i="12"/>
  <c r="BA146" i="12"/>
  <c r="BL141" i="12"/>
  <c r="AP146" i="12"/>
  <c r="AJ141" i="12"/>
  <c r="BL146" i="12"/>
  <c r="BE141" i="12"/>
  <c r="BD141" i="12"/>
  <c r="AK146" i="12"/>
  <c r="BC146" i="12"/>
  <c r="AZ141" i="12"/>
  <c r="AN141" i="12"/>
  <c r="AY146" i="12"/>
  <c r="AL146" i="12"/>
  <c r="BI146" i="12"/>
  <c r="AI146" i="12"/>
  <c r="BF141" i="12"/>
  <c r="BK141" i="12"/>
  <c r="AW141" i="12"/>
  <c r="BP141" i="12"/>
  <c r="AR141" i="12"/>
  <c r="AV141" i="12"/>
  <c r="BD146" i="12"/>
  <c r="AU146" i="12"/>
  <c r="AT146" i="12"/>
  <c r="BO146" i="12"/>
  <c r="AX146" i="12"/>
  <c r="BH146" i="12"/>
  <c r="AI141" i="12"/>
  <c r="AK141" i="12"/>
  <c r="BH133" i="12"/>
  <c r="BK146" i="12"/>
  <c r="AW146" i="12"/>
  <c r="BG146" i="12"/>
  <c r="AJ146" i="12"/>
  <c r="AQ141" i="12"/>
  <c r="BO141" i="12"/>
  <c r="AX141" i="12"/>
  <c r="AL141" i="12"/>
  <c r="BE150" i="12"/>
  <c r="BJ146" i="12"/>
  <c r="BE146" i="12"/>
  <c r="BN146" i="12"/>
  <c r="BB146" i="12"/>
  <c r="AO146" i="12"/>
  <c r="BB141" i="12"/>
  <c r="BI141" i="12"/>
  <c r="BJ141" i="12"/>
  <c r="BH141" i="12"/>
  <c r="AP141" i="12"/>
  <c r="AM146" i="12"/>
  <c r="AR146" i="12"/>
  <c r="AQ146" i="12"/>
  <c r="BP146" i="12"/>
  <c r="AS146" i="12"/>
  <c r="AY141" i="12"/>
  <c r="AS141" i="12"/>
  <c r="BA141" i="12"/>
  <c r="BG141" i="12"/>
  <c r="AU141" i="12"/>
  <c r="AY150" i="12"/>
  <c r="BF146" i="12"/>
  <c r="BM146" i="12"/>
  <c r="AN146" i="12"/>
  <c r="BC141" i="12"/>
  <c r="AM141" i="12"/>
  <c r="BM141" i="12"/>
  <c r="BN133" i="12"/>
  <c r="AX133" i="12"/>
  <c r="AV133" i="12"/>
  <c r="BK133" i="12"/>
  <c r="AO133" i="12"/>
  <c r="AY133" i="12"/>
  <c r="AN133" i="12"/>
  <c r="BJ150" i="12"/>
  <c r="BM150" i="12"/>
  <c r="AK150" i="12"/>
  <c r="AL150" i="12"/>
  <c r="BL133" i="12"/>
  <c r="AP133" i="12"/>
  <c r="BA150" i="12"/>
  <c r="BL150" i="12"/>
  <c r="BG150" i="12"/>
  <c r="AT150" i="12"/>
  <c r="AP150" i="12"/>
  <c r="BE133" i="12"/>
  <c r="BG133" i="12"/>
  <c r="AW133" i="12"/>
  <c r="AT133" i="12"/>
  <c r="BM133" i="12"/>
  <c r="BD133" i="12"/>
  <c r="BJ133" i="12"/>
  <c r="BI133" i="12"/>
  <c r="AS133" i="12"/>
  <c r="AM133" i="12"/>
  <c r="BC133" i="12"/>
  <c r="AO150" i="12"/>
  <c r="AU150" i="12"/>
  <c r="AV150" i="12"/>
  <c r="BN150" i="12"/>
  <c r="BE136" i="12"/>
  <c r="BM136" i="12"/>
  <c r="AU136" i="12"/>
  <c r="BH136" i="12"/>
  <c r="AJ133" i="12"/>
  <c r="BF133" i="12"/>
  <c r="BO133" i="12"/>
  <c r="AR133" i="12"/>
  <c r="AY145" i="12"/>
  <c r="AM145" i="12"/>
  <c r="AW145" i="12"/>
  <c r="BD145" i="12"/>
  <c r="AL145" i="12"/>
  <c r="AS150" i="12"/>
  <c r="BC150" i="12"/>
  <c r="AW150" i="12"/>
  <c r="BK150" i="12"/>
  <c r="BO150" i="12"/>
  <c r="AR150" i="12"/>
  <c r="BF150" i="12"/>
  <c r="AI150" i="12"/>
  <c r="BG145" i="12"/>
  <c r="BH145" i="12"/>
  <c r="AT145" i="12"/>
  <c r="BI145" i="12"/>
  <c r="BI150" i="12"/>
  <c r="AN150" i="12"/>
  <c r="AJ150" i="12"/>
  <c r="AX150" i="12"/>
  <c r="AK133" i="12"/>
  <c r="AL133" i="12"/>
  <c r="AI133" i="12"/>
  <c r="AZ133" i="12"/>
  <c r="AQ133" i="12"/>
  <c r="AT136" i="12"/>
  <c r="AN136" i="12"/>
  <c r="AV136" i="12"/>
  <c r="BF136" i="12"/>
  <c r="BB133" i="12"/>
  <c r="BA133" i="12"/>
  <c r="AU133" i="12"/>
  <c r="AV145" i="12"/>
  <c r="BN145" i="12"/>
  <c r="AN145" i="12"/>
  <c r="AM150" i="12"/>
  <c r="AZ150" i="12"/>
  <c r="BH150" i="12"/>
  <c r="BD150" i="12"/>
  <c r="AJ148" i="12" l="1"/>
  <c r="AJ151" i="12" s="1"/>
  <c r="BJ148" i="12"/>
  <c r="BE148" i="12"/>
  <c r="BE151" i="12" s="1"/>
  <c r="BH148" i="12"/>
  <c r="BH151" i="12" s="1"/>
  <c r="BN148" i="12"/>
  <c r="BN151" i="12" s="1"/>
  <c r="BM148" i="12"/>
  <c r="AT148" i="12"/>
  <c r="AT151" i="12" s="1"/>
  <c r="AS148" i="12"/>
  <c r="AS151" i="12" s="1"/>
  <c r="AU148" i="12"/>
  <c r="AU151" i="12" s="1"/>
  <c r="BD148" i="12"/>
  <c r="BI148" i="12"/>
  <c r="BI151" i="12" s="1"/>
  <c r="AI148" i="12"/>
  <c r="AI151" i="12" s="1"/>
  <c r="AL148" i="12"/>
  <c r="AY148" i="12"/>
  <c r="AY151" i="12" s="1"/>
  <c r="AO148" i="12"/>
  <c r="AO151" i="12" s="1"/>
  <c r="AP148" i="12"/>
  <c r="AP151" i="12" s="1"/>
  <c r="AN148" i="12"/>
  <c r="AN151" i="12" s="1"/>
  <c r="BB148" i="12"/>
  <c r="BB151" i="12" s="1"/>
  <c r="AR148" i="12"/>
  <c r="AR151" i="12" s="1"/>
  <c r="BK148" i="12"/>
  <c r="BK151" i="12" s="1"/>
  <c r="AV148" i="12"/>
  <c r="AV151" i="12" s="1"/>
  <c r="AW148" i="12"/>
  <c r="AW151" i="12" s="1"/>
  <c r="BC148" i="12"/>
  <c r="BC151" i="12" s="1"/>
  <c r="BO148" i="12"/>
  <c r="BO151" i="12" s="1"/>
  <c r="E122" i="12" s="1"/>
  <c r="AZ148" i="12"/>
  <c r="AZ151" i="12" s="1"/>
  <c r="BG148" i="12"/>
  <c r="BG151" i="12" s="1"/>
  <c r="AK148" i="12"/>
  <c r="AK151" i="12" s="1"/>
  <c r="BP148" i="12"/>
  <c r="BP151" i="12" s="1"/>
  <c r="E123" i="12" s="1"/>
  <c r="AM148" i="12"/>
  <c r="AM151" i="12" s="1"/>
  <c r="BF148" i="12"/>
  <c r="BF151" i="12" s="1"/>
  <c r="BL148" i="12"/>
  <c r="BL151" i="12" s="1"/>
  <c r="AX148" i="12"/>
  <c r="AX151" i="12" s="1"/>
  <c r="BA148" i="12"/>
  <c r="BA151" i="12" s="1"/>
  <c r="AQ148" i="12"/>
  <c r="AQ151" i="12" s="1"/>
  <c r="BJ151" i="12"/>
  <c r="BM151" i="12"/>
  <c r="BD151" i="12"/>
  <c r="AL151" i="12"/>
  <c r="BJ191" i="12" l="1"/>
  <c r="E117" i="12"/>
  <c r="AS241" i="12"/>
  <c r="E100" i="12"/>
  <c r="G100" i="12" s="1"/>
  <c r="BH226" i="12"/>
  <c r="E115" i="12"/>
  <c r="AL212" i="12"/>
  <c r="E93" i="12"/>
  <c r="M93" i="12" s="1"/>
  <c r="BB190" i="12"/>
  <c r="E109" i="12"/>
  <c r="BL225" i="12"/>
  <c r="E119" i="12"/>
  <c r="G119" i="12" s="1"/>
  <c r="AK261" i="12"/>
  <c r="E92" i="12"/>
  <c r="BC216" i="12"/>
  <c r="E110" i="12"/>
  <c r="M110" i="12" s="1"/>
  <c r="AR433" i="12"/>
  <c r="E99" i="12"/>
  <c r="AO230" i="12"/>
  <c r="E96" i="12"/>
  <c r="M96" i="12" s="1"/>
  <c r="BI210" i="12"/>
  <c r="E116" i="12"/>
  <c r="AT300" i="12"/>
  <c r="E101" i="12"/>
  <c r="M101" i="12" s="1"/>
  <c r="BE196" i="12"/>
  <c r="E112" i="12"/>
  <c r="AP359" i="12"/>
  <c r="E97" i="12"/>
  <c r="M97" i="12" s="1"/>
  <c r="BD238" i="12"/>
  <c r="E111" i="12"/>
  <c r="AQ182" i="12"/>
  <c r="E98" i="12"/>
  <c r="G98" i="12" s="1"/>
  <c r="BF158" i="12"/>
  <c r="E113" i="12"/>
  <c r="BG339" i="12"/>
  <c r="E114" i="12"/>
  <c r="M114" i="12" s="1"/>
  <c r="AW419" i="12"/>
  <c r="E104" i="12"/>
  <c r="AY212" i="12"/>
  <c r="E106" i="12"/>
  <c r="G106" i="12" s="1"/>
  <c r="AX299" i="12"/>
  <c r="E105" i="12"/>
  <c r="BK248" i="12"/>
  <c r="E118" i="12"/>
  <c r="M118" i="12" s="1"/>
  <c r="BM225" i="12"/>
  <c r="E120" i="12"/>
  <c r="BA249" i="12"/>
  <c r="E108" i="12"/>
  <c r="M108" i="12" s="1"/>
  <c r="AM214" i="12"/>
  <c r="E94" i="12"/>
  <c r="AZ391" i="12"/>
  <c r="E107" i="12"/>
  <c r="G107" i="12" s="1"/>
  <c r="AV418" i="12"/>
  <c r="E103" i="12"/>
  <c r="AN245" i="12"/>
  <c r="E95" i="12"/>
  <c r="M95" i="12" s="1"/>
  <c r="AU301" i="12"/>
  <c r="E102" i="12"/>
  <c r="BN371" i="12"/>
  <c r="E121" i="12"/>
  <c r="M121" i="12" s="1"/>
  <c r="AJ301" i="12"/>
  <c r="E91" i="12"/>
  <c r="AI454" i="12"/>
  <c r="E90" i="12"/>
  <c r="M90" i="12" s="1"/>
  <c r="BP215" i="12"/>
  <c r="AO372" i="12"/>
  <c r="AX280" i="12"/>
  <c r="BC277" i="12"/>
  <c r="BC378" i="12"/>
  <c r="AX159" i="12"/>
  <c r="AX335" i="12"/>
  <c r="AX421" i="12"/>
  <c r="AX342" i="12"/>
  <c r="BC445" i="12"/>
  <c r="AX457" i="12"/>
  <c r="AY336" i="12"/>
  <c r="AT169" i="12"/>
  <c r="BP273" i="12"/>
  <c r="AS252" i="12"/>
  <c r="BP209" i="12"/>
  <c r="BP328" i="12"/>
  <c r="BP379" i="12"/>
  <c r="AS239" i="12"/>
  <c r="BP210" i="12"/>
  <c r="BP364" i="12"/>
  <c r="BP285" i="12"/>
  <c r="BP429" i="12"/>
  <c r="BP251" i="12"/>
  <c r="BP443" i="12"/>
  <c r="BP300" i="12"/>
  <c r="BP377" i="12"/>
  <c r="BP392" i="12"/>
  <c r="BA371" i="12"/>
  <c r="BP441" i="12"/>
  <c r="BP179" i="12"/>
  <c r="BP424" i="12"/>
  <c r="BP450" i="12"/>
  <c r="BA210" i="12"/>
  <c r="AR318" i="12"/>
  <c r="BP362" i="12"/>
  <c r="BP233" i="12"/>
  <c r="BP456" i="12"/>
  <c r="BP339" i="12"/>
  <c r="BP180" i="12"/>
  <c r="BP350" i="12"/>
  <c r="BA375" i="12"/>
  <c r="AR220" i="12"/>
  <c r="BP212" i="12"/>
  <c r="BP315" i="12"/>
  <c r="BP345" i="12"/>
  <c r="BP369" i="12"/>
  <c r="BP256" i="12"/>
  <c r="BP287" i="12"/>
  <c r="BP407" i="12"/>
  <c r="BP181" i="12"/>
  <c r="BP218" i="12"/>
  <c r="BA368" i="12"/>
  <c r="BA373" i="12"/>
  <c r="BA382" i="12"/>
  <c r="AS227" i="12"/>
  <c r="AS230" i="12"/>
  <c r="AR424" i="12"/>
  <c r="AR457" i="12"/>
  <c r="BP167" i="12"/>
  <c r="BP371" i="12"/>
  <c r="BP451" i="12"/>
  <c r="BP387" i="12"/>
  <c r="BP295" i="12"/>
  <c r="BP203" i="12"/>
  <c r="BP269" i="12"/>
  <c r="BP449" i="12"/>
  <c r="BP385" i="12"/>
  <c r="BP293" i="12"/>
  <c r="BP195" i="12"/>
  <c r="BP336" i="12"/>
  <c r="BP415" i="12"/>
  <c r="BP323" i="12"/>
  <c r="BP241" i="12"/>
  <c r="BP170" i="12"/>
  <c r="BP358" i="12"/>
  <c r="BP437" i="12"/>
  <c r="BP373" i="12"/>
  <c r="BP281" i="12"/>
  <c r="BP193" i="12"/>
  <c r="BP349" i="12"/>
  <c r="BP460" i="12"/>
  <c r="BP428" i="12"/>
  <c r="BP396" i="12"/>
  <c r="BP252" i="12"/>
  <c r="BP304" i="12"/>
  <c r="BP272" i="12"/>
  <c r="BP222" i="12"/>
  <c r="BP368" i="12"/>
  <c r="BP343" i="12"/>
  <c r="BP454" i="12"/>
  <c r="BP422" i="12"/>
  <c r="BP390" i="12"/>
  <c r="BP208" i="12"/>
  <c r="BP298" i="12"/>
  <c r="BP204" i="12"/>
  <c r="BP202" i="12"/>
  <c r="BA296" i="12"/>
  <c r="BA437" i="12"/>
  <c r="BA406" i="12"/>
  <c r="BA261" i="12"/>
  <c r="AS261" i="12"/>
  <c r="AS334" i="12"/>
  <c r="AR353" i="12"/>
  <c r="AR189" i="12"/>
  <c r="BP171" i="12"/>
  <c r="BP163" i="12"/>
  <c r="BP459" i="12"/>
  <c r="BP395" i="12"/>
  <c r="BP303" i="12"/>
  <c r="BP221" i="12"/>
  <c r="BP164" i="12"/>
  <c r="BP457" i="12"/>
  <c r="BP393" i="12"/>
  <c r="BP301" i="12"/>
  <c r="BP219" i="12"/>
  <c r="BP344" i="12"/>
  <c r="BP423" i="12"/>
  <c r="BP247" i="12"/>
  <c r="BP201" i="12"/>
  <c r="BP158" i="12"/>
  <c r="BP366" i="12"/>
  <c r="BP445" i="12"/>
  <c r="BP381" i="12"/>
  <c r="BP289" i="12"/>
  <c r="BP214" i="12"/>
  <c r="BP353" i="12"/>
  <c r="BP188" i="12"/>
  <c r="BP432" i="12"/>
  <c r="BP400" i="12"/>
  <c r="BP254" i="12"/>
  <c r="BP308" i="12"/>
  <c r="BP276" i="12"/>
  <c r="BP226" i="12"/>
  <c r="BP185" i="12"/>
  <c r="BP347" i="12"/>
  <c r="BP458" i="12"/>
  <c r="BP426" i="12"/>
  <c r="BP394" i="12"/>
  <c r="BP259" i="12"/>
  <c r="BP302" i="12"/>
  <c r="BP270" i="12"/>
  <c r="BP220" i="12"/>
  <c r="AK350" i="12"/>
  <c r="BP172" i="12"/>
  <c r="BP261" i="12"/>
  <c r="BP403" i="12"/>
  <c r="BP311" i="12"/>
  <c r="BP229" i="12"/>
  <c r="BP169" i="12"/>
  <c r="BP250" i="12"/>
  <c r="BP401" i="12"/>
  <c r="BP309" i="12"/>
  <c r="BP227" i="12"/>
  <c r="BP352" i="12"/>
  <c r="BP431" i="12"/>
  <c r="BP249" i="12"/>
  <c r="BP275" i="12"/>
  <c r="BP184" i="12"/>
  <c r="BP370" i="12"/>
  <c r="BP453" i="12"/>
  <c r="BP389" i="12"/>
  <c r="BP297" i="12"/>
  <c r="BP198" i="12"/>
  <c r="BP357" i="12"/>
  <c r="BP262" i="12"/>
  <c r="BP436" i="12"/>
  <c r="BP404" i="12"/>
  <c r="BP372" i="12"/>
  <c r="BP312" i="12"/>
  <c r="BP280" i="12"/>
  <c r="BP230" i="12"/>
  <c r="BP192" i="12"/>
  <c r="BP351" i="12"/>
  <c r="BP462" i="12"/>
  <c r="BP430" i="12"/>
  <c r="BP398" i="12"/>
  <c r="BP260" i="12"/>
  <c r="BP306" i="12"/>
  <c r="BP274" i="12"/>
  <c r="BP224" i="12"/>
  <c r="BP186" i="12"/>
  <c r="AK424" i="12"/>
  <c r="BP386" i="12"/>
  <c r="BP326" i="12"/>
  <c r="BP244" i="12"/>
  <c r="BP199" i="12"/>
  <c r="AK319" i="12"/>
  <c r="BA268" i="12"/>
  <c r="AR231" i="12"/>
  <c r="BA162" i="12"/>
  <c r="BA393" i="12"/>
  <c r="BA297" i="12"/>
  <c r="BA186" i="12"/>
  <c r="AS406" i="12"/>
  <c r="AS192" i="12"/>
  <c r="AR291" i="12"/>
  <c r="AR407" i="12"/>
  <c r="BP174" i="12"/>
  <c r="BP161" i="12"/>
  <c r="BP332" i="12"/>
  <c r="BP411" i="12"/>
  <c r="BP319" i="12"/>
  <c r="BP237" i="12"/>
  <c r="BP175" i="12"/>
  <c r="BP330" i="12"/>
  <c r="BP409" i="12"/>
  <c r="BP317" i="12"/>
  <c r="BP235" i="12"/>
  <c r="BP360" i="12"/>
  <c r="BP439" i="12"/>
  <c r="BP375" i="12"/>
  <c r="BP283" i="12"/>
  <c r="BP194" i="12"/>
  <c r="BP159" i="12"/>
  <c r="BP461" i="12"/>
  <c r="BP397" i="12"/>
  <c r="BP305" i="12"/>
  <c r="BP223" i="12"/>
  <c r="BP361" i="12"/>
  <c r="BP329" i="12"/>
  <c r="BP440" i="12"/>
  <c r="BP408" i="12"/>
  <c r="BP376" i="12"/>
  <c r="BP316" i="12"/>
  <c r="BP284" i="12"/>
  <c r="BP234" i="12"/>
  <c r="BP183" i="12"/>
  <c r="BP355" i="12"/>
  <c r="BP253" i="12"/>
  <c r="BP434" i="12"/>
  <c r="BP402" i="12"/>
  <c r="BP263" i="12"/>
  <c r="BP310" i="12"/>
  <c r="BP278" i="12"/>
  <c r="BP228" i="12"/>
  <c r="BP190" i="12"/>
  <c r="AK378" i="12"/>
  <c r="BA269" i="12"/>
  <c r="AR418" i="12"/>
  <c r="BA164" i="12"/>
  <c r="BA409" i="12"/>
  <c r="BA333" i="12"/>
  <c r="BA183" i="12"/>
  <c r="AS446" i="12"/>
  <c r="AS296" i="12"/>
  <c r="AR315" i="12"/>
  <c r="AR431" i="12"/>
  <c r="BP176" i="12"/>
  <c r="BP178" i="12"/>
  <c r="BP340" i="12"/>
  <c r="BP419" i="12"/>
  <c r="BP200" i="12"/>
  <c r="BP245" i="12"/>
  <c r="BP177" i="12"/>
  <c r="BP338" i="12"/>
  <c r="BP417" i="12"/>
  <c r="BP325" i="12"/>
  <c r="BP243" i="12"/>
  <c r="BP258" i="12"/>
  <c r="BP447" i="12"/>
  <c r="BP383" i="12"/>
  <c r="BP291" i="12"/>
  <c r="BP216" i="12"/>
  <c r="BP160" i="12"/>
  <c r="BP266" i="12"/>
  <c r="BP405" i="12"/>
  <c r="BP313" i="12"/>
  <c r="BP231" i="12"/>
  <c r="BP365" i="12"/>
  <c r="BP333" i="12"/>
  <c r="BP444" i="12"/>
  <c r="BP412" i="12"/>
  <c r="BP380" i="12"/>
  <c r="BP320" i="12"/>
  <c r="BP288" i="12"/>
  <c r="BP238" i="12"/>
  <c r="BP213" i="12"/>
  <c r="BP359" i="12"/>
  <c r="BP327" i="12"/>
  <c r="BP438" i="12"/>
  <c r="BP406" i="12"/>
  <c r="BP374" i="12"/>
  <c r="BP314" i="12"/>
  <c r="BP282" i="12"/>
  <c r="BP232" i="12"/>
  <c r="BP187" i="12"/>
  <c r="AK208" i="12"/>
  <c r="BA180" i="12"/>
  <c r="AS456" i="12"/>
  <c r="AS204" i="12"/>
  <c r="BA172" i="12"/>
  <c r="BA258" i="12"/>
  <c r="BA408" i="12"/>
  <c r="BA204" i="12"/>
  <c r="AS265" i="12"/>
  <c r="AS393" i="12"/>
  <c r="AR430" i="12"/>
  <c r="AR358" i="12"/>
  <c r="AR225" i="12"/>
  <c r="BP162" i="12"/>
  <c r="BP348" i="12"/>
  <c r="BP427" i="12"/>
  <c r="BP248" i="12"/>
  <c r="BP271" i="12"/>
  <c r="BP168" i="12"/>
  <c r="BP346" i="12"/>
  <c r="BP425" i="12"/>
  <c r="BP255" i="12"/>
  <c r="BP197" i="12"/>
  <c r="BP264" i="12"/>
  <c r="BP455" i="12"/>
  <c r="BP391" i="12"/>
  <c r="BP299" i="12"/>
  <c r="BP206" i="12"/>
  <c r="BP173" i="12"/>
  <c r="BP334" i="12"/>
  <c r="BP413" i="12"/>
  <c r="BP321" i="12"/>
  <c r="BP239" i="12"/>
  <c r="BP265" i="12"/>
  <c r="BP337" i="12"/>
  <c r="BP448" i="12"/>
  <c r="BP416" i="12"/>
  <c r="BP384" i="12"/>
  <c r="BP324" i="12"/>
  <c r="BP292" i="12"/>
  <c r="BP242" i="12"/>
  <c r="BP217" i="12"/>
  <c r="BP363" i="12"/>
  <c r="BP331" i="12"/>
  <c r="BP442" i="12"/>
  <c r="BP410" i="12"/>
  <c r="BP378" i="12"/>
  <c r="BP318" i="12"/>
  <c r="BP286" i="12"/>
  <c r="BP236" i="12"/>
  <c r="BP211" i="12"/>
  <c r="AK304" i="12"/>
  <c r="BP418" i="12"/>
  <c r="BP294" i="12"/>
  <c r="BA202" i="12"/>
  <c r="BA326" i="12"/>
  <c r="BA412" i="12"/>
  <c r="BA303" i="12"/>
  <c r="AS171" i="12"/>
  <c r="AS453" i="12"/>
  <c r="AR215" i="12"/>
  <c r="AR229" i="12"/>
  <c r="BP165" i="12"/>
  <c r="BP356" i="12"/>
  <c r="BP435" i="12"/>
  <c r="BP267" i="12"/>
  <c r="BP279" i="12"/>
  <c r="BP191" i="12"/>
  <c r="BP354" i="12"/>
  <c r="BP433" i="12"/>
  <c r="BP257" i="12"/>
  <c r="BP277" i="12"/>
  <c r="BP189" i="12"/>
  <c r="BP463" i="12"/>
  <c r="BP399" i="12"/>
  <c r="BP307" i="12"/>
  <c r="BP225" i="12"/>
  <c r="BP166" i="12"/>
  <c r="BP342" i="12"/>
  <c r="BP421" i="12"/>
  <c r="BP205" i="12"/>
  <c r="BP196" i="12"/>
  <c r="BP268" i="12"/>
  <c r="BP341" i="12"/>
  <c r="BP452" i="12"/>
  <c r="BP420" i="12"/>
  <c r="BP388" i="12"/>
  <c r="BP182" i="12"/>
  <c r="BP296" i="12"/>
  <c r="BP246" i="12"/>
  <c r="BP207" i="12"/>
  <c r="BP367" i="12"/>
  <c r="BP335" i="12"/>
  <c r="BP446" i="12"/>
  <c r="BP414" i="12"/>
  <c r="BP382" i="12"/>
  <c r="BP322" i="12"/>
  <c r="BP290" i="12"/>
  <c r="BP240" i="12"/>
  <c r="AK177" i="12"/>
  <c r="BI281" i="12"/>
  <c r="BE297" i="12"/>
  <c r="BB457" i="12"/>
  <c r="BB381" i="12"/>
  <c r="BB200" i="12"/>
  <c r="BB280" i="12"/>
  <c r="BB201" i="12"/>
  <c r="BB456" i="12"/>
  <c r="BB374" i="12"/>
  <c r="AM374" i="12"/>
  <c r="BI409" i="12"/>
  <c r="BB361" i="12"/>
  <c r="BB275" i="12"/>
  <c r="AM444" i="12"/>
  <c r="BI371" i="12"/>
  <c r="BB206" i="12"/>
  <c r="BB235" i="12"/>
  <c r="BI394" i="12"/>
  <c r="BB370" i="12"/>
  <c r="AM166" i="12"/>
  <c r="BI396" i="12"/>
  <c r="BB453" i="12"/>
  <c r="BB342" i="12"/>
  <c r="BI289" i="12"/>
  <c r="BI429" i="12"/>
  <c r="BB232" i="12"/>
  <c r="BB383" i="12"/>
  <c r="BB410" i="12"/>
  <c r="BB205" i="12"/>
  <c r="BB243" i="12"/>
  <c r="AW314" i="12"/>
  <c r="BI168" i="12"/>
  <c r="BI454" i="12"/>
  <c r="BI187" i="12"/>
  <c r="BI403" i="12"/>
  <c r="BI195" i="12"/>
  <c r="BI269" i="12"/>
  <c r="BB178" i="12"/>
  <c r="BB245" i="12"/>
  <c r="BB289" i="12"/>
  <c r="BB440" i="12"/>
  <c r="BB416" i="12"/>
  <c r="BB224" i="12"/>
  <c r="BB323" i="12"/>
  <c r="BB202" i="12"/>
  <c r="BB311" i="12"/>
  <c r="BB332" i="12"/>
  <c r="BB223" i="12"/>
  <c r="BB372" i="12"/>
  <c r="BB358" i="12"/>
  <c r="BB262" i="12"/>
  <c r="BE189" i="12"/>
  <c r="BI227" i="12"/>
  <c r="BI173" i="12"/>
  <c r="BB335" i="12"/>
  <c r="BB212" i="12"/>
  <c r="BE375" i="12"/>
  <c r="BI161" i="12"/>
  <c r="BI330" i="12"/>
  <c r="BI216" i="12"/>
  <c r="BI251" i="12"/>
  <c r="BI190" i="12"/>
  <c r="BB179" i="12"/>
  <c r="BB263" i="12"/>
  <c r="BB424" i="12"/>
  <c r="BB267" i="12"/>
  <c r="BB414" i="12"/>
  <c r="BB333" i="12"/>
  <c r="BB371" i="12"/>
  <c r="BB249" i="12"/>
  <c r="BB422" i="12"/>
  <c r="BB360" i="12"/>
  <c r="BB252" i="12"/>
  <c r="BB452" i="12"/>
  <c r="BB278" i="12"/>
  <c r="BB228" i="12"/>
  <c r="BE300" i="12"/>
  <c r="BI164" i="12"/>
  <c r="BI383" i="12"/>
  <c r="BB376" i="12"/>
  <c r="BB246" i="12"/>
  <c r="BB328" i="12"/>
  <c r="BB354" i="12"/>
  <c r="BI424" i="12"/>
  <c r="BI439" i="12"/>
  <c r="BB392" i="12"/>
  <c r="BB447" i="12"/>
  <c r="BB316" i="12"/>
  <c r="BB379" i="12"/>
  <c r="BB388" i="12"/>
  <c r="BI229" i="12"/>
  <c r="BI374" i="12"/>
  <c r="BI248" i="12"/>
  <c r="BI284" i="12"/>
  <c r="BI353" i="12"/>
  <c r="BB173" i="12"/>
  <c r="BB162" i="12"/>
  <c r="BB229" i="12"/>
  <c r="BB273" i="12"/>
  <c r="BB259" i="12"/>
  <c r="BB357" i="12"/>
  <c r="BB400" i="12"/>
  <c r="BB240" i="12"/>
  <c r="BB396" i="12"/>
  <c r="BB364" i="12"/>
  <c r="BB268" i="12"/>
  <c r="BB435" i="12"/>
  <c r="BB299" i="12"/>
  <c r="BB314" i="12"/>
  <c r="BB195" i="12"/>
  <c r="BE372" i="12"/>
  <c r="BI162" i="12"/>
  <c r="BB386" i="12"/>
  <c r="BB253" i="12"/>
  <c r="BB417" i="12"/>
  <c r="BB390" i="12"/>
  <c r="BI266" i="12"/>
  <c r="BI239" i="12"/>
  <c r="BI222" i="12"/>
  <c r="BB168" i="12"/>
  <c r="BB204" i="12"/>
  <c r="BB281" i="12"/>
  <c r="BB233" i="12"/>
  <c r="BB348" i="12"/>
  <c r="BB279" i="12"/>
  <c r="BI283" i="12"/>
  <c r="BI390" i="12"/>
  <c r="BI344" i="12"/>
  <c r="BI327" i="12"/>
  <c r="BI357" i="12"/>
  <c r="BB177" i="12"/>
  <c r="BB172" i="12"/>
  <c r="BB247" i="12"/>
  <c r="BB363" i="12"/>
  <c r="BB308" i="12"/>
  <c r="BB365" i="12"/>
  <c r="BB378" i="12"/>
  <c r="BB300" i="12"/>
  <c r="BB412" i="12"/>
  <c r="BB303" i="12"/>
  <c r="BB236" i="12"/>
  <c r="BB455" i="12"/>
  <c r="BB393" i="12"/>
  <c r="BB304" i="12"/>
  <c r="BB199" i="12"/>
  <c r="BE201" i="12"/>
  <c r="BB164" i="12"/>
  <c r="BB248" i="12"/>
  <c r="AM294" i="12"/>
  <c r="BI299" i="12"/>
  <c r="BI225" i="12"/>
  <c r="BI388" i="12"/>
  <c r="BI331" i="12"/>
  <c r="BI377" i="12"/>
  <c r="BB165" i="12"/>
  <c r="BB158" i="12"/>
  <c r="BB429" i="12"/>
  <c r="BB413" i="12"/>
  <c r="BB339" i="12"/>
  <c r="BB286" i="12"/>
  <c r="BB198" i="12"/>
  <c r="BB329" i="12"/>
  <c r="BB395" i="12"/>
  <c r="BB315" i="12"/>
  <c r="BB277" i="12"/>
  <c r="BB187" i="12"/>
  <c r="BB441" i="12"/>
  <c r="BB321" i="12"/>
  <c r="BB215" i="12"/>
  <c r="BE172" i="12"/>
  <c r="BE211" i="12"/>
  <c r="BE210" i="12"/>
  <c r="BE405" i="12"/>
  <c r="BE247" i="12"/>
  <c r="AY398" i="12"/>
  <c r="M109" i="12"/>
  <c r="BB166" i="12"/>
  <c r="BB167" i="12"/>
  <c r="BB175" i="12"/>
  <c r="BB325" i="12"/>
  <c r="BB454" i="12"/>
  <c r="BB430" i="12"/>
  <c r="BB208" i="12"/>
  <c r="BB298" i="12"/>
  <c r="BB221" i="12"/>
  <c r="BB445" i="12"/>
  <c r="BB214" i="12"/>
  <c r="BB448" i="12"/>
  <c r="BB389" i="12"/>
  <c r="BB341" i="12"/>
  <c r="BB261" i="12"/>
  <c r="BB442" i="12"/>
  <c r="BB419" i="12"/>
  <c r="BB226" i="12"/>
  <c r="BB297" i="12"/>
  <c r="BB185" i="12"/>
  <c r="BB423" i="12"/>
  <c r="BB458" i="12"/>
  <c r="BB433" i="12"/>
  <c r="BB238" i="12"/>
  <c r="BB352" i="12"/>
  <c r="BB296" i="12"/>
  <c r="BB194" i="12"/>
  <c r="BB231" i="12"/>
  <c r="BB191" i="12"/>
  <c r="BB375" i="12"/>
  <c r="BB406" i="12"/>
  <c r="BB409" i="12"/>
  <c r="BB295" i="12"/>
  <c r="BB346" i="12"/>
  <c r="BB272" i="12"/>
  <c r="BB266" i="12"/>
  <c r="BB219" i="12"/>
  <c r="BB188" i="12"/>
  <c r="AU408" i="12"/>
  <c r="BE169" i="12"/>
  <c r="BE242" i="12"/>
  <c r="BE280" i="12"/>
  <c r="BE225" i="12"/>
  <c r="BE331" i="12"/>
  <c r="BE421" i="12"/>
  <c r="BE277" i="12"/>
  <c r="AY243" i="12"/>
  <c r="AU198" i="12"/>
  <c r="BE414" i="12"/>
  <c r="BE262" i="12"/>
  <c r="BE324" i="12"/>
  <c r="AM215" i="12"/>
  <c r="AM418" i="12"/>
  <c r="BI402" i="12"/>
  <c r="BI254" i="12"/>
  <c r="BI400" i="12"/>
  <c r="BI241" i="12"/>
  <c r="BI346" i="12"/>
  <c r="BI181" i="12"/>
  <c r="BI352" i="12"/>
  <c r="BI447" i="12"/>
  <c r="BI324" i="12"/>
  <c r="BI288" i="12"/>
  <c r="BI203" i="12"/>
  <c r="BI397" i="12"/>
  <c r="BI319" i="12"/>
  <c r="BI243" i="12"/>
  <c r="AM172" i="12"/>
  <c r="AM450" i="12"/>
  <c r="BI418" i="12"/>
  <c r="BI275" i="12"/>
  <c r="BI408" i="12"/>
  <c r="BI260" i="12"/>
  <c r="BI462" i="12"/>
  <c r="BI193" i="12"/>
  <c r="BI368" i="12"/>
  <c r="BI208" i="12"/>
  <c r="BI375" i="12"/>
  <c r="BI296" i="12"/>
  <c r="BI231" i="12"/>
  <c r="BI401" i="12"/>
  <c r="BI333" i="12"/>
  <c r="BI265" i="12"/>
  <c r="BB163" i="12"/>
  <c r="BB171" i="12"/>
  <c r="BB159" i="12"/>
  <c r="BB180" i="12"/>
  <c r="BB302" i="12"/>
  <c r="BB411" i="12"/>
  <c r="BB189" i="12"/>
  <c r="BB255" i="12"/>
  <c r="BB230" i="12"/>
  <c r="BB251" i="12"/>
  <c r="BB451" i="12"/>
  <c r="BB305" i="12"/>
  <c r="BB399" i="12"/>
  <c r="BB421" i="12"/>
  <c r="BB349" i="12"/>
  <c r="BB269" i="12"/>
  <c r="BB184" i="12"/>
  <c r="BB402" i="12"/>
  <c r="BB290" i="12"/>
  <c r="BB326" i="12"/>
  <c r="BB183" i="12"/>
  <c r="BB443" i="12"/>
  <c r="BB380" i="12"/>
  <c r="BB449" i="12"/>
  <c r="BB291" i="12"/>
  <c r="BB356" i="12"/>
  <c r="BB313" i="12"/>
  <c r="BB216" i="12"/>
  <c r="BB239" i="12"/>
  <c r="BB197" i="12"/>
  <c r="BB403" i="12"/>
  <c r="BB446" i="12"/>
  <c r="BB425" i="12"/>
  <c r="BB312" i="12"/>
  <c r="BB350" i="12"/>
  <c r="BB288" i="12"/>
  <c r="BB270" i="12"/>
  <c r="BB227" i="12"/>
  <c r="BB186" i="12"/>
  <c r="AW276" i="12"/>
  <c r="BE274" i="12"/>
  <c r="BE294" i="12"/>
  <c r="BE448" i="12"/>
  <c r="BE241" i="12"/>
  <c r="BE347" i="12"/>
  <c r="BE183" i="12"/>
  <c r="BE281" i="12"/>
  <c r="AY328" i="12"/>
  <c r="AM364" i="12"/>
  <c r="AW299" i="12"/>
  <c r="BE248" i="12"/>
  <c r="BE404" i="12"/>
  <c r="BE379" i="12"/>
  <c r="BE206" i="12"/>
  <c r="BE353" i="12"/>
  <c r="AY158" i="12"/>
  <c r="AM245" i="12"/>
  <c r="AM209" i="12"/>
  <c r="BI178" i="12"/>
  <c r="BI350" i="12"/>
  <c r="BI166" i="12"/>
  <c r="BI305" i="12"/>
  <c r="BI430" i="12"/>
  <c r="BI217" i="12"/>
  <c r="BI412" i="12"/>
  <c r="BI244" i="12"/>
  <c r="BI407" i="12"/>
  <c r="BI339" i="12"/>
  <c r="BI211" i="12"/>
  <c r="BI433" i="12"/>
  <c r="BI365" i="12"/>
  <c r="BI278" i="12"/>
  <c r="BI184" i="12"/>
  <c r="BB170" i="12"/>
  <c r="BB174" i="12"/>
  <c r="BB318" i="12"/>
  <c r="BB397" i="12"/>
  <c r="BB359" i="12"/>
  <c r="BB292" i="12"/>
  <c r="BB367" i="12"/>
  <c r="BB418" i="12"/>
  <c r="BB276" i="12"/>
  <c r="BB439" i="12"/>
  <c r="BB355" i="12"/>
  <c r="BB196" i="12"/>
  <c r="BB463" i="12"/>
  <c r="BB274" i="12"/>
  <c r="BB310" i="12"/>
  <c r="BB213" i="12"/>
  <c r="BB432" i="12"/>
  <c r="BB373" i="12"/>
  <c r="BB337" i="12"/>
  <c r="BB257" i="12"/>
  <c r="BB434" i="12"/>
  <c r="BB428" i="12"/>
  <c r="BB415" i="12"/>
  <c r="BB368" i="12"/>
  <c r="BB220" i="12"/>
  <c r="BB336" i="12"/>
  <c r="BB293" i="12"/>
  <c r="BB256" i="12"/>
  <c r="BB209" i="12"/>
  <c r="BB382" i="12"/>
  <c r="BB404" i="12"/>
  <c r="BB327" i="12"/>
  <c r="BB222" i="12"/>
  <c r="BB362" i="12"/>
  <c r="BB330" i="12"/>
  <c r="BB244" i="12"/>
  <c r="BB250" i="12"/>
  <c r="BB203" i="12"/>
  <c r="AW174" i="12"/>
  <c r="BE256" i="12"/>
  <c r="BE319" i="12"/>
  <c r="BE252" i="12"/>
  <c r="BE392" i="12"/>
  <c r="BE395" i="12"/>
  <c r="BE265" i="12"/>
  <c r="BE357" i="12"/>
  <c r="AY281" i="12"/>
  <c r="M116" i="12"/>
  <c r="BI358" i="12"/>
  <c r="BI177" i="12"/>
  <c r="BI356" i="12"/>
  <c r="BI438" i="12"/>
  <c r="BI271" i="12"/>
  <c r="BI461" i="12"/>
  <c r="BI277" i="12"/>
  <c r="BI415" i="12"/>
  <c r="BI359" i="12"/>
  <c r="BI218" i="12"/>
  <c r="BI441" i="12"/>
  <c r="BI460" i="12"/>
  <c r="BI282" i="12"/>
  <c r="BI197" i="12"/>
  <c r="BB176" i="12"/>
  <c r="BB217" i="12"/>
  <c r="BB394" i="12"/>
  <c r="BB160" i="12"/>
  <c r="BB461" i="12"/>
  <c r="BB351" i="12"/>
  <c r="BB324" i="12"/>
  <c r="BB408" i="12"/>
  <c r="BB331" i="12"/>
  <c r="BB462" i="12"/>
  <c r="BB242" i="12"/>
  <c r="BB192" i="12"/>
  <c r="BB438" i="12"/>
  <c r="BB306" i="12"/>
  <c r="BB284" i="12"/>
  <c r="BB225" i="12"/>
  <c r="BB307" i="12"/>
  <c r="BB405" i="12"/>
  <c r="BB345" i="12"/>
  <c r="BB265" i="12"/>
  <c r="BB182" i="12"/>
  <c r="BB444" i="12"/>
  <c r="BB459" i="12"/>
  <c r="BB385" i="12"/>
  <c r="BB271" i="12"/>
  <c r="BB340" i="12"/>
  <c r="BB309" i="12"/>
  <c r="BB260" i="12"/>
  <c r="BB211" i="12"/>
  <c r="BB426" i="12"/>
  <c r="BB420" i="12"/>
  <c r="BB387" i="12"/>
  <c r="BB319" i="12"/>
  <c r="BB366" i="12"/>
  <c r="BB334" i="12"/>
  <c r="BB285" i="12"/>
  <c r="BB254" i="12"/>
  <c r="BB207" i="12"/>
  <c r="BE173" i="12"/>
  <c r="BE406" i="12"/>
  <c r="BE268" i="12"/>
  <c r="BE424" i="12"/>
  <c r="BE439" i="12"/>
  <c r="BE269" i="12"/>
  <c r="BE315" i="12"/>
  <c r="BE193" i="12"/>
  <c r="BE158" i="12"/>
  <c r="BE384" i="12"/>
  <c r="AM389" i="12"/>
  <c r="AM380" i="12"/>
  <c r="AM361" i="12"/>
  <c r="AM452" i="12"/>
  <c r="BF389" i="12"/>
  <c r="BI167" i="12"/>
  <c r="BI318" i="12"/>
  <c r="BI212" i="12"/>
  <c r="BI364" i="12"/>
  <c r="BI317" i="12"/>
  <c r="BI192" i="12"/>
  <c r="BI159" i="12"/>
  <c r="BI293" i="12"/>
  <c r="BI435" i="12"/>
  <c r="BI363" i="12"/>
  <c r="BI234" i="12"/>
  <c r="BI189" i="12"/>
  <c r="BI316" i="12"/>
  <c r="BI290" i="12"/>
  <c r="BI219" i="12"/>
  <c r="BB161" i="12"/>
  <c r="BB282" i="12"/>
  <c r="BB343" i="12"/>
  <c r="BB169" i="12"/>
  <c r="BB369" i="12"/>
  <c r="BB320" i="12"/>
  <c r="BB407" i="12"/>
  <c r="BB391" i="12"/>
  <c r="BB347" i="12"/>
  <c r="BB181" i="12"/>
  <c r="BB283" i="12"/>
  <c r="BB237" i="12"/>
  <c r="BB384" i="12"/>
  <c r="BB294" i="12"/>
  <c r="BB317" i="12"/>
  <c r="BB241" i="12"/>
  <c r="BB431" i="12"/>
  <c r="BB437" i="12"/>
  <c r="BB353" i="12"/>
  <c r="BB210" i="12"/>
  <c r="BB193" i="12"/>
  <c r="BB460" i="12"/>
  <c r="BB398" i="12"/>
  <c r="BB401" i="12"/>
  <c r="BB287" i="12"/>
  <c r="BB344" i="12"/>
  <c r="BB322" i="12"/>
  <c r="BB264" i="12"/>
  <c r="BB218" i="12"/>
  <c r="BB450" i="12"/>
  <c r="BB436" i="12"/>
  <c r="BB427" i="12"/>
  <c r="BB377" i="12"/>
  <c r="BB234" i="12"/>
  <c r="BB338" i="12"/>
  <c r="BB301" i="12"/>
  <c r="BB258" i="12"/>
  <c r="BE438" i="12"/>
  <c r="BE330" i="12"/>
  <c r="BE254" i="12"/>
  <c r="BE443" i="12"/>
  <c r="BE271" i="12"/>
  <c r="BE401" i="12"/>
  <c r="BE217" i="12"/>
  <c r="AQ189" i="12"/>
  <c r="AQ164" i="12"/>
  <c r="AQ316" i="12"/>
  <c r="AQ440" i="12"/>
  <c r="BM192" i="12"/>
  <c r="AQ323" i="12"/>
  <c r="AQ276" i="12"/>
  <c r="BK317" i="12"/>
  <c r="BH425" i="12"/>
  <c r="AN356" i="12"/>
  <c r="AQ282" i="12"/>
  <c r="AQ350" i="12"/>
  <c r="AQ265" i="12"/>
  <c r="AQ269" i="12"/>
  <c r="AQ186" i="12"/>
  <c r="AO354" i="12"/>
  <c r="AQ437" i="12"/>
  <c r="AQ210" i="12"/>
  <c r="BH416" i="12"/>
  <c r="AQ386" i="12"/>
  <c r="AQ407" i="12"/>
  <c r="AQ271" i="12"/>
  <c r="AQ313" i="12"/>
  <c r="AQ288" i="12"/>
  <c r="AQ317" i="12"/>
  <c r="BH358" i="12"/>
  <c r="AQ452" i="12"/>
  <c r="AQ410" i="12"/>
  <c r="AQ442" i="12"/>
  <c r="AQ209" i="12"/>
  <c r="AQ224" i="12"/>
  <c r="AQ256" i="12"/>
  <c r="AQ203" i="12"/>
  <c r="AQ458" i="12"/>
  <c r="AQ267" i="12"/>
  <c r="AQ277" i="12"/>
  <c r="AQ347" i="12"/>
  <c r="AY338" i="12"/>
  <c r="AN431" i="12"/>
  <c r="AQ163" i="12"/>
  <c r="AQ319" i="12"/>
  <c r="AQ211" i="12"/>
  <c r="AQ192" i="12"/>
  <c r="BM297" i="12"/>
  <c r="AQ161" i="12"/>
  <c r="AQ231" i="12"/>
  <c r="AQ417" i="12"/>
  <c r="AQ353" i="12"/>
  <c r="AQ274" i="12"/>
  <c r="BL283" i="12"/>
  <c r="AY277" i="12"/>
  <c r="AP390" i="12"/>
  <c r="AP425" i="12"/>
  <c r="BK388" i="12"/>
  <c r="AP392" i="12"/>
  <c r="AP421" i="12"/>
  <c r="AO314" i="12"/>
  <c r="AP178" i="12"/>
  <c r="AP446" i="12"/>
  <c r="AO247" i="12"/>
  <c r="AP215" i="12"/>
  <c r="AP200" i="12"/>
  <c r="AZ270" i="12"/>
  <c r="AP328" i="12"/>
  <c r="BJ402" i="12"/>
  <c r="AY193" i="12"/>
  <c r="AP418" i="12"/>
  <c r="AZ199" i="12"/>
  <c r="BL193" i="12"/>
  <c r="BD409" i="12"/>
  <c r="AY342" i="12"/>
  <c r="AP219" i="12"/>
  <c r="AZ344" i="12"/>
  <c r="AP324" i="12"/>
  <c r="BK452" i="12"/>
  <c r="AZ396" i="12"/>
  <c r="AP262" i="12"/>
  <c r="BD383" i="12"/>
  <c r="AY358" i="12"/>
  <c r="AY315" i="12"/>
  <c r="BM376" i="12"/>
  <c r="AN339" i="12"/>
  <c r="AQ166" i="12"/>
  <c r="AQ195" i="12"/>
  <c r="AQ167" i="12"/>
  <c r="AQ250" i="12"/>
  <c r="AQ390" i="12"/>
  <c r="AQ213" i="12"/>
  <c r="AQ285" i="12"/>
  <c r="AQ382" i="12"/>
  <c r="AQ309" i="12"/>
  <c r="AQ398" i="12"/>
  <c r="AQ351" i="12"/>
  <c r="BK312" i="12"/>
  <c r="BH444" i="12"/>
  <c r="BM232" i="12"/>
  <c r="AQ287" i="12"/>
  <c r="AQ314" i="12"/>
  <c r="AQ399" i="12"/>
  <c r="AQ361" i="12"/>
  <c r="AQ374" i="12"/>
  <c r="BH184" i="12"/>
  <c r="AQ303" i="12"/>
  <c r="AQ429" i="12"/>
  <c r="AQ311" i="12"/>
  <c r="BE179" i="12"/>
  <c r="BK372" i="12"/>
  <c r="BK301" i="12"/>
  <c r="BH263" i="12"/>
  <c r="BH194" i="12"/>
  <c r="BH320" i="12"/>
  <c r="BH222" i="12"/>
  <c r="AM451" i="12"/>
  <c r="AM454" i="12"/>
  <c r="AM339" i="12"/>
  <c r="AM351" i="12"/>
  <c r="AZ179" i="12"/>
  <c r="BM445" i="12"/>
  <c r="BM353" i="12"/>
  <c r="AN218" i="12"/>
  <c r="AN449" i="12"/>
  <c r="AQ180" i="12"/>
  <c r="AQ281" i="12"/>
  <c r="AQ170" i="12"/>
  <c r="AQ332" i="12"/>
  <c r="AQ356" i="12"/>
  <c r="AQ162" i="12"/>
  <c r="AQ219" i="12"/>
  <c r="AQ391" i="12"/>
  <c r="AQ328" i="12"/>
  <c r="AQ457" i="12"/>
  <c r="AQ368" i="12"/>
  <c r="AQ199" i="12"/>
  <c r="AQ453" i="12"/>
  <c r="AQ298" i="12"/>
  <c r="AQ255" i="12"/>
  <c r="AQ221" i="12"/>
  <c r="AQ463" i="12"/>
  <c r="AQ436" i="12"/>
  <c r="AQ346" i="12"/>
  <c r="AQ252" i="12"/>
  <c r="AQ185" i="12"/>
  <c r="AQ427" i="12"/>
  <c r="AQ462" i="12"/>
  <c r="AQ400" i="12"/>
  <c r="AQ259" i="12"/>
  <c r="AQ337" i="12"/>
  <c r="AQ275" i="12"/>
  <c r="AQ240" i="12"/>
  <c r="AQ200" i="12"/>
  <c r="AQ421" i="12"/>
  <c r="AQ403" i="12"/>
  <c r="AQ430" i="12"/>
  <c r="AQ376" i="12"/>
  <c r="AQ363" i="12"/>
  <c r="AQ331" i="12"/>
  <c r="AQ326" i="12"/>
  <c r="AQ234" i="12"/>
  <c r="AQ218" i="12"/>
  <c r="BJ270" i="12"/>
  <c r="AU177" i="12"/>
  <c r="BD163" i="12"/>
  <c r="BE162" i="12"/>
  <c r="BE430" i="12"/>
  <c r="BE334" i="12"/>
  <c r="BE457" i="12"/>
  <c r="BE354" i="12"/>
  <c r="BE313" i="12"/>
  <c r="BE428" i="12"/>
  <c r="BE304" i="12"/>
  <c r="BE450" i="12"/>
  <c r="BE336" i="12"/>
  <c r="BE195" i="12"/>
  <c r="BE407" i="12"/>
  <c r="BE359" i="12"/>
  <c r="BE283" i="12"/>
  <c r="BE220" i="12"/>
  <c r="BE433" i="12"/>
  <c r="BE310" i="12"/>
  <c r="BE309" i="12"/>
  <c r="BE259" i="12"/>
  <c r="BL381" i="12"/>
  <c r="BL300" i="12"/>
  <c r="AY362" i="12"/>
  <c r="AY207" i="12"/>
  <c r="AY304" i="12"/>
  <c r="BH432" i="12"/>
  <c r="BH229" i="12"/>
  <c r="BH190" i="12"/>
  <c r="BM267" i="12"/>
  <c r="AN392" i="12"/>
  <c r="AQ169" i="12"/>
  <c r="AQ243" i="12"/>
  <c r="AQ425" i="12"/>
  <c r="AQ227" i="12"/>
  <c r="AQ444" i="12"/>
  <c r="AQ428" i="12"/>
  <c r="AQ247" i="12"/>
  <c r="AQ268" i="12"/>
  <c r="AQ294" i="12"/>
  <c r="AQ358" i="12"/>
  <c r="AQ308" i="12"/>
  <c r="AQ278" i="12"/>
  <c r="AQ251" i="12"/>
  <c r="AQ225" i="12"/>
  <c r="AQ454" i="12"/>
  <c r="AQ379" i="12"/>
  <c r="AQ258" i="12"/>
  <c r="AQ357" i="12"/>
  <c r="AQ304" i="12"/>
  <c r="AQ228" i="12"/>
  <c r="AQ212" i="12"/>
  <c r="AQ461" i="12"/>
  <c r="AQ456" i="12"/>
  <c r="AQ306" i="12"/>
  <c r="AQ264" i="12"/>
  <c r="AQ280" i="12"/>
  <c r="AQ222" i="12"/>
  <c r="AQ190" i="12"/>
  <c r="BM403" i="12"/>
  <c r="AN241" i="12"/>
  <c r="AQ160" i="12"/>
  <c r="AQ445" i="12"/>
  <c r="AQ402" i="12"/>
  <c r="AQ336" i="12"/>
  <c r="AQ366" i="12"/>
  <c r="AQ197" i="12"/>
  <c r="AQ330" i="12"/>
  <c r="AQ395" i="12"/>
  <c r="AQ327" i="12"/>
  <c r="AQ318" i="12"/>
  <c r="AQ418" i="12"/>
  <c r="AQ262" i="12"/>
  <c r="AQ296" i="12"/>
  <c r="AQ194" i="12"/>
  <c r="BH367" i="12"/>
  <c r="AM437" i="12"/>
  <c r="AM399" i="12"/>
  <c r="BM312" i="12"/>
  <c r="AN240" i="12"/>
  <c r="AQ179" i="12"/>
  <c r="AQ165" i="12"/>
  <c r="AQ286" i="12"/>
  <c r="AQ409" i="12"/>
  <c r="AQ191" i="12"/>
  <c r="AQ297" i="12"/>
  <c r="AQ205" i="12"/>
  <c r="AQ404" i="12"/>
  <c r="AQ241" i="12"/>
  <c r="AQ438" i="12"/>
  <c r="AQ365" i="12"/>
  <c r="AQ253" i="12"/>
  <c r="AQ196" i="12"/>
  <c r="AQ387" i="12"/>
  <c r="AQ359" i="12"/>
  <c r="AQ310" i="12"/>
  <c r="AQ214" i="12"/>
  <c r="BD388" i="12"/>
  <c r="BE192" i="12"/>
  <c r="BE212" i="12"/>
  <c r="BE346" i="12"/>
  <c r="BE288" i="12"/>
  <c r="BE432" i="12"/>
  <c r="BE308" i="12"/>
  <c r="BE314" i="12"/>
  <c r="BE351" i="12"/>
  <c r="BE275" i="12"/>
  <c r="BE188" i="12"/>
  <c r="BE425" i="12"/>
  <c r="BE214" i="12"/>
  <c r="BE301" i="12"/>
  <c r="BE251" i="12"/>
  <c r="BL459" i="12"/>
  <c r="AY176" i="12"/>
  <c r="AY459" i="12"/>
  <c r="AY238" i="12"/>
  <c r="BK288" i="12"/>
  <c r="BK271" i="12"/>
  <c r="BH458" i="12"/>
  <c r="BH390" i="12"/>
  <c r="BH253" i="12"/>
  <c r="BH234" i="12"/>
  <c r="AM392" i="12"/>
  <c r="AM344" i="12"/>
  <c r="AM204" i="12"/>
  <c r="AM188" i="12"/>
  <c r="AM208" i="12"/>
  <c r="BM172" i="12"/>
  <c r="BM214" i="12"/>
  <c r="BM197" i="12"/>
  <c r="AN438" i="12"/>
  <c r="AN354" i="12"/>
  <c r="AQ173" i="12"/>
  <c r="AQ412" i="12"/>
  <c r="AQ176" i="12"/>
  <c r="AQ364" i="12"/>
  <c r="AQ273" i="12"/>
  <c r="AQ168" i="12"/>
  <c r="AQ260" i="12"/>
  <c r="AQ455" i="12"/>
  <c r="AQ344" i="12"/>
  <c r="AQ183" i="12"/>
  <c r="AQ315" i="12"/>
  <c r="AQ223" i="12"/>
  <c r="AQ383" i="12"/>
  <c r="AQ302" i="12"/>
  <c r="AQ312" i="12"/>
  <c r="AQ229" i="12"/>
  <c r="AQ414" i="12"/>
  <c r="AQ324" i="12"/>
  <c r="AQ354" i="12"/>
  <c r="AQ292" i="12"/>
  <c r="AQ193" i="12"/>
  <c r="AQ443" i="12"/>
  <c r="AQ385" i="12"/>
  <c r="AQ416" i="12"/>
  <c r="AQ289" i="12"/>
  <c r="AQ341" i="12"/>
  <c r="AQ291" i="12"/>
  <c r="AQ244" i="12"/>
  <c r="AQ204" i="12"/>
  <c r="AQ441" i="12"/>
  <c r="AQ419" i="12"/>
  <c r="AQ450" i="12"/>
  <c r="AQ392" i="12"/>
  <c r="AQ367" i="12"/>
  <c r="AQ335" i="12"/>
  <c r="AQ261" i="12"/>
  <c r="AQ238" i="12"/>
  <c r="AQ198" i="12"/>
  <c r="BJ193" i="12"/>
  <c r="BE167" i="12"/>
  <c r="BE209" i="12"/>
  <c r="BE382" i="12"/>
  <c r="BE182" i="12"/>
  <c r="BE370" i="12"/>
  <c r="BE378" i="12"/>
  <c r="BE436" i="12"/>
  <c r="BE312" i="12"/>
  <c r="BE459" i="12"/>
  <c r="BE344" i="12"/>
  <c r="BE203" i="12"/>
  <c r="BE411" i="12"/>
  <c r="BE363" i="12"/>
  <c r="BE287" i="12"/>
  <c r="BE228" i="12"/>
  <c r="BE437" i="12"/>
  <c r="BE373" i="12"/>
  <c r="BE316" i="12"/>
  <c r="BE263" i="12"/>
  <c r="BE181" i="12"/>
  <c r="BL448" i="12"/>
  <c r="AY185" i="12"/>
  <c r="AY265" i="12"/>
  <c r="AY355" i="12"/>
  <c r="BH339" i="12"/>
  <c r="AQ300" i="12"/>
  <c r="AQ433" i="12"/>
  <c r="AQ233" i="12"/>
  <c r="AQ232" i="12"/>
  <c r="AQ293" i="12"/>
  <c r="BK217" i="12"/>
  <c r="AM343" i="12"/>
  <c r="AQ406" i="12"/>
  <c r="AY229" i="12"/>
  <c r="AQ381" i="12"/>
  <c r="AQ172" i="12"/>
  <c r="AQ380" i="12"/>
  <c r="AQ378" i="12"/>
  <c r="AQ321" i="12"/>
  <c r="AQ389" i="12"/>
  <c r="AQ360" i="12"/>
  <c r="AQ215" i="12"/>
  <c r="AQ396" i="12"/>
  <c r="AQ239" i="12"/>
  <c r="AQ415" i="12"/>
  <c r="AQ388" i="12"/>
  <c r="AQ334" i="12"/>
  <c r="AQ237" i="12"/>
  <c r="AQ401" i="12"/>
  <c r="AQ426" i="12"/>
  <c r="AQ362" i="12"/>
  <c r="AQ322" i="12"/>
  <c r="AQ217" i="12"/>
  <c r="AQ459" i="12"/>
  <c r="AQ413" i="12"/>
  <c r="AQ432" i="12"/>
  <c r="AQ263" i="12"/>
  <c r="AQ345" i="12"/>
  <c r="AQ307" i="12"/>
  <c r="AQ248" i="12"/>
  <c r="AQ208" i="12"/>
  <c r="AQ184" i="12"/>
  <c r="AQ435" i="12"/>
  <c r="AQ377" i="12"/>
  <c r="AQ408" i="12"/>
  <c r="AQ270" i="12"/>
  <c r="AQ339" i="12"/>
  <c r="AQ283" i="12"/>
  <c r="AQ242" i="12"/>
  <c r="AQ202" i="12"/>
  <c r="BJ265" i="12"/>
  <c r="AV444" i="12"/>
  <c r="BE168" i="12"/>
  <c r="BE171" i="12"/>
  <c r="BE320" i="12"/>
  <c r="BE418" i="12"/>
  <c r="BE442" i="12"/>
  <c r="BE185" i="12"/>
  <c r="BE356" i="12"/>
  <c r="BE215" i="12"/>
  <c r="BE327" i="12"/>
  <c r="BE250" i="12"/>
  <c r="BE427" i="12"/>
  <c r="BE321" i="12"/>
  <c r="BE303" i="12"/>
  <c r="BE253" i="12"/>
  <c r="BE456" i="12"/>
  <c r="BE389" i="12"/>
  <c r="BE341" i="12"/>
  <c r="BE235" i="12"/>
  <c r="BE200" i="12"/>
  <c r="BL184" i="12"/>
  <c r="AY217" i="12"/>
  <c r="AY279" i="12"/>
  <c r="AY384" i="12"/>
  <c r="BH182" i="12"/>
  <c r="AN432" i="12"/>
  <c r="AQ175" i="12"/>
  <c r="AQ235" i="12"/>
  <c r="AQ171" i="12"/>
  <c r="AQ423" i="12"/>
  <c r="AQ446" i="12"/>
  <c r="AQ257" i="12"/>
  <c r="AQ372" i="12"/>
  <c r="AQ397" i="12"/>
  <c r="AQ422" i="12"/>
  <c r="AQ329" i="12"/>
  <c r="AQ216" i="12"/>
  <c r="AQ371" i="12"/>
  <c r="AQ355" i="12"/>
  <c r="AQ226" i="12"/>
  <c r="BD329" i="12"/>
  <c r="BL336" i="12"/>
  <c r="BK193" i="12"/>
  <c r="BH311" i="12"/>
  <c r="BH224" i="12"/>
  <c r="AM315" i="12"/>
  <c r="BM219" i="12"/>
  <c r="AN393" i="12"/>
  <c r="AQ340" i="12"/>
  <c r="AQ249" i="12"/>
  <c r="AQ301" i="12"/>
  <c r="AQ187" i="12"/>
  <c r="AQ352" i="12"/>
  <c r="AQ393" i="12"/>
  <c r="AQ295" i="12"/>
  <c r="AQ431" i="12"/>
  <c r="AQ338" i="12"/>
  <c r="AQ411" i="12"/>
  <c r="AQ384" i="12"/>
  <c r="AQ333" i="12"/>
  <c r="AQ236" i="12"/>
  <c r="AQ373" i="12"/>
  <c r="AQ394" i="12"/>
  <c r="AQ320" i="12"/>
  <c r="AQ230" i="12"/>
  <c r="AU234" i="12"/>
  <c r="BE180" i="12"/>
  <c r="BE390" i="12"/>
  <c r="BE412" i="12"/>
  <c r="BE399" i="12"/>
  <c r="BK289" i="12"/>
  <c r="BK415" i="12"/>
  <c r="BH430" i="12"/>
  <c r="BH403" i="12"/>
  <c r="BH270" i="12"/>
  <c r="AM384" i="12"/>
  <c r="AM239" i="12"/>
  <c r="AM233" i="12"/>
  <c r="AM232" i="12"/>
  <c r="AM226" i="12"/>
  <c r="BM301" i="12"/>
  <c r="BM242" i="12"/>
  <c r="AN242" i="12"/>
  <c r="AN253" i="12"/>
  <c r="AQ174" i="12"/>
  <c r="BK284" i="12"/>
  <c r="BK267" i="12"/>
  <c r="BH210" i="12"/>
  <c r="BH350" i="12"/>
  <c r="BH369" i="12"/>
  <c r="AM159" i="12"/>
  <c r="AM348" i="12"/>
  <c r="AM316" i="12"/>
  <c r="AM201" i="12"/>
  <c r="AM257" i="12"/>
  <c r="BM423" i="12"/>
  <c r="BM286" i="12"/>
  <c r="AN214" i="12"/>
  <c r="AN265" i="12"/>
  <c r="AQ177" i="12"/>
  <c r="AQ439" i="12"/>
  <c r="AQ158" i="12"/>
  <c r="AQ434" i="12"/>
  <c r="AQ375" i="12"/>
  <c r="AQ178" i="12"/>
  <c r="AQ348" i="12"/>
  <c r="AQ159" i="12"/>
  <c r="AQ254" i="12"/>
  <c r="AQ207" i="12"/>
  <c r="AQ460" i="12"/>
  <c r="AQ284" i="12"/>
  <c r="AQ447" i="12"/>
  <c r="AQ420" i="12"/>
  <c r="AQ342" i="12"/>
  <c r="AQ245" i="12"/>
  <c r="AQ181" i="12"/>
  <c r="AQ369" i="12"/>
  <c r="AQ266" i="12"/>
  <c r="AQ279" i="12"/>
  <c r="AQ201" i="12"/>
  <c r="AQ370" i="12"/>
  <c r="AQ449" i="12"/>
  <c r="AQ448" i="12"/>
  <c r="AQ290" i="12"/>
  <c r="AQ349" i="12"/>
  <c r="AQ325" i="12"/>
  <c r="AQ272" i="12"/>
  <c r="AQ220" i="12"/>
  <c r="AQ188" i="12"/>
  <c r="AQ451" i="12"/>
  <c r="AQ405" i="12"/>
  <c r="AQ424" i="12"/>
  <c r="AQ305" i="12"/>
  <c r="AQ343" i="12"/>
  <c r="AQ299" i="12"/>
  <c r="AQ246" i="12"/>
  <c r="AQ206" i="12"/>
  <c r="BJ307" i="12"/>
  <c r="AV170" i="12"/>
  <c r="BE177" i="12"/>
  <c r="BE175" i="12"/>
  <c r="BE358" i="12"/>
  <c r="BE434" i="12"/>
  <c r="BE463" i="12"/>
  <c r="BE205" i="12"/>
  <c r="BE364" i="12"/>
  <c r="BE230" i="12"/>
  <c r="BE462" i="12"/>
  <c r="BE258" i="12"/>
  <c r="BE431" i="12"/>
  <c r="BE461" i="12"/>
  <c r="BE307" i="12"/>
  <c r="BE257" i="12"/>
  <c r="BE460" i="12"/>
  <c r="BE393" i="12"/>
  <c r="BE345" i="12"/>
  <c r="BE243" i="12"/>
  <c r="BE204" i="12"/>
  <c r="BL418" i="12"/>
  <c r="AY393" i="12"/>
  <c r="AY433" i="12"/>
  <c r="AY187" i="12"/>
  <c r="AY280" i="12"/>
  <c r="BL365" i="12"/>
  <c r="BL307" i="12"/>
  <c r="BL282" i="12"/>
  <c r="BL460" i="12"/>
  <c r="BL312" i="12"/>
  <c r="BK340" i="12"/>
  <c r="BK364" i="12"/>
  <c r="BK430" i="12"/>
  <c r="BK393" i="12"/>
  <c r="BK344" i="12"/>
  <c r="BK229" i="12"/>
  <c r="BK396" i="12"/>
  <c r="BK407" i="12"/>
  <c r="BK365" i="12"/>
  <c r="BK309" i="12"/>
  <c r="BK215" i="12"/>
  <c r="BK346" i="12"/>
  <c r="BK308" i="12"/>
  <c r="BK238" i="12"/>
  <c r="AO326" i="12"/>
  <c r="AO289" i="12"/>
  <c r="BD167" i="12"/>
  <c r="BD271" i="12"/>
  <c r="BD447" i="12"/>
  <c r="BD338" i="12"/>
  <c r="BL445" i="12"/>
  <c r="BL165" i="12"/>
  <c r="BL224" i="12"/>
  <c r="BL277" i="12"/>
  <c r="BL267" i="12"/>
  <c r="BL450" i="12"/>
  <c r="BL302" i="12"/>
  <c r="BL359" i="12"/>
  <c r="BL252" i="12"/>
  <c r="AP197" i="12"/>
  <c r="AP205" i="12"/>
  <c r="AP306" i="12"/>
  <c r="AP411" i="12"/>
  <c r="AP404" i="12"/>
  <c r="AP330" i="12"/>
  <c r="AP448" i="12"/>
  <c r="AP260" i="12"/>
  <c r="AP403" i="12"/>
  <c r="AP184" i="12"/>
  <c r="AP422" i="12"/>
  <c r="AP369" i="12"/>
  <c r="AP454" i="12"/>
  <c r="AP320" i="12"/>
  <c r="AP168" i="12"/>
  <c r="AP434" i="12"/>
  <c r="AP354" i="12"/>
  <c r="AP329" i="12"/>
  <c r="AP190" i="12"/>
  <c r="AP201" i="12"/>
  <c r="AP279" i="12"/>
  <c r="AP379" i="12"/>
  <c r="AP376" i="12"/>
  <c r="AP283" i="12"/>
  <c r="AP445" i="12"/>
  <c r="AP255" i="12"/>
  <c r="AP315" i="12"/>
  <c r="AP408" i="12"/>
  <c r="AP378" i="12"/>
  <c r="AP361" i="12"/>
  <c r="AP397" i="12"/>
  <c r="AP270" i="12"/>
  <c r="AP348" i="12"/>
  <c r="AP167" i="12"/>
  <c r="AP187" i="12"/>
  <c r="AP367" i="12"/>
  <c r="AP225" i="12"/>
  <c r="AP206" i="12"/>
  <c r="AP366" i="12"/>
  <c r="AP428" i="12"/>
  <c r="AP161" i="12"/>
  <c r="AP195" i="12"/>
  <c r="AP239" i="12"/>
  <c r="AP304" i="12"/>
  <c r="AP285" i="12"/>
  <c r="AP235" i="12"/>
  <c r="AP385" i="12"/>
  <c r="AP182" i="12"/>
  <c r="AP360" i="12"/>
  <c r="AP372" i="12"/>
  <c r="AP314" i="12"/>
  <c r="AP340" i="12"/>
  <c r="AP399" i="12"/>
  <c r="AP159" i="12"/>
  <c r="AP248" i="12"/>
  <c r="AP166" i="12"/>
  <c r="AP231" i="12"/>
  <c r="AP371" i="12"/>
  <c r="AP438" i="12"/>
  <c r="AP227" i="12"/>
  <c r="AP249" i="12"/>
  <c r="AP355" i="12"/>
  <c r="AP440" i="12"/>
  <c r="AP224" i="12"/>
  <c r="AP326" i="12"/>
  <c r="AP433" i="12"/>
  <c r="AP282" i="12"/>
  <c r="AP374" i="12"/>
  <c r="AP275" i="12"/>
  <c r="AP232" i="12"/>
  <c r="AP198" i="12"/>
  <c r="AP364" i="12"/>
  <c r="AP175" i="12"/>
  <c r="AP419" i="12"/>
  <c r="AP242" i="12"/>
  <c r="AP335" i="12"/>
  <c r="AP461" i="12"/>
  <c r="AP213" i="12"/>
  <c r="AP346" i="12"/>
  <c r="AP288" i="12"/>
  <c r="AP317" i="12"/>
  <c r="AP322" i="12"/>
  <c r="AP267" i="12"/>
  <c r="AP211" i="12"/>
  <c r="AP398" i="12"/>
  <c r="AP298" i="12"/>
  <c r="AP172" i="12"/>
  <c r="AP158" i="12"/>
  <c r="BK385" i="12"/>
  <c r="BD295" i="12"/>
  <c r="BL337" i="12"/>
  <c r="BL180" i="12"/>
  <c r="BL271" i="12"/>
  <c r="BL301" i="12"/>
  <c r="BL391" i="12"/>
  <c r="BL462" i="12"/>
  <c r="BL314" i="12"/>
  <c r="BL350" i="12"/>
  <c r="BL264" i="12"/>
  <c r="BL195" i="12"/>
  <c r="BK440" i="12"/>
  <c r="BK171" i="12"/>
  <c r="BK376" i="12"/>
  <c r="BK423" i="12"/>
  <c r="BK353" i="12"/>
  <c r="BK268" i="12"/>
  <c r="BK395" i="12"/>
  <c r="BK233" i="12"/>
  <c r="BK342" i="12"/>
  <c r="BK318" i="12"/>
  <c r="BK240" i="12"/>
  <c r="BK421" i="12"/>
  <c r="BK410" i="12"/>
  <c r="BK257" i="12"/>
  <c r="AP191" i="12"/>
  <c r="AP423" i="12"/>
  <c r="AP183" i="12"/>
  <c r="AO266" i="12"/>
  <c r="BD291" i="12"/>
  <c r="BD418" i="12"/>
  <c r="BD192" i="12"/>
  <c r="BD212" i="12"/>
  <c r="BL162" i="12"/>
  <c r="BL211" i="12"/>
  <c r="BL311" i="12"/>
  <c r="BL261" i="12"/>
  <c r="BL431" i="12"/>
  <c r="BL363" i="12"/>
  <c r="BL254" i="12"/>
  <c r="BL183" i="12"/>
  <c r="BL384" i="12"/>
  <c r="BL214" i="12"/>
  <c r="BD202" i="12"/>
  <c r="BD218" i="12"/>
  <c r="BD306" i="12"/>
  <c r="BD389" i="12"/>
  <c r="BD453" i="12"/>
  <c r="BD184" i="12"/>
  <c r="BD280" i="12"/>
  <c r="BD263" i="12"/>
  <c r="BD427" i="12"/>
  <c r="BD337" i="12"/>
  <c r="BD301" i="12"/>
  <c r="BD448" i="12"/>
  <c r="BD207" i="12"/>
  <c r="BD378" i="12"/>
  <c r="BD355" i="12"/>
  <c r="BD248" i="12"/>
  <c r="BD344" i="12"/>
  <c r="BD227" i="12"/>
  <c r="BD398" i="12"/>
  <c r="BD172" i="12"/>
  <c r="BD214" i="12"/>
  <c r="BD302" i="12"/>
  <c r="BD385" i="12"/>
  <c r="BD449" i="12"/>
  <c r="BD191" i="12"/>
  <c r="BD276" i="12"/>
  <c r="BD259" i="12"/>
  <c r="BD423" i="12"/>
  <c r="BD366" i="12"/>
  <c r="BD293" i="12"/>
  <c r="BD440" i="12"/>
  <c r="BD199" i="12"/>
  <c r="BD270" i="12"/>
  <c r="BD359" i="12"/>
  <c r="BD321" i="12"/>
  <c r="BD328" i="12"/>
  <c r="BD219" i="12"/>
  <c r="BD390" i="12"/>
  <c r="BD159" i="12"/>
  <c r="BD206" i="12"/>
  <c r="BD294" i="12"/>
  <c r="BD377" i="12"/>
  <c r="BD353" i="12"/>
  <c r="BD244" i="12"/>
  <c r="BD415" i="12"/>
  <c r="BD350" i="12"/>
  <c r="BD424" i="12"/>
  <c r="BD185" i="12"/>
  <c r="BD356" i="12"/>
  <c r="BD305" i="12"/>
  <c r="BD203" i="12"/>
  <c r="BD374" i="12"/>
  <c r="BD210" i="12"/>
  <c r="BD298" i="12"/>
  <c r="BD381" i="12"/>
  <c r="BD445" i="12"/>
  <c r="BD189" i="12"/>
  <c r="BD272" i="12"/>
  <c r="BD255" i="12"/>
  <c r="BD419" i="12"/>
  <c r="BD358" i="12"/>
  <c r="BD285" i="12"/>
  <c r="BD432" i="12"/>
  <c r="BD181" i="12"/>
  <c r="BD262" i="12"/>
  <c r="BD333" i="12"/>
  <c r="BD313" i="12"/>
  <c r="BD460" i="12"/>
  <c r="BD211" i="12"/>
  <c r="BD382" i="12"/>
  <c r="BD164" i="12"/>
  <c r="BD441" i="12"/>
  <c r="BD251" i="12"/>
  <c r="BD277" i="12"/>
  <c r="BD254" i="12"/>
  <c r="BD452" i="12"/>
  <c r="BD335" i="12"/>
  <c r="BD183" i="12"/>
  <c r="BD246" i="12"/>
  <c r="BD253" i="12"/>
  <c r="BD417" i="12"/>
  <c r="BD354" i="12"/>
  <c r="BD220" i="12"/>
  <c r="BD308" i="12"/>
  <c r="BD391" i="12"/>
  <c r="BD455" i="12"/>
  <c r="BD205" i="12"/>
  <c r="BD376" i="12"/>
  <c r="BD347" i="12"/>
  <c r="BD287" i="12"/>
  <c r="BD434" i="12"/>
  <c r="BD233" i="12"/>
  <c r="BD404" i="12"/>
  <c r="BD175" i="12"/>
  <c r="BD307" i="12"/>
  <c r="BD454" i="12"/>
  <c r="BD169" i="12"/>
  <c r="BD242" i="12"/>
  <c r="BD249" i="12"/>
  <c r="BD413" i="12"/>
  <c r="BD346" i="12"/>
  <c r="BD216" i="12"/>
  <c r="BD304" i="12"/>
  <c r="BD387" i="12"/>
  <c r="BD451" i="12"/>
  <c r="BD197" i="12"/>
  <c r="BD268" i="12"/>
  <c r="BD351" i="12"/>
  <c r="BD279" i="12"/>
  <c r="BD426" i="12"/>
  <c r="BD225" i="12"/>
  <c r="BD396" i="12"/>
  <c r="BD166" i="12"/>
  <c r="BD299" i="12"/>
  <c r="BD446" i="12"/>
  <c r="BD162" i="12"/>
  <c r="BK332" i="12"/>
  <c r="BK328" i="12"/>
  <c r="BK300" i="12"/>
  <c r="BK286" i="12"/>
  <c r="BK330" i="12"/>
  <c r="BD412" i="12"/>
  <c r="BL187" i="12"/>
  <c r="BK409" i="12"/>
  <c r="BK405" i="12"/>
  <c r="BK175" i="12"/>
  <c r="AP246" i="12"/>
  <c r="AO335" i="12"/>
  <c r="BD315" i="12"/>
  <c r="BD442" i="12"/>
  <c r="BD213" i="12"/>
  <c r="BD224" i="12"/>
  <c r="BD274" i="12"/>
  <c r="BL177" i="12"/>
  <c r="BL234" i="12"/>
  <c r="BL255" i="12"/>
  <c r="BL385" i="12"/>
  <c r="BL455" i="12"/>
  <c r="BL358" i="12"/>
  <c r="BL266" i="12"/>
  <c r="BL197" i="12"/>
  <c r="BL396" i="12"/>
  <c r="BL210" i="12"/>
  <c r="BL241" i="12"/>
  <c r="BL296" i="12"/>
  <c r="BL248" i="12"/>
  <c r="BL380" i="12"/>
  <c r="BL412" i="12"/>
  <c r="BL444" i="12"/>
  <c r="BL351" i="12"/>
  <c r="BL370" i="12"/>
  <c r="BL212" i="12"/>
  <c r="BL243" i="12"/>
  <c r="BL298" i="12"/>
  <c r="BL250" i="12"/>
  <c r="BL382" i="12"/>
  <c r="BL414" i="12"/>
  <c r="BL446" i="12"/>
  <c r="BL355" i="12"/>
  <c r="BL191" i="12"/>
  <c r="BL275" i="12"/>
  <c r="BL259" i="12"/>
  <c r="BL423" i="12"/>
  <c r="BL330" i="12"/>
  <c r="BL158" i="12"/>
  <c r="BL246" i="12"/>
  <c r="BL253" i="12"/>
  <c r="BL417" i="12"/>
  <c r="BL361" i="12"/>
  <c r="BL217" i="12"/>
  <c r="BL303" i="12"/>
  <c r="BL387" i="12"/>
  <c r="BL451" i="12"/>
  <c r="BL161" i="12"/>
  <c r="BL204" i="12"/>
  <c r="BL289" i="12"/>
  <c r="BL373" i="12"/>
  <c r="BL437" i="12"/>
  <c r="BL340" i="12"/>
  <c r="BL179" i="12"/>
  <c r="BL207" i="12"/>
  <c r="BL237" i="12"/>
  <c r="BL292" i="12"/>
  <c r="BL324" i="12"/>
  <c r="BL376" i="12"/>
  <c r="BL408" i="12"/>
  <c r="BL440" i="12"/>
  <c r="BL343" i="12"/>
  <c r="BL352" i="12"/>
  <c r="BL209" i="12"/>
  <c r="BL239" i="12"/>
  <c r="BL294" i="12"/>
  <c r="BL326" i="12"/>
  <c r="BL378" i="12"/>
  <c r="BL410" i="12"/>
  <c r="BL442" i="12"/>
  <c r="BL347" i="12"/>
  <c r="BL362" i="12"/>
  <c r="BL244" i="12"/>
  <c r="BL251" i="12"/>
  <c r="BL415" i="12"/>
  <c r="BL357" i="12"/>
  <c r="BL171" i="12"/>
  <c r="BL238" i="12"/>
  <c r="BL325" i="12"/>
  <c r="BL409" i="12"/>
  <c r="BL345" i="12"/>
  <c r="BL185" i="12"/>
  <c r="BL295" i="12"/>
  <c r="BL379" i="12"/>
  <c r="BL443" i="12"/>
  <c r="BL364" i="12"/>
  <c r="BL196" i="12"/>
  <c r="BL281" i="12"/>
  <c r="BL265" i="12"/>
  <c r="BL429" i="12"/>
  <c r="BL354" i="12"/>
  <c r="BL167" i="12"/>
  <c r="BL199" i="12"/>
  <c r="BL229" i="12"/>
  <c r="BL284" i="12"/>
  <c r="BL316" i="12"/>
  <c r="BL268" i="12"/>
  <c r="BL400" i="12"/>
  <c r="BL432" i="12"/>
  <c r="BL327" i="12"/>
  <c r="BL366" i="12"/>
  <c r="BL201" i="12"/>
  <c r="BL231" i="12"/>
  <c r="BL318" i="12"/>
  <c r="BL270" i="12"/>
  <c r="BL402" i="12"/>
  <c r="BL434" i="12"/>
  <c r="BL331" i="12"/>
  <c r="BL371" i="12"/>
  <c r="BL228" i="12"/>
  <c r="BL315" i="12"/>
  <c r="BL399" i="12"/>
  <c r="BL463" i="12"/>
  <c r="BL175" i="12"/>
  <c r="BL222" i="12"/>
  <c r="BL309" i="12"/>
  <c r="BL457" i="12"/>
  <c r="BL194" i="12"/>
  <c r="BL279" i="12"/>
  <c r="BL263" i="12"/>
  <c r="BL427" i="12"/>
  <c r="BL344" i="12"/>
  <c r="BL163" i="12"/>
  <c r="BL242" i="12"/>
  <c r="BL413" i="12"/>
  <c r="BL353" i="12"/>
  <c r="BL168" i="12"/>
  <c r="BL203" i="12"/>
  <c r="BL233" i="12"/>
  <c r="BL288" i="12"/>
  <c r="BL320" i="12"/>
  <c r="BL372" i="12"/>
  <c r="BL404" i="12"/>
  <c r="BL436" i="12"/>
  <c r="BL335" i="12"/>
  <c r="BL338" i="12"/>
  <c r="BL205" i="12"/>
  <c r="BL235" i="12"/>
  <c r="BL290" i="12"/>
  <c r="BL322" i="12"/>
  <c r="BL374" i="12"/>
  <c r="BL406" i="12"/>
  <c r="BL438" i="12"/>
  <c r="BL339" i="12"/>
  <c r="BL346" i="12"/>
  <c r="BL236" i="12"/>
  <c r="BL323" i="12"/>
  <c r="BL407" i="12"/>
  <c r="BL341" i="12"/>
  <c r="BL178" i="12"/>
  <c r="BL230" i="12"/>
  <c r="BL317" i="12"/>
  <c r="BL401" i="12"/>
  <c r="BL329" i="12"/>
  <c r="BL202" i="12"/>
  <c r="BL287" i="12"/>
  <c r="BL188" i="12"/>
  <c r="BL435" i="12"/>
  <c r="BL334" i="12"/>
  <c r="BL186" i="12"/>
  <c r="BL273" i="12"/>
  <c r="BL257" i="12"/>
  <c r="BL421" i="12"/>
  <c r="BL368" i="12"/>
  <c r="BL164" i="12"/>
  <c r="BL286" i="12"/>
  <c r="BL393" i="12"/>
  <c r="BL249" i="12"/>
  <c r="BL192" i="12"/>
  <c r="BL221" i="12"/>
  <c r="BL276" i="12"/>
  <c r="BL308" i="12"/>
  <c r="BL260" i="12"/>
  <c r="BL392" i="12"/>
  <c r="BL424" i="12"/>
  <c r="BL456" i="12"/>
  <c r="BL332" i="12"/>
  <c r="BL189" i="12"/>
  <c r="BL223" i="12"/>
  <c r="BL278" i="12"/>
  <c r="BL310" i="12"/>
  <c r="BL262" i="12"/>
  <c r="BL394" i="12"/>
  <c r="BL426" i="12"/>
  <c r="BL458" i="12"/>
  <c r="BL342" i="12"/>
  <c r="BL213" i="12"/>
  <c r="BL299" i="12"/>
  <c r="BL383" i="12"/>
  <c r="BL447" i="12"/>
  <c r="BL166" i="12"/>
  <c r="BL208" i="12"/>
  <c r="BL293" i="12"/>
  <c r="BL377" i="12"/>
  <c r="BL441" i="12"/>
  <c r="BL356" i="12"/>
  <c r="BL240" i="12"/>
  <c r="BL247" i="12"/>
  <c r="BL411" i="12"/>
  <c r="BL349" i="12"/>
  <c r="BL176" i="12"/>
  <c r="BL226" i="12"/>
  <c r="BL313" i="12"/>
  <c r="BL397" i="12"/>
  <c r="BL461" i="12"/>
  <c r="BL174" i="12"/>
  <c r="BL160" i="12"/>
  <c r="BL182" i="12"/>
  <c r="BL181" i="12"/>
  <c r="BL272" i="12"/>
  <c r="BL304" i="12"/>
  <c r="BL256" i="12"/>
  <c r="BL388" i="12"/>
  <c r="BL420" i="12"/>
  <c r="BL452" i="12"/>
  <c r="BL367" i="12"/>
  <c r="BL190" i="12"/>
  <c r="BL219" i="12"/>
  <c r="BL274" i="12"/>
  <c r="BL306" i="12"/>
  <c r="BL258" i="12"/>
  <c r="BL390" i="12"/>
  <c r="BL422" i="12"/>
  <c r="BL454" i="12"/>
  <c r="BL328" i="12"/>
  <c r="BL206" i="12"/>
  <c r="BL291" i="12"/>
  <c r="BL375" i="12"/>
  <c r="BL439" i="12"/>
  <c r="BL348" i="12"/>
  <c r="BL200" i="12"/>
  <c r="BL285" i="12"/>
  <c r="BL269" i="12"/>
  <c r="BL433" i="12"/>
  <c r="BL369" i="12"/>
  <c r="BL232" i="12"/>
  <c r="BL319" i="12"/>
  <c r="BL403" i="12"/>
  <c r="BL333" i="12"/>
  <c r="BL173" i="12"/>
  <c r="BL218" i="12"/>
  <c r="BL305" i="12"/>
  <c r="BL389" i="12"/>
  <c r="BL453" i="12"/>
  <c r="BL169" i="12"/>
  <c r="BL170" i="12"/>
  <c r="AJ337" i="12"/>
  <c r="AJ165" i="12"/>
  <c r="AJ374" i="12"/>
  <c r="AJ328" i="12"/>
  <c r="AJ432" i="12"/>
  <c r="AJ462" i="12"/>
  <c r="AJ377" i="12"/>
  <c r="AJ287" i="12"/>
  <c r="AJ405" i="12"/>
  <c r="AJ300" i="12"/>
  <c r="BK414" i="12"/>
  <c r="BK367" i="12"/>
  <c r="BK234" i="12"/>
  <c r="BD160" i="12"/>
  <c r="BD421" i="12"/>
  <c r="BL215" i="12"/>
  <c r="BK416" i="12"/>
  <c r="BK260" i="12"/>
  <c r="BK181" i="12"/>
  <c r="BK324" i="12"/>
  <c r="BK378" i="12"/>
  <c r="BD178" i="12"/>
  <c r="BD362" i="12"/>
  <c r="BK174" i="12"/>
  <c r="BK180" i="12"/>
  <c r="BK325" i="12"/>
  <c r="BK241" i="12"/>
  <c r="BK386" i="12"/>
  <c r="BK453" i="12"/>
  <c r="BK261" i="12"/>
  <c r="AP405" i="12"/>
  <c r="BK176" i="12"/>
  <c r="AJ359" i="12"/>
  <c r="AP256" i="12"/>
  <c r="BD438" i="12"/>
  <c r="BD217" i="12"/>
  <c r="BD260" i="12"/>
  <c r="BD300" i="12"/>
  <c r="BD326" i="12"/>
  <c r="BL297" i="12"/>
  <c r="BL395" i="12"/>
  <c r="BL425" i="12"/>
  <c r="BL360" i="12"/>
  <c r="BL198" i="12"/>
  <c r="BL386" i="12"/>
  <c r="BL216" i="12"/>
  <c r="BL416" i="12"/>
  <c r="BL245" i="12"/>
  <c r="BK186" i="12"/>
  <c r="BK230" i="12"/>
  <c r="BK253" i="12"/>
  <c r="BK207" i="12"/>
  <c r="BK307" i="12"/>
  <c r="BK380" i="12"/>
  <c r="BK439" i="12"/>
  <c r="BK389" i="12"/>
  <c r="BK331" i="12"/>
  <c r="BK192" i="12"/>
  <c r="BK236" i="12"/>
  <c r="BK259" i="12"/>
  <c r="BK293" i="12"/>
  <c r="BK371" i="12"/>
  <c r="BK420" i="12"/>
  <c r="BK319" i="12"/>
  <c r="BK413" i="12"/>
  <c r="BK351" i="12"/>
  <c r="BK225" i="12"/>
  <c r="BK306" i="12"/>
  <c r="BK454" i="12"/>
  <c r="BK370" i="12"/>
  <c r="BK185" i="12"/>
  <c r="BK252" i="12"/>
  <c r="BK299" i="12"/>
  <c r="BK435" i="12"/>
  <c r="BK329" i="12"/>
  <c r="BK270" i="12"/>
  <c r="BK348" i="12"/>
  <c r="BK173" i="12"/>
  <c r="BK282" i="12"/>
  <c r="BK356" i="12"/>
  <c r="BK199" i="12"/>
  <c r="BK387" i="12"/>
  <c r="BK167" i="12"/>
  <c r="BK250" i="12"/>
  <c r="BK419" i="12"/>
  <c r="BK168" i="12"/>
  <c r="BK172" i="12"/>
  <c r="BK209" i="12"/>
  <c r="BK426" i="12"/>
  <c r="BK455" i="12"/>
  <c r="BK292" i="12"/>
  <c r="BK424" i="12"/>
  <c r="BK459" i="12"/>
  <c r="BK297" i="12"/>
  <c r="BK231" i="12"/>
  <c r="BK235" i="12"/>
  <c r="BK357" i="12"/>
  <c r="BK179" i="12"/>
  <c r="BK182" i="12"/>
  <c r="BK226" i="12"/>
  <c r="BK249" i="12"/>
  <c r="BK313" i="12"/>
  <c r="BK275" i="12"/>
  <c r="BK458" i="12"/>
  <c r="BK399" i="12"/>
  <c r="BK373" i="12"/>
  <c r="BK436" i="12"/>
  <c r="BK188" i="12"/>
  <c r="BK232" i="12"/>
  <c r="BK255" i="12"/>
  <c r="BK277" i="12"/>
  <c r="BK276" i="12"/>
  <c r="BK392" i="12"/>
  <c r="BK451" i="12"/>
  <c r="BK397" i="12"/>
  <c r="BK339" i="12"/>
  <c r="BK206" i="12"/>
  <c r="BK274" i="12"/>
  <c r="BK422" i="12"/>
  <c r="BK352" i="12"/>
  <c r="BK443" i="12"/>
  <c r="BK203" i="12"/>
  <c r="BK323" i="12"/>
  <c r="BK368" i="12"/>
  <c r="BK400" i="12"/>
  <c r="BK254" i="12"/>
  <c r="BK447" i="12"/>
  <c r="BK169" i="12"/>
  <c r="BK258" i="12"/>
  <c r="BK303" i="12"/>
  <c r="BK239" i="12"/>
  <c r="BK448" i="12"/>
  <c r="BK163" i="12"/>
  <c r="BK243" i="12"/>
  <c r="BK311" i="12"/>
  <c r="BK164" i="12"/>
  <c r="BK170" i="12"/>
  <c r="BK278" i="12"/>
  <c r="BK361" i="12"/>
  <c r="BK322" i="12"/>
  <c r="BK224" i="12"/>
  <c r="BK302" i="12"/>
  <c r="BK450" i="12"/>
  <c r="BK366" i="12"/>
  <c r="BK189" i="12"/>
  <c r="BK295" i="12"/>
  <c r="BK341" i="12"/>
  <c r="BK428" i="12"/>
  <c r="BK384" i="12"/>
  <c r="BK408" i="12"/>
  <c r="BK382" i="12"/>
  <c r="BK214" i="12"/>
  <c r="BK403" i="12"/>
  <c r="BK222" i="12"/>
  <c r="BK208" i="12"/>
  <c r="BK294" i="12"/>
  <c r="BK326" i="12"/>
  <c r="BK442" i="12"/>
  <c r="BK379" i="12"/>
  <c r="BK362" i="12"/>
  <c r="BK412" i="12"/>
  <c r="BK184" i="12"/>
  <c r="BK228" i="12"/>
  <c r="BK251" i="12"/>
  <c r="BK321" i="12"/>
  <c r="BK291" i="12"/>
  <c r="BK369" i="12"/>
  <c r="BK431" i="12"/>
  <c r="BK381" i="12"/>
  <c r="BK287" i="12"/>
  <c r="BK212" i="12"/>
  <c r="BK264" i="12"/>
  <c r="BK390" i="12"/>
  <c r="BK336" i="12"/>
  <c r="BK375" i="12"/>
  <c r="BK245" i="12"/>
  <c r="BK272" i="12"/>
  <c r="BK335" i="12"/>
  <c r="BK449" i="12"/>
  <c r="BK197" i="12"/>
  <c r="BK343" i="12"/>
  <c r="BK165" i="12"/>
  <c r="BK195" i="12"/>
  <c r="BK363" i="12"/>
  <c r="BK223" i="12"/>
  <c r="BK446" i="12"/>
  <c r="BK159" i="12"/>
  <c r="BK227" i="12"/>
  <c r="BK462" i="12"/>
  <c r="BK160" i="12"/>
  <c r="BK166" i="12"/>
  <c r="BK218" i="12"/>
  <c r="BK310" i="12"/>
  <c r="BK354" i="12"/>
  <c r="BK247" i="12"/>
  <c r="BK391" i="12"/>
  <c r="BK256" i="12"/>
  <c r="BK237" i="12"/>
  <c r="BK417" i="12"/>
  <c r="BK161" i="12"/>
  <c r="BK210" i="12"/>
  <c r="BK398" i="12"/>
  <c r="BK213" i="12"/>
  <c r="BK242" i="12"/>
  <c r="BK265" i="12"/>
  <c r="BK316" i="12"/>
  <c r="BK394" i="12"/>
  <c r="BK460" i="12"/>
  <c r="BK338" i="12"/>
  <c r="BK437" i="12"/>
  <c r="BK383" i="12"/>
  <c r="BK202" i="12"/>
  <c r="BK201" i="12"/>
  <c r="BK204" i="12"/>
  <c r="BK296" i="12"/>
  <c r="BK418" i="12"/>
  <c r="BK345" i="12"/>
  <c r="BK350" i="12"/>
  <c r="BK461" i="12"/>
  <c r="BK427" i="12"/>
  <c r="BK205" i="12"/>
  <c r="BK304" i="12"/>
  <c r="BK359" i="12"/>
  <c r="BK279" i="12"/>
  <c r="BK221" i="12"/>
  <c r="BK290" i="12"/>
  <c r="BK438" i="12"/>
  <c r="BK360" i="12"/>
  <c r="BK187" i="12"/>
  <c r="BK196" i="12"/>
  <c r="BK333" i="12"/>
  <c r="BK191" i="12"/>
  <c r="BK314" i="12"/>
  <c r="BK349" i="12"/>
  <c r="BK305" i="12"/>
  <c r="BK425" i="12"/>
  <c r="BK178" i="12"/>
  <c r="BK320" i="12"/>
  <c r="BK441" i="12"/>
  <c r="BK177" i="12"/>
  <c r="BK194" i="12"/>
  <c r="AO188" i="12"/>
  <c r="AO277" i="12"/>
  <c r="AO244" i="12"/>
  <c r="AO433" i="12"/>
  <c r="AO304" i="12"/>
  <c r="AO424" i="12"/>
  <c r="AO162" i="12"/>
  <c r="AO229" i="12"/>
  <c r="AO181" i="12"/>
  <c r="AO405" i="12"/>
  <c r="AO296" i="12"/>
  <c r="AO350" i="12"/>
  <c r="AO176" i="12"/>
  <c r="AO183" i="12"/>
  <c r="AO431" i="12"/>
  <c r="AO406" i="12"/>
  <c r="AO187" i="12"/>
  <c r="AO215" i="12"/>
  <c r="AO435" i="12"/>
  <c r="AO401" i="12"/>
  <c r="AO463" i="12"/>
  <c r="AO261" i="12"/>
  <c r="AO164" i="12"/>
  <c r="AO359" i="12"/>
  <c r="AO163" i="12"/>
  <c r="AO365" i="12"/>
  <c r="AO324" i="12"/>
  <c r="AO284" i="12"/>
  <c r="AO226" i="12"/>
  <c r="AO416" i="12"/>
  <c r="AO357" i="12"/>
  <c r="AO233" i="12"/>
  <c r="AO235" i="12"/>
  <c r="AO442" i="12"/>
  <c r="AO376" i="12"/>
  <c r="BK283" i="12"/>
  <c r="BK315" i="12"/>
  <c r="BK216" i="12"/>
  <c r="BK327" i="12"/>
  <c r="BK211" i="12"/>
  <c r="BK280" i="12"/>
  <c r="BD174" i="12"/>
  <c r="BD395" i="12"/>
  <c r="BL405" i="12"/>
  <c r="BL430" i="12"/>
  <c r="BK377" i="12"/>
  <c r="BK457" i="12"/>
  <c r="BK456" i="12"/>
  <c r="BK334" i="12"/>
  <c r="BK220" i="12"/>
  <c r="BK246" i="12"/>
  <c r="BD459" i="12"/>
  <c r="BD188" i="12"/>
  <c r="BK463" i="12"/>
  <c r="BK411" i="12"/>
  <c r="BK401" i="12"/>
  <c r="BK358" i="12"/>
  <c r="BK244" i="12"/>
  <c r="BK404" i="12"/>
  <c r="AJ298" i="12"/>
  <c r="AP394" i="12"/>
  <c r="BK183" i="12"/>
  <c r="BK262" i="12"/>
  <c r="BK158" i="12"/>
  <c r="BK198" i="12"/>
  <c r="BK374" i="12"/>
  <c r="BK433" i="12"/>
  <c r="BK429" i="12"/>
  <c r="BK402" i="12"/>
  <c r="BK200" i="12"/>
  <c r="BK347" i="12"/>
  <c r="BK444" i="12"/>
  <c r="BK269" i="12"/>
  <c r="AP463" i="12"/>
  <c r="AP336" i="12"/>
  <c r="AP214" i="12"/>
  <c r="BK162" i="12"/>
  <c r="BK266" i="12"/>
  <c r="BK298" i="12"/>
  <c r="BK219" i="12"/>
  <c r="BK273" i="12"/>
  <c r="BK406" i="12"/>
  <c r="BK432" i="12"/>
  <c r="BK281" i="12"/>
  <c r="BK445" i="12"/>
  <c r="BK434" i="12"/>
  <c r="BK263" i="12"/>
  <c r="BK355" i="12"/>
  <c r="BK337" i="12"/>
  <c r="BK285" i="12"/>
  <c r="BK190" i="12"/>
  <c r="AP237" i="12"/>
  <c r="AP356" i="12"/>
  <c r="AP289" i="12"/>
  <c r="AP257" i="12"/>
  <c r="AO390" i="12"/>
  <c r="BD462" i="12"/>
  <c r="BD241" i="12"/>
  <c r="BD384" i="12"/>
  <c r="BD312" i="12"/>
  <c r="BD257" i="12"/>
  <c r="BL172" i="12"/>
  <c r="BL321" i="12"/>
  <c r="BL419" i="12"/>
  <c r="BL449" i="12"/>
  <c r="BL159" i="12"/>
  <c r="BL220" i="12"/>
  <c r="BL398" i="12"/>
  <c r="BL227" i="12"/>
  <c r="BL428" i="12"/>
  <c r="BL280" i="12"/>
  <c r="BG227" i="12"/>
  <c r="AM373" i="12"/>
  <c r="AM219" i="12"/>
  <c r="AM416" i="12"/>
  <c r="AM202" i="12"/>
  <c r="AM256" i="12"/>
  <c r="AM358" i="12"/>
  <c r="AM240" i="12"/>
  <c r="AM342" i="12"/>
  <c r="AM249" i="12"/>
  <c r="BC214" i="12"/>
  <c r="AX172" i="12"/>
  <c r="AX236" i="12"/>
  <c r="AU460" i="12"/>
  <c r="BE166" i="12"/>
  <c r="BE174" i="12"/>
  <c r="BE306" i="12"/>
  <c r="BE178" i="12"/>
  <c r="BE221" i="12"/>
  <c r="BE374" i="12"/>
  <c r="BE422" i="12"/>
  <c r="BE452" i="12"/>
  <c r="BE338" i="12"/>
  <c r="BE197" i="12"/>
  <c r="BE362" i="12"/>
  <c r="BE226" i="12"/>
  <c r="BE420" i="12"/>
  <c r="BE311" i="12"/>
  <c r="BE296" i="12"/>
  <c r="BE246" i="12"/>
  <c r="BE440" i="12"/>
  <c r="BE376" i="12"/>
  <c r="BE328" i="12"/>
  <c r="BE266" i="12"/>
  <c r="BE184" i="12"/>
  <c r="BE435" i="12"/>
  <c r="BE403" i="12"/>
  <c r="BE326" i="12"/>
  <c r="BE355" i="12"/>
  <c r="BE216" i="12"/>
  <c r="BE279" i="12"/>
  <c r="BE261" i="12"/>
  <c r="BE213" i="12"/>
  <c r="BE325" i="12"/>
  <c r="BE429" i="12"/>
  <c r="BE397" i="12"/>
  <c r="BE449" i="12"/>
  <c r="BE349" i="12"/>
  <c r="BE305" i="12"/>
  <c r="BE273" i="12"/>
  <c r="BE255" i="12"/>
  <c r="BE208" i="12"/>
  <c r="AY189" i="12"/>
  <c r="AY369" i="12"/>
  <c r="AY201" i="12"/>
  <c r="AY223" i="12"/>
  <c r="AY251" i="12"/>
  <c r="AY289" i="12"/>
  <c r="AY349" i="12"/>
  <c r="AM243" i="12"/>
  <c r="AM169" i="12"/>
  <c r="AM247" i="12"/>
  <c r="AM400" i="12"/>
  <c r="AM376" i="12"/>
  <c r="AM441" i="12"/>
  <c r="AM311" i="12"/>
  <c r="AM417" i="12"/>
  <c r="AM292" i="12"/>
  <c r="BC417" i="12"/>
  <c r="AX364" i="12"/>
  <c r="AX198" i="12"/>
  <c r="AU174" i="12"/>
  <c r="G112" i="12"/>
  <c r="BE453" i="12"/>
  <c r="BE350" i="12"/>
  <c r="BE398" i="12"/>
  <c r="BE446" i="12"/>
  <c r="BE234" i="12"/>
  <c r="BE218" i="12"/>
  <c r="BE237" i="12"/>
  <c r="BE318" i="12"/>
  <c r="BE260" i="12"/>
  <c r="BE394" i="12"/>
  <c r="BE245" i="12"/>
  <c r="BE444" i="12"/>
  <c r="BE380" i="12"/>
  <c r="BE332" i="12"/>
  <c r="BE270" i="12"/>
  <c r="BE187" i="12"/>
  <c r="BE400" i="12"/>
  <c r="BE352" i="12"/>
  <c r="BE276" i="12"/>
  <c r="BE191" i="12"/>
  <c r="BE447" i="12"/>
  <c r="BE415" i="12"/>
  <c r="BE383" i="12"/>
  <c r="BE367" i="12"/>
  <c r="BE335" i="12"/>
  <c r="BE291" i="12"/>
  <c r="BE223" i="12"/>
  <c r="BE236" i="12"/>
  <c r="BE194" i="12"/>
  <c r="BE441" i="12"/>
  <c r="BE409" i="12"/>
  <c r="BE377" i="12"/>
  <c r="BE361" i="12"/>
  <c r="BE329" i="12"/>
  <c r="BE285" i="12"/>
  <c r="BE267" i="12"/>
  <c r="BE224" i="12"/>
  <c r="BE186" i="12"/>
  <c r="AY403" i="12"/>
  <c r="AY334" i="12"/>
  <c r="AY402" i="12"/>
  <c r="AY364" i="12"/>
  <c r="AY404" i="12"/>
  <c r="AY434" i="12"/>
  <c r="AY383" i="12"/>
  <c r="AM382" i="12"/>
  <c r="AM306" i="12"/>
  <c r="AM270" i="12"/>
  <c r="AM340" i="12"/>
  <c r="AM365" i="12"/>
  <c r="AM457" i="12"/>
  <c r="AM301" i="12"/>
  <c r="AM395" i="12"/>
  <c r="AM370" i="12"/>
  <c r="BC172" i="12"/>
  <c r="AX190" i="12"/>
  <c r="AX219" i="12"/>
  <c r="BE176" i="12"/>
  <c r="BE160" i="12"/>
  <c r="BE322" i="12"/>
  <c r="BE161" i="12"/>
  <c r="BE159" i="12"/>
  <c r="BE290" i="12"/>
  <c r="BE264" i="12"/>
  <c r="BE298" i="12"/>
  <c r="BE386" i="12"/>
  <c r="BE229" i="12"/>
  <c r="BE410" i="12"/>
  <c r="BE286" i="12"/>
  <c r="BE455" i="12"/>
  <c r="BE388" i="12"/>
  <c r="BE340" i="12"/>
  <c r="BE233" i="12"/>
  <c r="BE199" i="12"/>
  <c r="BE408" i="12"/>
  <c r="BE360" i="12"/>
  <c r="BE284" i="12"/>
  <c r="BE222" i="12"/>
  <c r="BE454" i="12"/>
  <c r="BE419" i="12"/>
  <c r="BE387" i="12"/>
  <c r="BE371" i="12"/>
  <c r="BE339" i="12"/>
  <c r="BE295" i="12"/>
  <c r="BE231" i="12"/>
  <c r="BE244" i="12"/>
  <c r="BE198" i="12"/>
  <c r="BE445" i="12"/>
  <c r="BE413" i="12"/>
  <c r="BE381" i="12"/>
  <c r="BE365" i="12"/>
  <c r="BE333" i="12"/>
  <c r="BE289" i="12"/>
  <c r="BE219" i="12"/>
  <c r="BE232" i="12"/>
  <c r="BE190" i="12"/>
  <c r="AY282" i="12"/>
  <c r="AY350" i="12"/>
  <c r="AY161" i="12"/>
  <c r="AY286" i="12"/>
  <c r="AY436" i="12"/>
  <c r="AY407" i="12"/>
  <c r="AY385" i="12"/>
  <c r="AY216" i="12"/>
  <c r="AM164" i="12"/>
  <c r="AM446" i="12"/>
  <c r="AM303" i="12"/>
  <c r="AM445" i="12"/>
  <c r="AM461" i="12"/>
  <c r="AM448" i="12"/>
  <c r="AM312" i="12"/>
  <c r="AM439" i="12"/>
  <c r="AM321" i="12"/>
  <c r="AM218" i="12"/>
  <c r="AX177" i="12"/>
  <c r="AX305" i="12"/>
  <c r="BE163" i="12"/>
  <c r="BE164" i="12"/>
  <c r="BE170" i="12"/>
  <c r="BE165" i="12"/>
  <c r="BE366" i="12"/>
  <c r="BE282" i="12"/>
  <c r="BE342" i="12"/>
  <c r="BE402" i="12"/>
  <c r="BE278" i="12"/>
  <c r="BE426" i="12"/>
  <c r="BE302" i="12"/>
  <c r="BE317" i="12"/>
  <c r="BE396" i="12"/>
  <c r="BE348" i="12"/>
  <c r="BE272" i="12"/>
  <c r="BE207" i="12"/>
  <c r="BE416" i="12"/>
  <c r="BE368" i="12"/>
  <c r="BE292" i="12"/>
  <c r="BE238" i="12"/>
  <c r="BE458" i="12"/>
  <c r="BE423" i="12"/>
  <c r="BE391" i="12"/>
  <c r="BE323" i="12"/>
  <c r="BE343" i="12"/>
  <c r="BE299" i="12"/>
  <c r="BE239" i="12"/>
  <c r="BE249" i="12"/>
  <c r="BE202" i="12"/>
  <c r="BE451" i="12"/>
  <c r="BE417" i="12"/>
  <c r="BE385" i="12"/>
  <c r="BE369" i="12"/>
  <c r="BE337" i="12"/>
  <c r="BE293" i="12"/>
  <c r="BE227" i="12"/>
  <c r="BE240" i="12"/>
  <c r="AY178" i="12"/>
  <c r="AY451" i="12"/>
  <c r="AY205" i="12"/>
  <c r="AY389" i="12"/>
  <c r="AY427" i="12"/>
  <c r="AY453" i="12"/>
  <c r="AY198" i="12"/>
  <c r="AY232" i="12"/>
  <c r="AL231" i="12"/>
  <c r="AL267" i="12"/>
  <c r="AL445" i="12"/>
  <c r="AL364" i="12"/>
  <c r="AL314" i="12"/>
  <c r="AL459" i="12"/>
  <c r="AL433" i="12"/>
  <c r="AL424" i="12"/>
  <c r="AL179" i="12"/>
  <c r="AL189" i="12"/>
  <c r="AL197" i="12"/>
  <c r="AL429" i="12"/>
  <c r="AL358" i="12"/>
  <c r="AL198" i="12"/>
  <c r="AL423" i="12"/>
  <c r="AL409" i="12"/>
  <c r="AL411" i="12"/>
  <c r="AL375" i="12"/>
  <c r="AL191" i="12"/>
  <c r="AL413" i="12"/>
  <c r="AL268" i="12"/>
  <c r="AL190" i="12"/>
  <c r="AL379" i="12"/>
  <c r="AL336" i="12"/>
  <c r="AL404" i="12"/>
  <c r="AL283" i="12"/>
  <c r="AL351" i="12"/>
  <c r="AL396" i="12"/>
  <c r="AL317" i="12"/>
  <c r="AL304" i="12"/>
  <c r="AL442" i="12"/>
  <c r="AL185" i="12"/>
  <c r="AL355" i="12"/>
  <c r="AL262" i="12"/>
  <c r="AL188" i="12"/>
  <c r="AL232" i="12"/>
  <c r="AL330" i="12"/>
  <c r="AL323" i="12"/>
  <c r="AL401" i="12"/>
  <c r="AL257" i="12"/>
  <c r="AL166" i="12"/>
  <c r="AL347" i="12"/>
  <c r="AL455" i="12"/>
  <c r="AL376" i="12"/>
  <c r="AL291" i="12"/>
  <c r="AL221" i="12"/>
  <c r="AL167" i="12"/>
  <c r="AL207" i="12"/>
  <c r="AL273" i="12"/>
  <c r="AL435" i="12"/>
  <c r="AL454" i="12"/>
  <c r="AL246" i="12"/>
  <c r="AL211" i="12"/>
  <c r="AL172" i="12"/>
  <c r="AZ249" i="12"/>
  <c r="AL395" i="12"/>
  <c r="BJ159" i="12"/>
  <c r="BJ160" i="12"/>
  <c r="BJ347" i="12"/>
  <c r="BJ218" i="12"/>
  <c r="BJ251" i="12"/>
  <c r="AV248" i="12"/>
  <c r="AV187" i="12"/>
  <c r="AZ394" i="12"/>
  <c r="AZ213" i="12"/>
  <c r="AZ200" i="12"/>
  <c r="AZ246" i="12"/>
  <c r="AZ294" i="12"/>
  <c r="AL228" i="12"/>
  <c r="BJ227" i="12"/>
  <c r="BJ425" i="12"/>
  <c r="BJ292" i="12"/>
  <c r="BJ312" i="12"/>
  <c r="AV355" i="12"/>
  <c r="AV247" i="12"/>
  <c r="AZ367" i="12"/>
  <c r="AZ201" i="12"/>
  <c r="AZ389" i="12"/>
  <c r="AL210" i="12"/>
  <c r="BJ230" i="12"/>
  <c r="BJ242" i="12"/>
  <c r="BJ303" i="12"/>
  <c r="BJ286" i="12"/>
  <c r="BJ187" i="12"/>
  <c r="AV455" i="12"/>
  <c r="AV196" i="12"/>
  <c r="AV204" i="12"/>
  <c r="AV291" i="12"/>
  <c r="AV376" i="12"/>
  <c r="AV440" i="12"/>
  <c r="AV358" i="12"/>
  <c r="AV243" i="12"/>
  <c r="AV249" i="12"/>
  <c r="AV414" i="12"/>
  <c r="AV357" i="12"/>
  <c r="AV218" i="12"/>
  <c r="AV419" i="12"/>
  <c r="AV179" i="12"/>
  <c r="AV320" i="12"/>
  <c r="AV339" i="12"/>
  <c r="AV298" i="12"/>
  <c r="AV447" i="12"/>
  <c r="AV197" i="12"/>
  <c r="AV268" i="12"/>
  <c r="AV330" i="12"/>
  <c r="AV446" i="12"/>
  <c r="AV284" i="12"/>
  <c r="AV200" i="12"/>
  <c r="AV287" i="12"/>
  <c r="AV372" i="12"/>
  <c r="AV436" i="12"/>
  <c r="AV342" i="12"/>
  <c r="AV239" i="12"/>
  <c r="AV325" i="12"/>
  <c r="AV410" i="12"/>
  <c r="AV349" i="12"/>
  <c r="AV240" i="12"/>
  <c r="AV411" i="12"/>
  <c r="AV163" i="12"/>
  <c r="AV312" i="12"/>
  <c r="AV461" i="12"/>
  <c r="AV290" i="12"/>
  <c r="AV439" i="12"/>
  <c r="AV185" i="12"/>
  <c r="AV260" i="12"/>
  <c r="AV348" i="12"/>
  <c r="AV237" i="12"/>
  <c r="AV408" i="12"/>
  <c r="AV345" i="12"/>
  <c r="AV382" i="12"/>
  <c r="AV254" i="12"/>
  <c r="AV367" i="12"/>
  <c r="AV405" i="12"/>
  <c r="AV160" i="12"/>
  <c r="AV171" i="12"/>
  <c r="AV245" i="12"/>
  <c r="AV251" i="12"/>
  <c r="AV416" i="12"/>
  <c r="AV361" i="12"/>
  <c r="AV219" i="12"/>
  <c r="AV305" i="12"/>
  <c r="AV390" i="12"/>
  <c r="AV454" i="12"/>
  <c r="AV199" i="12"/>
  <c r="AV270" i="12"/>
  <c r="AV336" i="12"/>
  <c r="AV272" i="12"/>
  <c r="AV421" i="12"/>
  <c r="AV228" i="12"/>
  <c r="AV399" i="12"/>
  <c r="AV176" i="12"/>
  <c r="AV300" i="12"/>
  <c r="AV449" i="12"/>
  <c r="G103" i="12"/>
  <c r="AV323" i="12"/>
  <c r="AV297" i="12"/>
  <c r="AV182" i="12"/>
  <c r="AV234" i="12"/>
  <c r="AV383" i="12"/>
  <c r="AV433" i="12"/>
  <c r="AV241" i="12"/>
  <c r="AV327" i="12"/>
  <c r="AV412" i="12"/>
  <c r="AV353" i="12"/>
  <c r="AV214" i="12"/>
  <c r="AV301" i="12"/>
  <c r="AV386" i="12"/>
  <c r="AV450" i="12"/>
  <c r="AV194" i="12"/>
  <c r="AV262" i="12"/>
  <c r="AV356" i="12"/>
  <c r="AV242" i="12"/>
  <c r="AV413" i="12"/>
  <c r="AV220" i="12"/>
  <c r="AV391" i="12"/>
  <c r="AV172" i="12"/>
  <c r="AV292" i="12"/>
  <c r="AV441" i="12"/>
  <c r="AV175" i="12"/>
  <c r="AV210" i="12"/>
  <c r="AV211" i="12"/>
  <c r="AV233" i="12"/>
  <c r="AV319" i="12"/>
  <c r="AV404" i="12"/>
  <c r="AV337" i="12"/>
  <c r="AV206" i="12"/>
  <c r="AV293" i="12"/>
  <c r="AV378" i="12"/>
  <c r="AV442" i="12"/>
  <c r="AV366" i="12"/>
  <c r="AV326" i="12"/>
  <c r="AV351" i="12"/>
  <c r="AV226" i="12"/>
  <c r="AV397" i="12"/>
  <c r="AV203" i="12"/>
  <c r="AV375" i="12"/>
  <c r="AV354" i="12"/>
  <c r="AV276" i="12"/>
  <c r="AV425" i="12"/>
  <c r="AV159" i="12"/>
  <c r="AV212" i="12"/>
  <c r="AV299" i="12"/>
  <c r="AV384" i="12"/>
  <c r="AV448" i="12"/>
  <c r="AV191" i="12"/>
  <c r="AV273" i="12"/>
  <c r="AV257" i="12"/>
  <c r="AV422" i="12"/>
  <c r="AV338" i="12"/>
  <c r="AV286" i="12"/>
  <c r="AV435" i="12"/>
  <c r="AV190" i="12"/>
  <c r="AV256" i="12"/>
  <c r="AV334" i="12"/>
  <c r="AV314" i="12"/>
  <c r="AV463" i="12"/>
  <c r="AV213" i="12"/>
  <c r="AV385" i="12"/>
  <c r="AV165" i="12"/>
  <c r="AZ207" i="12"/>
  <c r="AZ196" i="12"/>
  <c r="AL226" i="12"/>
  <c r="BJ340" i="12"/>
  <c r="AL453" i="12"/>
  <c r="BJ449" i="12"/>
  <c r="BJ359" i="12"/>
  <c r="BJ437" i="12"/>
  <c r="BJ397" i="12"/>
  <c r="BJ256" i="12"/>
  <c r="AV205" i="12"/>
  <c r="AV365" i="12"/>
  <c r="AV208" i="12"/>
  <c r="AZ216" i="12"/>
  <c r="AZ240" i="12"/>
  <c r="AZ290" i="12"/>
  <c r="AZ322" i="12"/>
  <c r="AZ385" i="12"/>
  <c r="AZ417" i="12"/>
  <c r="AZ449" i="12"/>
  <c r="AZ338" i="12"/>
  <c r="AZ371" i="12"/>
  <c r="AZ187" i="12"/>
  <c r="AZ242" i="12"/>
  <c r="AZ292" i="12"/>
  <c r="AZ324" i="12"/>
  <c r="AZ387" i="12"/>
  <c r="AZ419" i="12"/>
  <c r="AZ451" i="12"/>
  <c r="AZ340" i="12"/>
  <c r="AZ209" i="12"/>
  <c r="AZ239" i="12"/>
  <c r="AZ321" i="12"/>
  <c r="AZ416" i="12"/>
  <c r="AZ337" i="12"/>
  <c r="AZ195" i="12"/>
  <c r="AZ293" i="12"/>
  <c r="AZ388" i="12"/>
  <c r="AZ452" i="12"/>
  <c r="AZ257" i="12"/>
  <c r="AZ255" i="12"/>
  <c r="AZ351" i="12"/>
  <c r="AZ311" i="12"/>
  <c r="AZ268" i="12"/>
  <c r="AZ378" i="12"/>
  <c r="AZ175" i="12"/>
  <c r="AZ386" i="12"/>
  <c r="AZ250" i="12"/>
  <c r="AZ177" i="12"/>
  <c r="AZ434" i="12"/>
  <c r="AZ172" i="12"/>
  <c r="AZ306" i="12"/>
  <c r="AZ263" i="12"/>
  <c r="AZ226" i="12"/>
  <c r="AZ403" i="12"/>
  <c r="AZ215" i="12"/>
  <c r="AZ448" i="12"/>
  <c r="AZ325" i="12"/>
  <c r="AZ271" i="12"/>
  <c r="AZ406" i="12"/>
  <c r="AZ217" i="12"/>
  <c r="AZ163" i="12"/>
  <c r="AZ254" i="12"/>
  <c r="AZ404" i="12"/>
  <c r="AZ450" i="12"/>
  <c r="AZ212" i="12"/>
  <c r="AZ236" i="12"/>
  <c r="AZ286" i="12"/>
  <c r="AZ318" i="12"/>
  <c r="AZ381" i="12"/>
  <c r="AZ413" i="12"/>
  <c r="AZ445" i="12"/>
  <c r="AZ334" i="12"/>
  <c r="AZ366" i="12"/>
  <c r="AZ214" i="12"/>
  <c r="AZ238" i="12"/>
  <c r="AZ288" i="12"/>
  <c r="AZ320" i="12"/>
  <c r="AZ383" i="12"/>
  <c r="AZ415" i="12"/>
  <c r="AZ447" i="12"/>
  <c r="AZ336" i="12"/>
  <c r="AZ256" i="12"/>
  <c r="AZ231" i="12"/>
  <c r="AZ313" i="12"/>
  <c r="AZ408" i="12"/>
  <c r="AZ329" i="12"/>
  <c r="AZ211" i="12"/>
  <c r="AZ285" i="12"/>
  <c r="AZ380" i="12"/>
  <c r="AZ444" i="12"/>
  <c r="AZ365" i="12"/>
  <c r="AZ319" i="12"/>
  <c r="AZ335" i="12"/>
  <c r="AZ295" i="12"/>
  <c r="AZ454" i="12"/>
  <c r="AZ315" i="12"/>
  <c r="AZ169" i="12"/>
  <c r="AZ323" i="12"/>
  <c r="AZ299" i="12"/>
  <c r="AZ173" i="12"/>
  <c r="AZ402" i="12"/>
  <c r="AZ161" i="12"/>
  <c r="AZ459" i="12"/>
  <c r="AZ183" i="12"/>
  <c r="AZ232" i="12"/>
  <c r="AZ282" i="12"/>
  <c r="AZ314" i="12"/>
  <c r="AZ377" i="12"/>
  <c r="AZ409" i="12"/>
  <c r="AZ441" i="12"/>
  <c r="AZ330" i="12"/>
  <c r="AZ362" i="12"/>
  <c r="AZ182" i="12"/>
  <c r="AZ234" i="12"/>
  <c r="AZ284" i="12"/>
  <c r="AZ316" i="12"/>
  <c r="AZ379" i="12"/>
  <c r="AZ411" i="12"/>
  <c r="AZ443" i="12"/>
  <c r="AZ332" i="12"/>
  <c r="AZ364" i="12"/>
  <c r="AZ223" i="12"/>
  <c r="AZ305" i="12"/>
  <c r="AZ400" i="12"/>
  <c r="AZ248" i="12"/>
  <c r="AZ190" i="12"/>
  <c r="AZ277" i="12"/>
  <c r="AZ372" i="12"/>
  <c r="AZ436" i="12"/>
  <c r="AZ357" i="12"/>
  <c r="AZ303" i="12"/>
  <c r="AZ462" i="12"/>
  <c r="AZ279" i="12"/>
  <c r="AZ438" i="12"/>
  <c r="AZ283" i="12"/>
  <c r="AZ167" i="12"/>
  <c r="AZ291" i="12"/>
  <c r="AZ247" i="12"/>
  <c r="AZ160" i="12"/>
  <c r="AZ265" i="12"/>
  <c r="AZ178" i="12"/>
  <c r="AZ170" i="12"/>
  <c r="AZ224" i="12"/>
  <c r="AZ274" i="12"/>
  <c r="AZ401" i="12"/>
  <c r="AZ433" i="12"/>
  <c r="AZ189" i="12"/>
  <c r="AZ276" i="12"/>
  <c r="AZ269" i="12"/>
  <c r="AZ435" i="12"/>
  <c r="AZ356" i="12"/>
  <c r="AZ289" i="12"/>
  <c r="AZ266" i="12"/>
  <c r="AZ420" i="12"/>
  <c r="AZ430" i="12"/>
  <c r="AZ188" i="12"/>
  <c r="AZ262" i="12"/>
  <c r="AZ275" i="12"/>
  <c r="AZ180" i="12"/>
  <c r="AZ202" i="12"/>
  <c r="AZ208" i="12"/>
  <c r="AZ298" i="12"/>
  <c r="AZ393" i="12"/>
  <c r="AZ425" i="12"/>
  <c r="AZ457" i="12"/>
  <c r="AZ346" i="12"/>
  <c r="AZ210" i="12"/>
  <c r="AZ197" i="12"/>
  <c r="AZ300" i="12"/>
  <c r="AZ427" i="12"/>
  <c r="AZ348" i="12"/>
  <c r="AZ273" i="12"/>
  <c r="AZ252" i="12"/>
  <c r="AZ432" i="12"/>
  <c r="AZ353" i="12"/>
  <c r="AZ227" i="12"/>
  <c r="AZ309" i="12"/>
  <c r="AZ221" i="12"/>
  <c r="AZ192" i="12"/>
  <c r="AZ374" i="12"/>
  <c r="AZ359" i="12"/>
  <c r="AZ442" i="12"/>
  <c r="AZ168" i="12"/>
  <c r="AZ185" i="12"/>
  <c r="AZ355" i="12"/>
  <c r="AZ191" i="12"/>
  <c r="AZ228" i="12"/>
  <c r="AZ278" i="12"/>
  <c r="AZ310" i="12"/>
  <c r="AZ373" i="12"/>
  <c r="AZ405" i="12"/>
  <c r="AZ437" i="12"/>
  <c r="AZ264" i="12"/>
  <c r="AZ358" i="12"/>
  <c r="AZ193" i="12"/>
  <c r="AZ230" i="12"/>
  <c r="AZ280" i="12"/>
  <c r="AZ312" i="12"/>
  <c r="AZ375" i="12"/>
  <c r="AZ407" i="12"/>
  <c r="AZ439" i="12"/>
  <c r="AZ328" i="12"/>
  <c r="AZ360" i="12"/>
  <c r="AZ198" i="12"/>
  <c r="AZ297" i="12"/>
  <c r="AZ392" i="12"/>
  <c r="AZ456" i="12"/>
  <c r="AZ369" i="12"/>
  <c r="AZ205" i="12"/>
  <c r="AZ258" i="12"/>
  <c r="AZ428" i="12"/>
  <c r="AZ349" i="12"/>
  <c r="AZ287" i="12"/>
  <c r="AZ446" i="12"/>
  <c r="AZ245" i="12"/>
  <c r="AZ422" i="12"/>
  <c r="AZ233" i="12"/>
  <c r="AZ159" i="12"/>
  <c r="AZ241" i="12"/>
  <c r="AZ206" i="12"/>
  <c r="AZ162" i="12"/>
  <c r="AZ307" i="12"/>
  <c r="AZ174" i="12"/>
  <c r="AZ171" i="12"/>
  <c r="AZ184" i="12"/>
  <c r="AZ260" i="12"/>
  <c r="AZ354" i="12"/>
  <c r="AZ308" i="12"/>
  <c r="AZ253" i="12"/>
  <c r="AZ384" i="12"/>
  <c r="AZ243" i="12"/>
  <c r="AZ341" i="12"/>
  <c r="AZ229" i="12"/>
  <c r="AZ363" i="12"/>
  <c r="AZ347" i="12"/>
  <c r="AZ395" i="12"/>
  <c r="AZ261" i="12"/>
  <c r="AZ426" i="12"/>
  <c r="AZ220" i="12"/>
  <c r="AZ204" i="12"/>
  <c r="AZ302" i="12"/>
  <c r="AZ251" i="12"/>
  <c r="AZ397" i="12"/>
  <c r="AZ429" i="12"/>
  <c r="AZ461" i="12"/>
  <c r="AZ350" i="12"/>
  <c r="AZ181" i="12"/>
  <c r="AZ222" i="12"/>
  <c r="AZ272" i="12"/>
  <c r="AZ304" i="12"/>
  <c r="AZ259" i="12"/>
  <c r="AZ399" i="12"/>
  <c r="AZ431" i="12"/>
  <c r="AZ463" i="12"/>
  <c r="AZ352" i="12"/>
  <c r="AZ194" i="12"/>
  <c r="AZ281" i="12"/>
  <c r="AZ376" i="12"/>
  <c r="AZ440" i="12"/>
  <c r="AZ361" i="12"/>
  <c r="AZ235" i="12"/>
  <c r="AZ317" i="12"/>
  <c r="AZ412" i="12"/>
  <c r="AZ333" i="12"/>
  <c r="AZ237" i="12"/>
  <c r="AZ414" i="12"/>
  <c r="AZ203" i="12"/>
  <c r="AZ390" i="12"/>
  <c r="AZ370" i="12"/>
  <c r="AZ331" i="12"/>
  <c r="AZ158" i="12"/>
  <c r="AZ339" i="12"/>
  <c r="AZ458" i="12"/>
  <c r="AZ225" i="12"/>
  <c r="AZ164" i="12"/>
  <c r="AZ165" i="12"/>
  <c r="AZ218" i="12"/>
  <c r="AZ368" i="12"/>
  <c r="AZ186" i="12"/>
  <c r="AZ398" i="12"/>
  <c r="AZ418" i="12"/>
  <c r="AZ166" i="12"/>
  <c r="AZ326" i="12"/>
  <c r="BJ379" i="12"/>
  <c r="AV306" i="12"/>
  <c r="AZ267" i="12"/>
  <c r="AZ424" i="12"/>
  <c r="AZ176" i="12"/>
  <c r="AZ327" i="12"/>
  <c r="AZ345" i="12"/>
  <c r="AZ421" i="12"/>
  <c r="AZ343" i="12"/>
  <c r="AZ219" i="12"/>
  <c r="AZ423" i="12"/>
  <c r="AZ453" i="12"/>
  <c r="AL451" i="12"/>
  <c r="BJ179" i="12"/>
  <c r="BJ395" i="12"/>
  <c r="BJ438" i="12"/>
  <c r="BJ374" i="12"/>
  <c r="AV377" i="12"/>
  <c r="AV278" i="12"/>
  <c r="AV295" i="12"/>
  <c r="BJ207" i="12"/>
  <c r="BJ252" i="12"/>
  <c r="BJ189" i="12"/>
  <c r="BJ221" i="12"/>
  <c r="BJ266" i="12"/>
  <c r="BJ239" i="12"/>
  <c r="BJ297" i="12"/>
  <c r="BJ336" i="12"/>
  <c r="BJ192" i="12"/>
  <c r="BJ381" i="12"/>
  <c r="BJ447" i="12"/>
  <c r="BJ424" i="12"/>
  <c r="BJ186" i="12"/>
  <c r="BJ263" i="12"/>
  <c r="BJ276" i="12"/>
  <c r="BJ346" i="12"/>
  <c r="BJ317" i="12"/>
  <c r="BJ421" i="12"/>
  <c r="BJ410" i="12"/>
  <c r="BJ318" i="12"/>
  <c r="BJ249" i="12"/>
  <c r="BJ339" i="12"/>
  <c r="BJ393" i="12"/>
  <c r="BJ436" i="12"/>
  <c r="BJ222" i="12"/>
  <c r="BJ351" i="12"/>
  <c r="BJ441" i="12"/>
  <c r="BJ415" i="12"/>
  <c r="BJ361" i="12"/>
  <c r="BJ426" i="12"/>
  <c r="BJ188" i="12"/>
  <c r="BJ295" i="12"/>
  <c r="BJ243" i="12"/>
  <c r="BJ385" i="12"/>
  <c r="BJ171" i="12"/>
  <c r="BJ341" i="12"/>
  <c r="BJ444" i="12"/>
  <c r="BJ162" i="12"/>
  <c r="BJ268" i="12"/>
  <c r="BJ214" i="12"/>
  <c r="BJ283" i="12"/>
  <c r="BJ434" i="12"/>
  <c r="BJ203" i="12"/>
  <c r="BJ248" i="12"/>
  <c r="BJ182" i="12"/>
  <c r="BJ212" i="12"/>
  <c r="BJ262" i="12"/>
  <c r="BJ223" i="12"/>
  <c r="BJ281" i="12"/>
  <c r="BJ332" i="12"/>
  <c r="BJ364" i="12"/>
  <c r="BJ310" i="12"/>
  <c r="BJ431" i="12"/>
  <c r="BJ408" i="12"/>
  <c r="BJ458" i="12"/>
  <c r="BJ255" i="12"/>
  <c r="BJ320" i="12"/>
  <c r="BJ342" i="12"/>
  <c r="BJ294" i="12"/>
  <c r="BJ405" i="12"/>
  <c r="BJ382" i="12"/>
  <c r="BJ448" i="12"/>
  <c r="BJ219" i="12"/>
  <c r="BJ331" i="12"/>
  <c r="BJ306" i="12"/>
  <c r="BJ404" i="12"/>
  <c r="BJ257" i="12"/>
  <c r="BJ343" i="12"/>
  <c r="BJ409" i="12"/>
  <c r="BJ452" i="12"/>
  <c r="BJ345" i="12"/>
  <c r="BJ460" i="12"/>
  <c r="BJ158" i="12"/>
  <c r="BJ365" i="12"/>
  <c r="BJ200" i="12"/>
  <c r="BJ368" i="12"/>
  <c r="BJ164" i="12"/>
  <c r="BJ319" i="12"/>
  <c r="BJ380" i="12"/>
  <c r="BJ165" i="12"/>
  <c r="BJ225" i="12"/>
  <c r="BJ250" i="12"/>
  <c r="BJ226" i="12"/>
  <c r="BJ352" i="12"/>
  <c r="BJ450" i="12"/>
  <c r="BJ273" i="12"/>
  <c r="BJ362" i="12"/>
  <c r="BJ411" i="12"/>
  <c r="BJ309" i="12"/>
  <c r="BJ196" i="12"/>
  <c r="BJ314" i="12"/>
  <c r="BJ403" i="12"/>
  <c r="BJ288" i="12"/>
  <c r="BJ428" i="12"/>
  <c r="BJ401" i="12"/>
  <c r="BJ199" i="12"/>
  <c r="BJ241" i="12"/>
  <c r="BJ228" i="12"/>
  <c r="BJ213" i="12"/>
  <c r="BJ258" i="12"/>
  <c r="BJ215" i="12"/>
  <c r="BJ244" i="12"/>
  <c r="BJ328" i="12"/>
  <c r="BJ360" i="12"/>
  <c r="BJ287" i="12"/>
  <c r="BJ399" i="12"/>
  <c r="BJ392" i="12"/>
  <c r="BJ422" i="12"/>
  <c r="BJ247" i="12"/>
  <c r="BJ305" i="12"/>
  <c r="BJ338" i="12"/>
  <c r="BJ278" i="12"/>
  <c r="BJ389" i="12"/>
  <c r="BJ463" i="12"/>
  <c r="BJ432" i="12"/>
  <c r="BJ204" i="12"/>
  <c r="BJ311" i="12"/>
  <c r="BJ370" i="12"/>
  <c r="BJ372" i="12"/>
  <c r="BJ235" i="12"/>
  <c r="BJ335" i="12"/>
  <c r="BJ377" i="12"/>
  <c r="BJ420" i="12"/>
  <c r="BJ329" i="12"/>
  <c r="BJ396" i="12"/>
  <c r="BJ166" i="12"/>
  <c r="BJ349" i="12"/>
  <c r="BJ387" i="12"/>
  <c r="BJ275" i="12"/>
  <c r="BJ168" i="12"/>
  <c r="BJ316" i="12"/>
  <c r="BJ378" i="12"/>
  <c r="BJ177" i="12"/>
  <c r="BJ194" i="12"/>
  <c r="BJ205" i="12"/>
  <c r="BJ198" i="12"/>
  <c r="BJ300" i="12"/>
  <c r="BJ322" i="12"/>
  <c r="BJ419" i="12"/>
  <c r="BJ330" i="12"/>
  <c r="BJ298" i="12"/>
  <c r="BJ446" i="12"/>
  <c r="BJ313" i="12"/>
  <c r="BJ296" i="12"/>
  <c r="BJ442" i="12"/>
  <c r="BJ176" i="12"/>
  <c r="BJ337" i="12"/>
  <c r="BJ253" i="12"/>
  <c r="BJ163" i="12"/>
  <c r="BJ195" i="12"/>
  <c r="BJ233" i="12"/>
  <c r="BJ220" i="12"/>
  <c r="BJ209" i="12"/>
  <c r="BJ254" i="12"/>
  <c r="BJ206" i="12"/>
  <c r="BJ236" i="12"/>
  <c r="BJ315" i="12"/>
  <c r="BJ356" i="12"/>
  <c r="BJ371" i="12"/>
  <c r="BJ461" i="12"/>
  <c r="BJ376" i="12"/>
  <c r="BJ398" i="12"/>
  <c r="BJ231" i="12"/>
  <c r="BJ289" i="12"/>
  <c r="BJ334" i="12"/>
  <c r="BJ366" i="12"/>
  <c r="BJ373" i="12"/>
  <c r="BJ439" i="12"/>
  <c r="BJ416" i="12"/>
  <c r="BJ185" i="12"/>
  <c r="BJ280" i="12"/>
  <c r="BJ325" i="12"/>
  <c r="BJ414" i="12"/>
  <c r="BJ211" i="12"/>
  <c r="BJ327" i="12"/>
  <c r="BJ282" i="12"/>
  <c r="BJ388" i="12"/>
  <c r="BJ272" i="12"/>
  <c r="BJ394" i="12"/>
  <c r="BJ172" i="12"/>
  <c r="BJ333" i="12"/>
  <c r="BJ412" i="12"/>
  <c r="BJ353" i="12"/>
  <c r="BJ427" i="12"/>
  <c r="BJ238" i="12"/>
  <c r="BJ375" i="12"/>
  <c r="BJ180" i="12"/>
  <c r="BJ178" i="12"/>
  <c r="BJ445" i="12"/>
  <c r="BJ400" i="12"/>
  <c r="BJ246" i="12"/>
  <c r="BJ173" i="12"/>
  <c r="BJ181" i="12"/>
  <c r="BJ216" i="12"/>
  <c r="BJ264" i="12"/>
  <c r="BJ201" i="12"/>
  <c r="BJ245" i="12"/>
  <c r="BJ183" i="12"/>
  <c r="BJ267" i="12"/>
  <c r="BJ284" i="12"/>
  <c r="BJ348" i="12"/>
  <c r="BJ271" i="12"/>
  <c r="BJ429" i="12"/>
  <c r="BJ430" i="12"/>
  <c r="BJ383" i="12"/>
  <c r="BJ184" i="12"/>
  <c r="BJ240" i="12"/>
  <c r="BJ323" i="12"/>
  <c r="BJ358" i="12"/>
  <c r="BJ279" i="12"/>
  <c r="BJ391" i="12"/>
  <c r="BJ384" i="12"/>
  <c r="BJ406" i="12"/>
  <c r="BJ277" i="12"/>
  <c r="BJ363" i="12"/>
  <c r="BJ423" i="12"/>
  <c r="BJ454" i="12"/>
  <c r="BJ324" i="12"/>
  <c r="BJ299" i="12"/>
  <c r="BJ386" i="12"/>
  <c r="BJ261" i="12"/>
  <c r="BJ417" i="12"/>
  <c r="BJ167" i="12"/>
  <c r="BJ285" i="12"/>
  <c r="BJ435" i="12"/>
  <c r="BJ304" i="12"/>
  <c r="BJ462" i="12"/>
  <c r="BJ208" i="12"/>
  <c r="BJ274" i="12"/>
  <c r="BJ161" i="12"/>
  <c r="M117" i="12"/>
  <c r="BJ217" i="12"/>
  <c r="BJ260" i="12"/>
  <c r="BJ197" i="12"/>
  <c r="BJ237" i="12"/>
  <c r="BJ224" i="12"/>
  <c r="BJ259" i="12"/>
  <c r="BJ190" i="12"/>
  <c r="BJ344" i="12"/>
  <c r="BJ302" i="12"/>
  <c r="BJ413" i="12"/>
  <c r="BJ390" i="12"/>
  <c r="BJ456" i="12"/>
  <c r="BJ202" i="12"/>
  <c r="BJ232" i="12"/>
  <c r="BJ308" i="12"/>
  <c r="BJ354" i="12"/>
  <c r="BJ369" i="12"/>
  <c r="BJ453" i="12"/>
  <c r="BJ321" i="12"/>
  <c r="BJ451" i="12"/>
  <c r="BJ234" i="12"/>
  <c r="BJ355" i="12"/>
  <c r="BJ457" i="12"/>
  <c r="BJ459" i="12"/>
  <c r="BJ293" i="12"/>
  <c r="BJ367" i="12"/>
  <c r="BJ443" i="12"/>
  <c r="BJ210" i="12"/>
  <c r="BJ290" i="12"/>
  <c r="BJ170" i="12"/>
  <c r="BJ269" i="12"/>
  <c r="BJ433" i="12"/>
  <c r="BJ301" i="12"/>
  <c r="BJ455" i="12"/>
  <c r="BJ175" i="12"/>
  <c r="BJ291" i="12"/>
  <c r="BJ169" i="12"/>
  <c r="BJ174" i="12"/>
  <c r="AZ460" i="12"/>
  <c r="AZ244" i="12"/>
  <c r="AZ382" i="12"/>
  <c r="AZ296" i="12"/>
  <c r="BJ326" i="12"/>
  <c r="BJ350" i="12"/>
  <c r="AV253" i="12"/>
  <c r="AZ410" i="12"/>
  <c r="AZ301" i="12"/>
  <c r="AZ455" i="12"/>
  <c r="AZ342" i="12"/>
  <c r="BJ357" i="12"/>
  <c r="BJ418" i="12"/>
  <c r="BJ407" i="12"/>
  <c r="BJ440" i="12"/>
  <c r="BJ229" i="12"/>
  <c r="AV360" i="12"/>
  <c r="AV427" i="12"/>
  <c r="AV380" i="12"/>
  <c r="AK389" i="12"/>
  <c r="AK317" i="12"/>
  <c r="AK398" i="12"/>
  <c r="AK354" i="12"/>
  <c r="AJ173" i="12"/>
  <c r="AJ461" i="12"/>
  <c r="AJ217" i="12"/>
  <c r="AJ422" i="12"/>
  <c r="AJ221" i="12"/>
  <c r="BA224" i="12"/>
  <c r="BA407" i="12"/>
  <c r="BA192" i="12"/>
  <c r="BA445" i="12"/>
  <c r="BA432" i="12"/>
  <c r="BA329" i="12"/>
  <c r="BA386" i="12"/>
  <c r="BA248" i="12"/>
  <c r="BA182" i="12"/>
  <c r="AS164" i="12"/>
  <c r="AS367" i="12"/>
  <c r="AS316" i="12"/>
  <c r="AS250" i="12"/>
  <c r="AS330" i="12"/>
  <c r="AP176" i="12"/>
  <c r="AP388" i="12"/>
  <c r="AP163" i="12"/>
  <c r="AP287" i="12"/>
  <c r="AP228" i="12"/>
  <c r="AP310" i="12"/>
  <c r="AP169" i="12"/>
  <c r="AP342" i="12"/>
  <c r="AP319" i="12"/>
  <c r="AP254" i="12"/>
  <c r="AP280" i="12"/>
  <c r="AP350" i="12"/>
  <c r="AP251" i="12"/>
  <c r="AP462" i="12"/>
  <c r="AP284" i="12"/>
  <c r="AP233" i="12"/>
  <c r="AP444" i="12"/>
  <c r="AP414" i="12"/>
  <c r="AP447" i="12"/>
  <c r="AP365" i="12"/>
  <c r="AP302" i="12"/>
  <c r="AP266" i="12"/>
  <c r="AP188" i="12"/>
  <c r="AP401" i="12"/>
  <c r="AP396" i="12"/>
  <c r="AP193" i="12"/>
  <c r="AP341" i="12"/>
  <c r="AP245" i="12"/>
  <c r="AP236" i="12"/>
  <c r="AP424" i="12"/>
  <c r="AP450" i="12"/>
  <c r="AP400" i="12"/>
  <c r="AP395" i="12"/>
  <c r="AP363" i="12"/>
  <c r="AP331" i="12"/>
  <c r="AP247" i="12"/>
  <c r="AP253" i="12"/>
  <c r="AP209" i="12"/>
  <c r="AP189" i="12"/>
  <c r="AR171" i="12"/>
  <c r="AR450" i="12"/>
  <c r="AR285" i="12"/>
  <c r="AR354" i="12"/>
  <c r="AR214" i="12"/>
  <c r="AR274" i="12"/>
  <c r="AO178" i="12"/>
  <c r="AO161" i="12"/>
  <c r="AO234" i="12"/>
  <c r="AO334" i="12"/>
  <c r="AO253" i="12"/>
  <c r="AO332" i="12"/>
  <c r="AO446" i="12"/>
  <c r="AO214" i="12"/>
  <c r="AO413" i="12"/>
  <c r="AO355" i="12"/>
  <c r="AO270" i="12"/>
  <c r="AO443" i="12"/>
  <c r="AO456" i="12"/>
  <c r="AO281" i="12"/>
  <c r="AO195" i="12"/>
  <c r="AK170" i="12"/>
  <c r="AK188" i="12"/>
  <c r="AK404" i="12"/>
  <c r="AJ178" i="12"/>
  <c r="AJ403" i="12"/>
  <c r="AJ357" i="12"/>
  <c r="AJ327" i="12"/>
  <c r="BA379" i="12"/>
  <c r="BA308" i="12"/>
  <c r="BA220" i="12"/>
  <c r="BA227" i="12"/>
  <c r="BA345" i="12"/>
  <c r="BA438" i="12"/>
  <c r="BA307" i="12"/>
  <c r="BA194" i="12"/>
  <c r="BA184" i="12"/>
  <c r="AS240" i="12"/>
  <c r="AS412" i="12"/>
  <c r="AS357" i="12"/>
  <c r="AS300" i="12"/>
  <c r="AS362" i="12"/>
  <c r="AP171" i="12"/>
  <c r="AP204" i="12"/>
  <c r="AP375" i="12"/>
  <c r="AP337" i="12"/>
  <c r="AP430" i="12"/>
  <c r="AP174" i="12"/>
  <c r="AP272" i="12"/>
  <c r="AP327" i="12"/>
  <c r="AP307" i="12"/>
  <c r="AP442" i="12"/>
  <c r="AP323" i="12"/>
  <c r="AP221" i="12"/>
  <c r="AP380" i="12"/>
  <c r="AP407" i="12"/>
  <c r="AP321" i="12"/>
  <c r="AP202" i="12"/>
  <c r="AP458" i="12"/>
  <c r="AP409" i="12"/>
  <c r="AP281" i="12"/>
  <c r="AP333" i="12"/>
  <c r="AP229" i="12"/>
  <c r="AP220" i="12"/>
  <c r="AP311" i="12"/>
  <c r="AP309" i="12"/>
  <c r="AP391" i="12"/>
  <c r="AP352" i="12"/>
  <c r="AP303" i="12"/>
  <c r="AP252" i="12"/>
  <c r="AP196" i="12"/>
  <c r="AP389" i="12"/>
  <c r="AP277" i="12"/>
  <c r="AP427" i="12"/>
  <c r="AP318" i="12"/>
  <c r="AP339" i="12"/>
  <c r="AP295" i="12"/>
  <c r="AP261" i="12"/>
  <c r="AP185" i="12"/>
  <c r="AP199" i="12"/>
  <c r="AR202" i="12"/>
  <c r="AR432" i="12"/>
  <c r="AR200" i="12"/>
  <c r="AR292" i="12"/>
  <c r="AR267" i="12"/>
  <c r="AO167" i="12"/>
  <c r="AO159" i="12"/>
  <c r="AO408" i="12"/>
  <c r="AO450" i="12"/>
  <c r="AO358" i="12"/>
  <c r="AO448" i="12"/>
  <c r="AO194" i="12"/>
  <c r="AO336" i="12"/>
  <c r="AO437" i="12"/>
  <c r="AO367" i="12"/>
  <c r="AO279" i="12"/>
  <c r="AO185" i="12"/>
  <c r="AO379" i="12"/>
  <c r="AO309" i="12"/>
  <c r="AO224" i="12"/>
  <c r="AK325" i="12"/>
  <c r="AK232" i="12"/>
  <c r="AK216" i="12"/>
  <c r="AJ443" i="12"/>
  <c r="AJ460" i="12"/>
  <c r="AJ228" i="12"/>
  <c r="AJ400" i="12"/>
  <c r="BA310" i="12"/>
  <c r="BA443" i="12"/>
  <c r="BA399" i="12"/>
  <c r="BA236" i="12"/>
  <c r="BA270" i="12"/>
  <c r="BA315" i="12"/>
  <c r="BA442" i="12"/>
  <c r="BA238" i="12"/>
  <c r="BA255" i="12"/>
  <c r="BA191" i="12"/>
  <c r="AS311" i="12"/>
  <c r="AS236" i="12"/>
  <c r="AS365" i="12"/>
  <c r="AS336" i="12"/>
  <c r="AS387" i="12"/>
  <c r="AP173" i="12"/>
  <c r="AP259" i="12"/>
  <c r="AP452" i="12"/>
  <c r="AP297" i="12"/>
  <c r="AP162" i="12"/>
  <c r="AP180" i="12"/>
  <c r="AP439" i="12"/>
  <c r="AP210" i="12"/>
  <c r="AP332" i="12"/>
  <c r="AP393" i="12"/>
  <c r="AP305" i="12"/>
  <c r="AP243" i="12"/>
  <c r="AP456" i="12"/>
  <c r="AP451" i="12"/>
  <c r="AP312" i="12"/>
  <c r="AP212" i="12"/>
  <c r="AP377" i="12"/>
  <c r="AP293" i="12"/>
  <c r="AP300" i="12"/>
  <c r="AP338" i="12"/>
  <c r="AP241" i="12"/>
  <c r="AP230" i="12"/>
  <c r="AP384" i="12"/>
  <c r="AP382" i="12"/>
  <c r="AP415" i="12"/>
  <c r="AP357" i="12"/>
  <c r="AP325" i="12"/>
  <c r="AP258" i="12"/>
  <c r="AP203" i="12"/>
  <c r="AP413" i="12"/>
  <c r="AP370" i="12"/>
  <c r="AP443" i="12"/>
  <c r="AP276" i="12"/>
  <c r="AP343" i="12"/>
  <c r="AP313" i="12"/>
  <c r="AP265" i="12"/>
  <c r="AP217" i="12"/>
  <c r="AP186" i="12"/>
  <c r="AR299" i="12"/>
  <c r="AR351" i="12"/>
  <c r="AR321" i="12"/>
  <c r="AR312" i="12"/>
  <c r="AR369" i="12"/>
  <c r="AO165" i="12"/>
  <c r="AO200" i="12"/>
  <c r="AO444" i="12"/>
  <c r="AO315" i="12"/>
  <c r="AO378" i="12"/>
  <c r="AO251" i="12"/>
  <c r="AO344" i="12"/>
  <c r="AO445" i="12"/>
  <c r="AO460" i="12"/>
  <c r="AO283" i="12"/>
  <c r="AO197" i="12"/>
  <c r="AO399" i="12"/>
  <c r="AO316" i="12"/>
  <c r="AO240" i="12"/>
  <c r="AI412" i="12"/>
  <c r="AK367" i="12"/>
  <c r="AK379" i="12"/>
  <c r="AK223" i="12"/>
  <c r="AK182" i="12"/>
  <c r="BA187" i="12"/>
  <c r="AJ208" i="12"/>
  <c r="AJ363" i="12"/>
  <c r="AJ318" i="12"/>
  <c r="AJ187" i="12"/>
  <c r="BA165" i="12"/>
  <c r="BA427" i="12"/>
  <c r="BA415" i="12"/>
  <c r="BA350" i="12"/>
  <c r="BA346" i="12"/>
  <c r="BA457" i="12"/>
  <c r="BA461" i="12"/>
  <c r="BA351" i="12"/>
  <c r="BA259" i="12"/>
  <c r="BA205" i="12"/>
  <c r="AS424" i="12"/>
  <c r="AS273" i="12"/>
  <c r="AS402" i="12"/>
  <c r="AS452" i="12"/>
  <c r="AS407" i="12"/>
  <c r="AP164" i="12"/>
  <c r="AP278" i="12"/>
  <c r="AP441" i="12"/>
  <c r="AP453" i="12"/>
  <c r="AP165" i="12"/>
  <c r="AP179" i="12"/>
  <c r="AP420" i="12"/>
  <c r="AP238" i="12"/>
  <c r="AP353" i="12"/>
  <c r="AP457" i="12"/>
  <c r="AP387" i="12"/>
  <c r="AP299" i="12"/>
  <c r="AP194" i="12"/>
  <c r="AP429" i="12"/>
  <c r="AP334" i="12"/>
  <c r="AP222" i="12"/>
  <c r="AP417" i="12"/>
  <c r="AP432" i="12"/>
  <c r="AP301" i="12"/>
  <c r="AP344" i="12"/>
  <c r="AP271" i="12"/>
  <c r="AP240" i="12"/>
  <c r="AP416" i="12"/>
  <c r="AP406" i="12"/>
  <c r="AP435" i="12"/>
  <c r="AP362" i="12"/>
  <c r="AP294" i="12"/>
  <c r="AP263" i="12"/>
  <c r="AP208" i="12"/>
  <c r="AP437" i="12"/>
  <c r="AP386" i="12"/>
  <c r="AP459" i="12"/>
  <c r="AP292" i="12"/>
  <c r="AP347" i="12"/>
  <c r="AP274" i="12"/>
  <c r="AP269" i="12"/>
  <c r="AP226" i="12"/>
  <c r="AP192" i="12"/>
  <c r="AR226" i="12"/>
  <c r="AR252" i="12"/>
  <c r="AR380" i="12"/>
  <c r="AR324" i="12"/>
  <c r="AR425" i="12"/>
  <c r="AO172" i="12"/>
  <c r="AO249" i="12"/>
  <c r="AO208" i="12"/>
  <c r="AO388" i="12"/>
  <c r="AO418" i="12"/>
  <c r="AO259" i="12"/>
  <c r="AO360" i="12"/>
  <c r="AO198" i="12"/>
  <c r="AO373" i="12"/>
  <c r="AO291" i="12"/>
  <c r="AO220" i="12"/>
  <c r="AO403" i="12"/>
  <c r="AO333" i="12"/>
  <c r="AO264" i="12"/>
  <c r="AI234" i="12"/>
  <c r="AK178" i="12"/>
  <c r="AK183" i="12"/>
  <c r="AK313" i="12"/>
  <c r="AK253" i="12"/>
  <c r="AJ180" i="12"/>
  <c r="AJ211" i="12"/>
  <c r="AJ423" i="12"/>
  <c r="AJ243" i="12"/>
  <c r="BA170" i="12"/>
  <c r="BA219" i="12"/>
  <c r="BA235" i="12"/>
  <c r="BA385" i="12"/>
  <c r="BA362" i="12"/>
  <c r="BA376" i="12"/>
  <c r="BA252" i="12"/>
  <c r="BA363" i="12"/>
  <c r="BA267" i="12"/>
  <c r="AS432" i="12"/>
  <c r="AS337" i="12"/>
  <c r="AS180" i="12"/>
  <c r="AS381" i="12"/>
  <c r="AS419" i="12"/>
  <c r="AP177" i="12"/>
  <c r="AP358" i="12"/>
  <c r="AP170" i="12"/>
  <c r="AP373" i="12"/>
  <c r="AP160" i="12"/>
  <c r="AP218" i="12"/>
  <c r="AP410" i="12"/>
  <c r="AP264" i="12"/>
  <c r="AP273" i="12"/>
  <c r="AP412" i="12"/>
  <c r="AP431" i="12"/>
  <c r="AP286" i="12"/>
  <c r="AP207" i="12"/>
  <c r="AP436" i="12"/>
  <c r="AP345" i="12"/>
  <c r="AP244" i="12"/>
  <c r="AP449" i="12"/>
  <c r="AP460" i="12"/>
  <c r="AP383" i="12"/>
  <c r="AP349" i="12"/>
  <c r="AP291" i="12"/>
  <c r="AP250" i="12"/>
  <c r="AP181" i="12"/>
  <c r="AP426" i="12"/>
  <c r="AP455" i="12"/>
  <c r="AP368" i="12"/>
  <c r="AP316" i="12"/>
  <c r="AP268" i="12"/>
  <c r="AP216" i="12"/>
  <c r="AP296" i="12"/>
  <c r="AP402" i="12"/>
  <c r="AP381" i="12"/>
  <c r="AP308" i="12"/>
  <c r="AP351" i="12"/>
  <c r="AP290" i="12"/>
  <c r="AP223" i="12"/>
  <c r="AP234" i="12"/>
  <c r="AR176" i="12"/>
  <c r="AR442" i="12"/>
  <c r="AR404" i="12"/>
  <c r="AR399" i="12"/>
  <c r="AO160" i="12"/>
  <c r="AO294" i="12"/>
  <c r="AO218" i="12"/>
  <c r="AO196" i="12"/>
  <c r="AO426" i="12"/>
  <c r="AO227" i="12"/>
  <c r="AO382" i="12"/>
  <c r="AO206" i="12"/>
  <c r="AO381" i="12"/>
  <c r="AO193" i="12"/>
  <c r="AO228" i="12"/>
  <c r="AO411" i="12"/>
  <c r="AO353" i="12"/>
  <c r="AO268" i="12"/>
  <c r="AK168" i="12"/>
  <c r="AK229" i="12"/>
  <c r="AK328" i="12"/>
  <c r="AT191" i="12"/>
  <c r="AT311" i="12"/>
  <c r="AT345" i="12"/>
  <c r="AT449" i="12"/>
  <c r="AT427" i="12"/>
  <c r="AT182" i="12"/>
  <c r="AT448" i="12"/>
  <c r="AT417" i="12"/>
  <c r="AT387" i="12"/>
  <c r="AT164" i="12"/>
  <c r="AT431" i="12"/>
  <c r="AT340" i="12"/>
  <c r="AT369" i="12"/>
  <c r="AT359" i="12"/>
  <c r="AT357" i="12"/>
  <c r="AT221" i="12"/>
  <c r="AT276" i="12"/>
  <c r="AT161" i="12"/>
  <c r="AT176" i="12"/>
  <c r="AR181" i="12"/>
  <c r="AR221" i="12"/>
  <c r="AR203" i="12"/>
  <c r="AR302" i="12"/>
  <c r="AR263" i="12"/>
  <c r="AR385" i="12"/>
  <c r="AR417" i="12"/>
  <c r="AR449" i="12"/>
  <c r="AR344" i="12"/>
  <c r="AR192" i="12"/>
  <c r="AR227" i="12"/>
  <c r="AR276" i="12"/>
  <c r="AR308" i="12"/>
  <c r="AR269" i="12"/>
  <c r="AR391" i="12"/>
  <c r="AR423" i="12"/>
  <c r="AR455" i="12"/>
  <c r="AR350" i="12"/>
  <c r="AR190" i="12"/>
  <c r="AR289" i="12"/>
  <c r="AR372" i="12"/>
  <c r="AR436" i="12"/>
  <c r="AR363" i="12"/>
  <c r="AR198" i="12"/>
  <c r="AR262" i="12"/>
  <c r="AR416" i="12"/>
  <c r="AR343" i="12"/>
  <c r="AR279" i="12"/>
  <c r="AR426" i="12"/>
  <c r="AR222" i="12"/>
  <c r="AR386" i="12"/>
  <c r="AR197" i="12"/>
  <c r="AR365" i="12"/>
  <c r="AR208" i="12"/>
  <c r="AR191" i="12"/>
  <c r="AR349" i="12"/>
  <c r="AR283" i="12"/>
  <c r="AR164" i="12"/>
  <c r="AR165" i="12"/>
  <c r="AR204" i="12"/>
  <c r="AR207" i="12"/>
  <c r="AR298" i="12"/>
  <c r="AR251" i="12"/>
  <c r="AR381" i="12"/>
  <c r="AR413" i="12"/>
  <c r="AR445" i="12"/>
  <c r="AR340" i="12"/>
  <c r="AR188" i="12"/>
  <c r="AR223" i="12"/>
  <c r="AR272" i="12"/>
  <c r="AR304" i="12"/>
  <c r="AR265" i="12"/>
  <c r="AR387" i="12"/>
  <c r="AR419" i="12"/>
  <c r="AR451" i="12"/>
  <c r="AR346" i="12"/>
  <c r="AR211" i="12"/>
  <c r="AR281" i="12"/>
  <c r="AR260" i="12"/>
  <c r="AR428" i="12"/>
  <c r="AR355" i="12"/>
  <c r="AR244" i="12"/>
  <c r="AR325" i="12"/>
  <c r="AR408" i="12"/>
  <c r="AR335" i="12"/>
  <c r="AR246" i="12"/>
  <c r="AR410" i="12"/>
  <c r="AR217" i="12"/>
  <c r="AR370" i="12"/>
  <c r="AR361" i="12"/>
  <c r="AR333" i="12"/>
  <c r="AR158" i="12"/>
  <c r="AR341" i="12"/>
  <c r="AR454" i="12"/>
  <c r="AR234" i="12"/>
  <c r="AR162" i="12"/>
  <c r="AR160" i="12"/>
  <c r="AR209" i="12"/>
  <c r="AR245" i="12"/>
  <c r="AR294" i="12"/>
  <c r="AR326" i="12"/>
  <c r="AR377" i="12"/>
  <c r="AR409" i="12"/>
  <c r="AR441" i="12"/>
  <c r="AR336" i="12"/>
  <c r="AR368" i="12"/>
  <c r="AR219" i="12"/>
  <c r="AR210" i="12"/>
  <c r="AR300" i="12"/>
  <c r="AR259" i="12"/>
  <c r="AR383" i="12"/>
  <c r="AR415" i="12"/>
  <c r="AR447" i="12"/>
  <c r="AR342" i="12"/>
  <c r="AR184" i="12"/>
  <c r="AR273" i="12"/>
  <c r="AR266" i="12"/>
  <c r="AR420" i="12"/>
  <c r="AR347" i="12"/>
  <c r="AR236" i="12"/>
  <c r="AR317" i="12"/>
  <c r="AR400" i="12"/>
  <c r="AR257" i="12"/>
  <c r="AR230" i="12"/>
  <c r="AR394" i="12"/>
  <c r="AR185" i="12"/>
  <c r="AR264" i="12"/>
  <c r="AR345" i="12"/>
  <c r="AR438" i="12"/>
  <c r="AR170" i="12"/>
  <c r="AR446" i="12"/>
  <c r="AR422" i="12"/>
  <c r="AR213" i="12"/>
  <c r="AR357" i="12"/>
  <c r="AR179" i="12"/>
  <c r="AR194" i="12"/>
  <c r="AR241" i="12"/>
  <c r="AR290" i="12"/>
  <c r="AR322" i="12"/>
  <c r="AR373" i="12"/>
  <c r="AR405" i="12"/>
  <c r="AR437" i="12"/>
  <c r="AR332" i="12"/>
  <c r="AR364" i="12"/>
  <c r="AR196" i="12"/>
  <c r="AR247" i="12"/>
  <c r="AR296" i="12"/>
  <c r="AR195" i="12"/>
  <c r="AR379" i="12"/>
  <c r="AR411" i="12"/>
  <c r="AR443" i="12"/>
  <c r="AR338" i="12"/>
  <c r="AR254" i="12"/>
  <c r="AR199" i="12"/>
  <c r="AR206" i="12"/>
  <c r="AR412" i="12"/>
  <c r="AR339" i="12"/>
  <c r="AR228" i="12"/>
  <c r="AR309" i="12"/>
  <c r="AR392" i="12"/>
  <c r="AR456" i="12"/>
  <c r="AR183" i="12"/>
  <c r="AR378" i="12"/>
  <c r="AR249" i="12"/>
  <c r="AR319" i="12"/>
  <c r="AR329" i="12"/>
  <c r="AR406" i="12"/>
  <c r="AR178" i="12"/>
  <c r="AR414" i="12"/>
  <c r="AR390" i="12"/>
  <c r="AR180" i="12"/>
  <c r="AR462" i="12"/>
  <c r="AR163" i="12"/>
  <c r="AR212" i="12"/>
  <c r="AR233" i="12"/>
  <c r="AR282" i="12"/>
  <c r="AR314" i="12"/>
  <c r="AR250" i="12"/>
  <c r="AR397" i="12"/>
  <c r="AR429" i="12"/>
  <c r="AR461" i="12"/>
  <c r="AR356" i="12"/>
  <c r="AR218" i="12"/>
  <c r="AR239" i="12"/>
  <c r="AR288" i="12"/>
  <c r="AR320" i="12"/>
  <c r="AR371" i="12"/>
  <c r="AR403" i="12"/>
  <c r="AR435" i="12"/>
  <c r="AR330" i="12"/>
  <c r="AR362" i="12"/>
  <c r="AR232" i="12"/>
  <c r="AR313" i="12"/>
  <c r="AR396" i="12"/>
  <c r="AR460" i="12"/>
  <c r="AR205" i="12"/>
  <c r="AR293" i="12"/>
  <c r="AR376" i="12"/>
  <c r="AR440" i="12"/>
  <c r="AR367" i="12"/>
  <c r="AR327" i="12"/>
  <c r="AR337" i="12"/>
  <c r="AR287" i="12"/>
  <c r="AR434" i="12"/>
  <c r="AR323" i="12"/>
  <c r="AR169" i="12"/>
  <c r="AR255" i="12"/>
  <c r="AR307" i="12"/>
  <c r="AR172" i="12"/>
  <c r="AR398" i="12"/>
  <c r="AR161" i="12"/>
  <c r="AS185" i="12"/>
  <c r="AS225" i="12"/>
  <c r="AS268" i="12"/>
  <c r="AS286" i="12"/>
  <c r="AS323" i="12"/>
  <c r="AS358" i="12"/>
  <c r="AS325" i="12"/>
  <c r="AS403" i="12"/>
  <c r="AS435" i="12"/>
  <c r="AS196" i="12"/>
  <c r="AS237" i="12"/>
  <c r="AS226" i="12"/>
  <c r="AS292" i="12"/>
  <c r="AS332" i="12"/>
  <c r="AS364" i="12"/>
  <c r="AS377" i="12"/>
  <c r="AS409" i="12"/>
  <c r="AS441" i="12"/>
  <c r="AS190" i="12"/>
  <c r="AS277" i="12"/>
  <c r="AS349" i="12"/>
  <c r="AS394" i="12"/>
  <c r="AS161" i="12"/>
  <c r="AS212" i="12"/>
  <c r="AS279" i="12"/>
  <c r="AS351" i="12"/>
  <c r="AS396" i="12"/>
  <c r="AS191" i="12"/>
  <c r="AS220" i="12"/>
  <c r="AS329" i="12"/>
  <c r="AS374" i="12"/>
  <c r="AS438" i="12"/>
  <c r="AS169" i="12"/>
  <c r="AS249" i="12"/>
  <c r="AS299" i="12"/>
  <c r="AS371" i="12"/>
  <c r="AS416" i="12"/>
  <c r="AS166" i="12"/>
  <c r="AS174" i="12"/>
  <c r="AS181" i="12"/>
  <c r="AS218" i="12"/>
  <c r="AS264" i="12"/>
  <c r="AS282" i="12"/>
  <c r="AS187" i="12"/>
  <c r="AS354" i="12"/>
  <c r="AS462" i="12"/>
  <c r="AS399" i="12"/>
  <c r="AS431" i="12"/>
  <c r="AS188" i="12"/>
  <c r="AS229" i="12"/>
  <c r="AS270" i="12"/>
  <c r="AS288" i="12"/>
  <c r="AS328" i="12"/>
  <c r="AS360" i="12"/>
  <c r="AS373" i="12"/>
  <c r="AS405" i="12"/>
  <c r="AS437" i="12"/>
  <c r="AS205" i="12"/>
  <c r="AS244" i="12"/>
  <c r="AS341" i="12"/>
  <c r="AS386" i="12"/>
  <c r="AS457" i="12"/>
  <c r="AS207" i="12"/>
  <c r="AS271" i="12"/>
  <c r="AS343" i="12"/>
  <c r="AS388" i="12"/>
  <c r="AS461" i="12"/>
  <c r="AS263" i="12"/>
  <c r="AS217" i="12"/>
  <c r="AS460" i="12"/>
  <c r="AS430" i="12"/>
  <c r="AS178" i="12"/>
  <c r="AS235" i="12"/>
  <c r="AS291" i="12"/>
  <c r="AS363" i="12"/>
  <c r="AS408" i="12"/>
  <c r="AS168" i="12"/>
  <c r="AS194" i="12"/>
  <c r="AS260" i="12"/>
  <c r="AS278" i="12"/>
  <c r="AS211" i="12"/>
  <c r="AS350" i="12"/>
  <c r="AS455" i="12"/>
  <c r="AS395" i="12"/>
  <c r="AS427" i="12"/>
  <c r="AS183" i="12"/>
  <c r="AS221" i="12"/>
  <c r="AS266" i="12"/>
  <c r="AS284" i="12"/>
  <c r="AS315" i="12"/>
  <c r="AS356" i="12"/>
  <c r="AS317" i="12"/>
  <c r="AS401" i="12"/>
  <c r="AS433" i="12"/>
  <c r="AS197" i="12"/>
  <c r="AS228" i="12"/>
  <c r="AS333" i="12"/>
  <c r="AS378" i="12"/>
  <c r="AS442" i="12"/>
  <c r="AS199" i="12"/>
  <c r="AS232" i="12"/>
  <c r="AS335" i="12"/>
  <c r="AS380" i="12"/>
  <c r="AS444" i="12"/>
  <c r="AS255" i="12"/>
  <c r="AS305" i="12"/>
  <c r="AS448" i="12"/>
  <c r="AS422" i="12"/>
  <c r="AS176" i="12"/>
  <c r="AS219" i="12"/>
  <c r="AS283" i="12"/>
  <c r="AS355" i="12"/>
  <c r="AS400" i="12"/>
  <c r="AS160" i="12"/>
  <c r="AS177" i="12"/>
  <c r="AS210" i="12"/>
  <c r="AS256" i="12"/>
  <c r="AS274" i="12"/>
  <c r="AS306" i="12"/>
  <c r="AS346" i="12"/>
  <c r="AS449" i="12"/>
  <c r="AS391" i="12"/>
  <c r="AS423" i="12"/>
  <c r="AS321" i="12"/>
  <c r="AS214" i="12"/>
  <c r="AS262" i="12"/>
  <c r="AS280" i="12"/>
  <c r="AS215" i="12"/>
  <c r="AS352" i="12"/>
  <c r="AS458" i="12"/>
  <c r="AS397" i="12"/>
  <c r="AS429" i="12"/>
  <c r="AS184" i="12"/>
  <c r="AS267" i="12"/>
  <c r="AS319" i="12"/>
  <c r="AS320" i="12"/>
  <c r="AS434" i="12"/>
  <c r="AS189" i="12"/>
  <c r="AS269" i="12"/>
  <c r="AS327" i="12"/>
  <c r="AS372" i="12"/>
  <c r="AS436" i="12"/>
  <c r="AS247" i="12"/>
  <c r="AS297" i="12"/>
  <c r="AS369" i="12"/>
  <c r="AS414" i="12"/>
  <c r="AS165" i="12"/>
  <c r="AS186" i="12"/>
  <c r="AS275" i="12"/>
  <c r="AS347" i="12"/>
  <c r="AS392" i="12"/>
  <c r="AS324" i="12"/>
  <c r="AS172" i="12"/>
  <c r="AS202" i="12"/>
  <c r="AS248" i="12"/>
  <c r="AS238" i="12"/>
  <c r="AS298" i="12"/>
  <c r="AS338" i="12"/>
  <c r="AS370" i="12"/>
  <c r="AS383" i="12"/>
  <c r="AS415" i="12"/>
  <c r="AS447" i="12"/>
  <c r="AS208" i="12"/>
  <c r="AS254" i="12"/>
  <c r="AS272" i="12"/>
  <c r="AS304" i="12"/>
  <c r="AS344" i="12"/>
  <c r="AS326" i="12"/>
  <c r="AS389" i="12"/>
  <c r="AS421" i="12"/>
  <c r="AS463" i="12"/>
  <c r="AS251" i="12"/>
  <c r="AS301" i="12"/>
  <c r="AS314" i="12"/>
  <c r="AS418" i="12"/>
  <c r="AS175" i="12"/>
  <c r="AS253" i="12"/>
  <c r="AS303" i="12"/>
  <c r="AS322" i="12"/>
  <c r="AS420" i="12"/>
  <c r="AS216" i="12"/>
  <c r="AS281" i="12"/>
  <c r="AS353" i="12"/>
  <c r="AS398" i="12"/>
  <c r="AS159" i="12"/>
  <c r="AS195" i="12"/>
  <c r="AS224" i="12"/>
  <c r="AS331" i="12"/>
  <c r="AS376" i="12"/>
  <c r="AS440" i="12"/>
  <c r="AS173" i="12"/>
  <c r="BA190" i="12"/>
  <c r="BA257" i="12"/>
  <c r="BA287" i="12"/>
  <c r="BA207" i="12"/>
  <c r="BA251" i="12"/>
  <c r="BA281" i="12"/>
  <c r="BA215" i="12"/>
  <c r="BA294" i="12"/>
  <c r="BA325" i="12"/>
  <c r="BA359" i="12"/>
  <c r="BA460" i="12"/>
  <c r="BA402" i="12"/>
  <c r="BA434" i="12"/>
  <c r="BA208" i="12"/>
  <c r="BA282" i="12"/>
  <c r="BA242" i="12"/>
  <c r="BA353" i="12"/>
  <c r="BA452" i="12"/>
  <c r="BA396" i="12"/>
  <c r="BA428" i="12"/>
  <c r="BA193" i="12"/>
  <c r="BA228" i="12"/>
  <c r="BA318" i="12"/>
  <c r="BA421" i="12"/>
  <c r="BA243" i="12"/>
  <c r="BA334" i="12"/>
  <c r="BA377" i="12"/>
  <c r="BA441" i="12"/>
  <c r="BA340" i="12"/>
  <c r="BA449" i="12"/>
  <c r="BA364" i="12"/>
  <c r="BA250" i="12"/>
  <c r="BA280" i="12"/>
  <c r="BA218" i="12"/>
  <c r="BA173" i="12"/>
  <c r="BA158" i="12"/>
  <c r="BA178" i="12"/>
  <c r="BA209" i="12"/>
  <c r="BA253" i="12"/>
  <c r="BA283" i="12"/>
  <c r="BA203" i="12"/>
  <c r="BA245" i="12"/>
  <c r="BA277" i="12"/>
  <c r="BA188" i="12"/>
  <c r="BA286" i="12"/>
  <c r="BA246" i="12"/>
  <c r="BA355" i="12"/>
  <c r="BA455" i="12"/>
  <c r="BA398" i="12"/>
  <c r="BA430" i="12"/>
  <c r="BA200" i="12"/>
  <c r="BA274" i="12"/>
  <c r="BA234" i="12"/>
  <c r="BA349" i="12"/>
  <c r="BA446" i="12"/>
  <c r="BA392" i="12"/>
  <c r="BA424" i="12"/>
  <c r="BA327" i="12"/>
  <c r="BA306" i="12"/>
  <c r="BA370" i="12"/>
  <c r="BA413" i="12"/>
  <c r="BA211" i="12"/>
  <c r="BA321" i="12"/>
  <c r="BA458" i="12"/>
  <c r="BA433" i="12"/>
  <c r="BA313" i="12"/>
  <c r="BA431" i="12"/>
  <c r="BA348" i="12"/>
  <c r="BA311" i="12"/>
  <c r="BA206" i="12"/>
  <c r="BA328" i="12"/>
  <c r="BA176" i="12"/>
  <c r="BA167" i="12"/>
  <c r="BA163" i="12"/>
  <c r="BA201" i="12"/>
  <c r="BA241" i="12"/>
  <c r="BA275" i="12"/>
  <c r="BA195" i="12"/>
  <c r="BA229" i="12"/>
  <c r="BA247" i="12"/>
  <c r="BA196" i="12"/>
  <c r="BA185" i="12"/>
  <c r="BA230" i="12"/>
  <c r="BA347" i="12"/>
  <c r="BA323" i="12"/>
  <c r="BA390" i="12"/>
  <c r="BA422" i="12"/>
  <c r="BA319" i="12"/>
  <c r="BA260" i="12"/>
  <c r="BA309" i="12"/>
  <c r="BA341" i="12"/>
  <c r="BA316" i="12"/>
  <c r="BA384" i="12"/>
  <c r="BA416" i="12"/>
  <c r="BA453" i="12"/>
  <c r="BA284" i="12"/>
  <c r="BA354" i="12"/>
  <c r="BA397" i="12"/>
  <c r="BA181" i="12"/>
  <c r="AK201" i="12"/>
  <c r="AK243" i="12"/>
  <c r="AK277" i="12"/>
  <c r="AK309" i="12"/>
  <c r="AK346" i="12"/>
  <c r="AK314" i="12"/>
  <c r="AK388" i="12"/>
  <c r="AK420" i="12"/>
  <c r="AK461" i="12"/>
  <c r="AK207" i="12"/>
  <c r="AK251" i="12"/>
  <c r="AK283" i="12"/>
  <c r="AK234" i="12"/>
  <c r="AK352" i="12"/>
  <c r="AK449" i="12"/>
  <c r="AK394" i="12"/>
  <c r="AK426" i="12"/>
  <c r="AK318" i="12"/>
  <c r="AK252" i="12"/>
  <c r="AK238" i="12"/>
  <c r="AK450" i="12"/>
  <c r="AK427" i="12"/>
  <c r="AK179" i="12"/>
  <c r="AK213" i="12"/>
  <c r="AK194" i="12"/>
  <c r="AK288" i="12"/>
  <c r="AK357" i="12"/>
  <c r="AK399" i="12"/>
  <c r="AK161" i="12"/>
  <c r="AK214" i="12"/>
  <c r="AK290" i="12"/>
  <c r="AK359" i="12"/>
  <c r="AK401" i="12"/>
  <c r="AK162" i="12"/>
  <c r="AK373" i="12"/>
  <c r="AK371" i="12"/>
  <c r="AK347" i="12"/>
  <c r="G92" i="12"/>
  <c r="AK197" i="12"/>
  <c r="AK235" i="12"/>
  <c r="AK273" i="12"/>
  <c r="AK305" i="12"/>
  <c r="AK342" i="12"/>
  <c r="AK316" i="12"/>
  <c r="AK384" i="12"/>
  <c r="AK416" i="12"/>
  <c r="AK452" i="12"/>
  <c r="AK203" i="12"/>
  <c r="AK247" i="12"/>
  <c r="AK279" i="12"/>
  <c r="AK220" i="12"/>
  <c r="AK348" i="12"/>
  <c r="AK322" i="12"/>
  <c r="AK390" i="12"/>
  <c r="AK422" i="12"/>
  <c r="AK315" i="12"/>
  <c r="AK241" i="12"/>
  <c r="AK308" i="12"/>
  <c r="AK311" i="12"/>
  <c r="AK419" i="12"/>
  <c r="AK169" i="12"/>
  <c r="AK210" i="12"/>
  <c r="AK204" i="12"/>
  <c r="AK280" i="12"/>
  <c r="AK349" i="12"/>
  <c r="AK391" i="12"/>
  <c r="AK323" i="12"/>
  <c r="AK206" i="12"/>
  <c r="AK282" i="12"/>
  <c r="AK351" i="12"/>
  <c r="AK393" i="12"/>
  <c r="AK244" i="12"/>
  <c r="AK363" i="12"/>
  <c r="AK339" i="12"/>
  <c r="AK189" i="12"/>
  <c r="AK397" i="12"/>
  <c r="AK191" i="12"/>
  <c r="AK227" i="12"/>
  <c r="AK269" i="12"/>
  <c r="AK301" i="12"/>
  <c r="AK338" i="12"/>
  <c r="AK370" i="12"/>
  <c r="AK380" i="12"/>
  <c r="AK412" i="12"/>
  <c r="AK445" i="12"/>
  <c r="AK199" i="12"/>
  <c r="AK239" i="12"/>
  <c r="AK275" i="12"/>
  <c r="AK307" i="12"/>
  <c r="AK344" i="12"/>
  <c r="AK324" i="12"/>
  <c r="AK386" i="12"/>
  <c r="AK418" i="12"/>
  <c r="AK457" i="12"/>
  <c r="AK225" i="12"/>
  <c r="AK300" i="12"/>
  <c r="AK369" i="12"/>
  <c r="AK411" i="12"/>
  <c r="AK166" i="12"/>
  <c r="AK202" i="12"/>
  <c r="AK196" i="12"/>
  <c r="AK272" i="12"/>
  <c r="AK341" i="12"/>
  <c r="AK383" i="12"/>
  <c r="AK451" i="12"/>
  <c r="AK198" i="12"/>
  <c r="AK274" i="12"/>
  <c r="AK343" i="12"/>
  <c r="AK385" i="12"/>
  <c r="AK453" i="12"/>
  <c r="AK331" i="12"/>
  <c r="AK302" i="12"/>
  <c r="AK278" i="12"/>
  <c r="AK286" i="12"/>
  <c r="AK180" i="12"/>
  <c r="AK187" i="12"/>
  <c r="AK219" i="12"/>
  <c r="AK265" i="12"/>
  <c r="AK297" i="12"/>
  <c r="AK334" i="12"/>
  <c r="AK366" i="12"/>
  <c r="AK376" i="12"/>
  <c r="AK408" i="12"/>
  <c r="AK440" i="12"/>
  <c r="AK195" i="12"/>
  <c r="AK231" i="12"/>
  <c r="AK271" i="12"/>
  <c r="AK303" i="12"/>
  <c r="AK340" i="12"/>
  <c r="AK372" i="12"/>
  <c r="AK382" i="12"/>
  <c r="AK414" i="12"/>
  <c r="AK447" i="12"/>
  <c r="AK218" i="12"/>
  <c r="AK292" i="12"/>
  <c r="AK361" i="12"/>
  <c r="AK403" i="12"/>
  <c r="AK159" i="12"/>
  <c r="AK193" i="12"/>
  <c r="AK185" i="12"/>
  <c r="AK264" i="12"/>
  <c r="AK333" i="12"/>
  <c r="AK375" i="12"/>
  <c r="AK439" i="12"/>
  <c r="AK186" i="12"/>
  <c r="AK266" i="12"/>
  <c r="AK335" i="12"/>
  <c r="AK377" i="12"/>
  <c r="AK441" i="12"/>
  <c r="AK294" i="12"/>
  <c r="AK270" i="12"/>
  <c r="AK175" i="12"/>
  <c r="AK455" i="12"/>
  <c r="AK310" i="12"/>
  <c r="AK212" i="12"/>
  <c r="AK257" i="12"/>
  <c r="AK289" i="12"/>
  <c r="AK321" i="12"/>
  <c r="AK358" i="12"/>
  <c r="AK460" i="12"/>
  <c r="AK400" i="12"/>
  <c r="AK432" i="12"/>
  <c r="AK184" i="12"/>
  <c r="AK215" i="12"/>
  <c r="AK263" i="12"/>
  <c r="AK295" i="12"/>
  <c r="AK332" i="12"/>
  <c r="AK364" i="12"/>
  <c r="AK374" i="12"/>
  <c r="AK406" i="12"/>
  <c r="AK438" i="12"/>
  <c r="AK200" i="12"/>
  <c r="AK276" i="12"/>
  <c r="AK345" i="12"/>
  <c r="AK387" i="12"/>
  <c r="AK459" i="12"/>
  <c r="AK158" i="12"/>
  <c r="AK254" i="12"/>
  <c r="AK248" i="12"/>
  <c r="AK222" i="12"/>
  <c r="AK327" i="12"/>
  <c r="AK423" i="12"/>
  <c r="AK163" i="12"/>
  <c r="AK250" i="12"/>
  <c r="AK230" i="12"/>
  <c r="AK448" i="12"/>
  <c r="AK425" i="12"/>
  <c r="AK164" i="12"/>
  <c r="AK160" i="12"/>
  <c r="AK446" i="12"/>
  <c r="AK421" i="12"/>
  <c r="AK173" i="12"/>
  <c r="AX392" i="12"/>
  <c r="BA179" i="12"/>
  <c r="BA159" i="12"/>
  <c r="BA419" i="12"/>
  <c r="BA435" i="12"/>
  <c r="BA411" i="12"/>
  <c r="BA391" i="12"/>
  <c r="BA198" i="12"/>
  <c r="BA288" i="12"/>
  <c r="BA401" i="12"/>
  <c r="BA342" i="12"/>
  <c r="BA322" i="12"/>
  <c r="BA454" i="12"/>
  <c r="BA254" i="12"/>
  <c r="BA420" i="12"/>
  <c r="BA372" i="12"/>
  <c r="BA337" i="12"/>
  <c r="BA290" i="12"/>
  <c r="BA447" i="12"/>
  <c r="BA394" i="12"/>
  <c r="BA367" i="12"/>
  <c r="BA222" i="12"/>
  <c r="BA231" i="12"/>
  <c r="BA263" i="12"/>
  <c r="BA199" i="12"/>
  <c r="BA265" i="12"/>
  <c r="BA197" i="12"/>
  <c r="BH418" i="12"/>
  <c r="BH331" i="12"/>
  <c r="BH454" i="12"/>
  <c r="BH164" i="12"/>
  <c r="BH214" i="12"/>
  <c r="BH395" i="12"/>
  <c r="BH213" i="12"/>
  <c r="BH393" i="12"/>
  <c r="AT238" i="12"/>
  <c r="AS451" i="12"/>
  <c r="AS307" i="12"/>
  <c r="AS313" i="12"/>
  <c r="AS289" i="12"/>
  <c r="AS404" i="12"/>
  <c r="AS243" i="12"/>
  <c r="AS454" i="12"/>
  <c r="AS223" i="12"/>
  <c r="AS385" i="12"/>
  <c r="AS308" i="12"/>
  <c r="AS245" i="12"/>
  <c r="AS411" i="12"/>
  <c r="AS342" i="12"/>
  <c r="AS222" i="12"/>
  <c r="BM168" i="12"/>
  <c r="BM295" i="12"/>
  <c r="BM407" i="12"/>
  <c r="BM322" i="12"/>
  <c r="BM333" i="12"/>
  <c r="BM234" i="12"/>
  <c r="BC402" i="12"/>
  <c r="BC463" i="12"/>
  <c r="BC323" i="12"/>
  <c r="BC265" i="12"/>
  <c r="BC312" i="12"/>
  <c r="AN308" i="12"/>
  <c r="AN195" i="12"/>
  <c r="AN456" i="12"/>
  <c r="AN423" i="12"/>
  <c r="AN457" i="12"/>
  <c r="AX395" i="12"/>
  <c r="AX298" i="12"/>
  <c r="AX385" i="12"/>
  <c r="AX205" i="12"/>
  <c r="AX403" i="12"/>
  <c r="AX218" i="12"/>
  <c r="AX245" i="12"/>
  <c r="AX428" i="12"/>
  <c r="AX397" i="12"/>
  <c r="AX329" i="12"/>
  <c r="AX210" i="12"/>
  <c r="AX398" i="12"/>
  <c r="AX359" i="12"/>
  <c r="AX254" i="12"/>
  <c r="AR253" i="12"/>
  <c r="AR382" i="12"/>
  <c r="AR242" i="12"/>
  <c r="AR458" i="12"/>
  <c r="AR448" i="12"/>
  <c r="AR277" i="12"/>
  <c r="AR388" i="12"/>
  <c r="AR366" i="12"/>
  <c r="AR427" i="12"/>
  <c r="AR316" i="12"/>
  <c r="AR201" i="12"/>
  <c r="AR453" i="12"/>
  <c r="AR248" i="12"/>
  <c r="AR237" i="12"/>
  <c r="BG401" i="12"/>
  <c r="BG242" i="12"/>
  <c r="AK463" i="12"/>
  <c r="AK405" i="12"/>
  <c r="AK320" i="12"/>
  <c r="AK167" i="12"/>
  <c r="AK365" i="12"/>
  <c r="AK245" i="12"/>
  <c r="AK395" i="12"/>
  <c r="AK260" i="12"/>
  <c r="AK402" i="12"/>
  <c r="AK336" i="12"/>
  <c r="AK255" i="12"/>
  <c r="AK428" i="12"/>
  <c r="AK362" i="12"/>
  <c r="AK281" i="12"/>
  <c r="BH218" i="12"/>
  <c r="BH211" i="12"/>
  <c r="BH310" i="12"/>
  <c r="BH421" i="12"/>
  <c r="BH356" i="12"/>
  <c r="BH280" i="12"/>
  <c r="BH391" i="12"/>
  <c r="BH250" i="12"/>
  <c r="BH297" i="12"/>
  <c r="BH359" i="12"/>
  <c r="BH307" i="12"/>
  <c r="BH361" i="12"/>
  <c r="BH408" i="12"/>
  <c r="BH158" i="12"/>
  <c r="BH402" i="12"/>
  <c r="BH169" i="12"/>
  <c r="BH192" i="12"/>
  <c r="BH306" i="12"/>
  <c r="BH401" i="12"/>
  <c r="BH348" i="12"/>
  <c r="BH276" i="12"/>
  <c r="BH371" i="12"/>
  <c r="BH459" i="12"/>
  <c r="BH289" i="12"/>
  <c r="BH460" i="12"/>
  <c r="BH291" i="12"/>
  <c r="BH353" i="12"/>
  <c r="BH368" i="12"/>
  <c r="BH178" i="12"/>
  <c r="BH394" i="12"/>
  <c r="BH179" i="12"/>
  <c r="BH278" i="12"/>
  <c r="BH389" i="12"/>
  <c r="BH247" i="12"/>
  <c r="BH228" i="12"/>
  <c r="BH268" i="12"/>
  <c r="BH435" i="12"/>
  <c r="BH189" i="12"/>
  <c r="BH436" i="12"/>
  <c r="BH223" i="12"/>
  <c r="BH438" i="12"/>
  <c r="BH325" i="12"/>
  <c r="BH355" i="12"/>
  <c r="BH319" i="12"/>
  <c r="BH160" i="12"/>
  <c r="AX367" i="12"/>
  <c r="BA360" i="12"/>
  <c r="BA356" i="12"/>
  <c r="BA262" i="12"/>
  <c r="BA380" i="12"/>
  <c r="BA410" i="12"/>
  <c r="BA256" i="12"/>
  <c r="BA216" i="12"/>
  <c r="BH216" i="12"/>
  <c r="BH236" i="12"/>
  <c r="AT363" i="12"/>
  <c r="AS179" i="12"/>
  <c r="AS339" i="12"/>
  <c r="AS158" i="12"/>
  <c r="AS345" i="12"/>
  <c r="AS428" i="12"/>
  <c r="AS287" i="12"/>
  <c r="AS410" i="12"/>
  <c r="AS259" i="12"/>
  <c r="AS413" i="12"/>
  <c r="AS340" i="12"/>
  <c r="AS258" i="12"/>
  <c r="AS439" i="12"/>
  <c r="AS366" i="12"/>
  <c r="AS246" i="12"/>
  <c r="AS193" i="12"/>
  <c r="BM419" i="12"/>
  <c r="BM166" i="12"/>
  <c r="BM394" i="12"/>
  <c r="BM380" i="12"/>
  <c r="BM212" i="12"/>
  <c r="BC262" i="12"/>
  <c r="BC289" i="12"/>
  <c r="BC458" i="12"/>
  <c r="BC414" i="12"/>
  <c r="BC407" i="12"/>
  <c r="AN165" i="12"/>
  <c r="AN199" i="12"/>
  <c r="AN278" i="12"/>
  <c r="AN455" i="12"/>
  <c r="AN215" i="12"/>
  <c r="M105" i="12"/>
  <c r="AX176" i="12"/>
  <c r="AX325" i="12"/>
  <c r="AX287" i="12"/>
  <c r="AX394" i="12"/>
  <c r="AX257" i="12"/>
  <c r="AX378" i="12"/>
  <c r="AX242" i="12"/>
  <c r="AX400" i="12"/>
  <c r="AX357" i="12"/>
  <c r="AX248" i="12"/>
  <c r="AX446" i="12"/>
  <c r="AX316" i="12"/>
  <c r="AR173" i="12"/>
  <c r="AR275" i="12"/>
  <c r="AR374" i="12"/>
  <c r="AR238" i="12"/>
  <c r="AR359" i="12"/>
  <c r="AR301" i="12"/>
  <c r="AR444" i="12"/>
  <c r="AR224" i="12"/>
  <c r="AR439" i="12"/>
  <c r="AR256" i="12"/>
  <c r="AR235" i="12"/>
  <c r="AR328" i="12"/>
  <c r="AR389" i="12"/>
  <c r="AR278" i="12"/>
  <c r="BG208" i="12"/>
  <c r="AK429" i="12"/>
  <c r="AK176" i="12"/>
  <c r="AK409" i="12"/>
  <c r="AK237" i="12"/>
  <c r="AK458" i="12"/>
  <c r="AK217" i="12"/>
  <c r="AK444" i="12"/>
  <c r="AK284" i="12"/>
  <c r="AK430" i="12"/>
  <c r="AK360" i="12"/>
  <c r="AK267" i="12"/>
  <c r="AK326" i="12"/>
  <c r="AK454" i="12"/>
  <c r="AK293" i="12"/>
  <c r="AK205" i="12"/>
  <c r="AX187" i="12"/>
  <c r="AX228" i="12"/>
  <c r="AX270" i="12"/>
  <c r="AX294" i="12"/>
  <c r="AX351" i="12"/>
  <c r="AX301" i="12"/>
  <c r="AX455" i="12"/>
  <c r="AX382" i="12"/>
  <c r="AX417" i="12"/>
  <c r="AX192" i="12"/>
  <c r="AX232" i="12"/>
  <c r="AX275" i="12"/>
  <c r="AX302" i="12"/>
  <c r="AX353" i="12"/>
  <c r="AX309" i="12"/>
  <c r="AX463" i="12"/>
  <c r="AX390" i="12"/>
  <c r="AX433" i="12"/>
  <c r="AX194" i="12"/>
  <c r="AX235" i="12"/>
  <c r="AX233" i="12"/>
  <c r="AX448" i="12"/>
  <c r="AX168" i="12"/>
  <c r="AX186" i="12"/>
  <c r="AX221" i="12"/>
  <c r="AX370" i="12"/>
  <c r="AX420" i="12"/>
  <c r="AX444" i="12"/>
  <c r="AX183" i="12"/>
  <c r="AX267" i="12"/>
  <c r="AX348" i="12"/>
  <c r="AX443" i="12"/>
  <c r="AX401" i="12"/>
  <c r="AX160" i="12"/>
  <c r="AX386" i="12"/>
  <c r="AX300" i="12"/>
  <c r="AX336" i="12"/>
  <c r="AX169" i="12"/>
  <c r="AX344" i="12"/>
  <c r="AX189" i="12"/>
  <c r="AX220" i="12"/>
  <c r="AX266" i="12"/>
  <c r="AX278" i="12"/>
  <c r="AX347" i="12"/>
  <c r="AX285" i="12"/>
  <c r="AX439" i="12"/>
  <c r="AX281" i="12"/>
  <c r="AX393" i="12"/>
  <c r="AX188" i="12"/>
  <c r="AX224" i="12"/>
  <c r="AX268" i="12"/>
  <c r="AX286" i="12"/>
  <c r="AX349" i="12"/>
  <c r="AX293" i="12"/>
  <c r="AX447" i="12"/>
  <c r="AX374" i="12"/>
  <c r="AX405" i="12"/>
  <c r="AX207" i="12"/>
  <c r="AX327" i="12"/>
  <c r="AX366" i="12"/>
  <c r="AX372" i="12"/>
  <c r="AX412" i="12"/>
  <c r="AX203" i="12"/>
  <c r="AX311" i="12"/>
  <c r="AX362" i="12"/>
  <c r="AX453" i="12"/>
  <c r="AX384" i="12"/>
  <c r="AX158" i="12"/>
  <c r="AX259" i="12"/>
  <c r="AX340" i="12"/>
  <c r="AX411" i="12"/>
  <c r="AX217" i="12"/>
  <c r="AX179" i="12"/>
  <c r="AX459" i="12"/>
  <c r="AX360" i="12"/>
  <c r="AX215" i="12"/>
  <c r="AX272" i="12"/>
  <c r="AX171" i="12"/>
  <c r="AX212" i="12"/>
  <c r="AX262" i="12"/>
  <c r="AX239" i="12"/>
  <c r="AX343" i="12"/>
  <c r="AX241" i="12"/>
  <c r="AX423" i="12"/>
  <c r="AX452" i="12"/>
  <c r="AX289" i="12"/>
  <c r="AX184" i="12"/>
  <c r="AX216" i="12"/>
  <c r="AX264" i="12"/>
  <c r="AX247" i="12"/>
  <c r="AX345" i="12"/>
  <c r="AX277" i="12"/>
  <c r="AX431" i="12"/>
  <c r="AX237" i="12"/>
  <c r="AX373" i="12"/>
  <c r="AX199" i="12"/>
  <c r="AX295" i="12"/>
  <c r="AX358" i="12"/>
  <c r="AX409" i="12"/>
  <c r="AX292" i="12"/>
  <c r="AX195" i="12"/>
  <c r="AX279" i="12"/>
  <c r="AX354" i="12"/>
  <c r="AX377" i="12"/>
  <c r="AX437" i="12"/>
  <c r="AX173" i="12"/>
  <c r="AX251" i="12"/>
  <c r="AX332" i="12"/>
  <c r="AX379" i="12"/>
  <c r="AX434" i="12"/>
  <c r="AX175" i="12"/>
  <c r="AX304" i="12"/>
  <c r="AX328" i="12"/>
  <c r="AX255" i="12"/>
  <c r="AX214" i="12"/>
  <c r="AX460" i="12"/>
  <c r="AX181" i="12"/>
  <c r="AX258" i="12"/>
  <c r="AX223" i="12"/>
  <c r="AX339" i="12"/>
  <c r="AX371" i="12"/>
  <c r="AX407" i="12"/>
  <c r="AX432" i="12"/>
  <c r="AX462" i="12"/>
  <c r="AX456" i="12"/>
  <c r="AX193" i="12"/>
  <c r="AX260" i="12"/>
  <c r="AX231" i="12"/>
  <c r="AX341" i="12"/>
  <c r="AX225" i="12"/>
  <c r="AX415" i="12"/>
  <c r="AX440" i="12"/>
  <c r="AX229" i="12"/>
  <c r="AX182" i="12"/>
  <c r="AX269" i="12"/>
  <c r="AX350" i="12"/>
  <c r="AX451" i="12"/>
  <c r="AX413" i="12"/>
  <c r="AX185" i="12"/>
  <c r="AX265" i="12"/>
  <c r="AX346" i="12"/>
  <c r="AX435" i="12"/>
  <c r="AX389" i="12"/>
  <c r="AX178" i="12"/>
  <c r="AX238" i="12"/>
  <c r="AX314" i="12"/>
  <c r="AX321" i="12"/>
  <c r="AX402" i="12"/>
  <c r="AX165" i="12"/>
  <c r="AX352" i="12"/>
  <c r="AX303" i="12"/>
  <c r="AX209" i="12"/>
  <c r="AX424" i="12"/>
  <c r="AX243" i="12"/>
  <c r="AX204" i="12"/>
  <c r="AX250" i="12"/>
  <c r="AX315" i="12"/>
  <c r="AX331" i="12"/>
  <c r="AX363" i="12"/>
  <c r="AX375" i="12"/>
  <c r="AX461" i="12"/>
  <c r="AX430" i="12"/>
  <c r="AX388" i="12"/>
  <c r="AX206" i="12"/>
  <c r="AX252" i="12"/>
  <c r="AX323" i="12"/>
  <c r="AX333" i="12"/>
  <c r="AX365" i="12"/>
  <c r="AX383" i="12"/>
  <c r="AX317" i="12"/>
  <c r="AX438" i="12"/>
  <c r="AX408" i="12"/>
  <c r="AX253" i="12"/>
  <c r="AX334" i="12"/>
  <c r="AX387" i="12"/>
  <c r="AX442" i="12"/>
  <c r="AX174" i="12"/>
  <c r="AX249" i="12"/>
  <c r="AX330" i="12"/>
  <c r="AX320" i="12"/>
  <c r="AX426" i="12"/>
  <c r="AX166" i="12"/>
  <c r="AX191" i="12"/>
  <c r="AX227" i="12"/>
  <c r="AX213" i="12"/>
  <c r="AX436" i="12"/>
  <c r="AX164" i="12"/>
  <c r="AX271" i="12"/>
  <c r="AX201" i="12"/>
  <c r="AX376" i="12"/>
  <c r="AX396" i="12"/>
  <c r="AX427" i="12"/>
  <c r="AN206" i="12"/>
  <c r="AN221" i="12"/>
  <c r="AN251" i="12"/>
  <c r="AN445" i="12"/>
  <c r="AN196" i="12"/>
  <c r="AN305" i="12"/>
  <c r="AN419" i="12"/>
  <c r="AN355" i="12"/>
  <c r="AN376" i="12"/>
  <c r="AN232" i="12"/>
  <c r="AN428" i="12"/>
  <c r="AN406" i="12"/>
  <c r="AN353" i="12"/>
  <c r="AN378" i="12"/>
  <c r="AN222" i="12"/>
  <c r="AN213" i="12"/>
  <c r="AN327" i="12"/>
  <c r="AN425" i="12"/>
  <c r="AN192" i="12"/>
  <c r="AN301" i="12"/>
  <c r="AN399" i="12"/>
  <c r="AN366" i="12"/>
  <c r="AN266" i="12"/>
  <c r="AN187" i="12"/>
  <c r="AN412" i="12"/>
  <c r="AN390" i="12"/>
  <c r="AN414" i="12"/>
  <c r="AN292" i="12"/>
  <c r="AN181" i="12"/>
  <c r="AN170" i="12"/>
  <c r="AN210" i="12"/>
  <c r="AN307" i="12"/>
  <c r="AN417" i="12"/>
  <c r="AN189" i="12"/>
  <c r="AN281" i="12"/>
  <c r="AN391" i="12"/>
  <c r="AN358" i="12"/>
  <c r="AN306" i="12"/>
  <c r="AN345" i="12"/>
  <c r="AN404" i="12"/>
  <c r="AN288" i="12"/>
  <c r="AN382" i="12"/>
  <c r="AN238" i="12"/>
  <c r="AN169" i="12"/>
  <c r="AN166" i="12"/>
  <c r="AN194" i="12"/>
  <c r="AN299" i="12"/>
  <c r="AN413" i="12"/>
  <c r="AN335" i="12"/>
  <c r="AN273" i="12"/>
  <c r="AN387" i="12"/>
  <c r="AN463" i="12"/>
  <c r="AN290" i="12"/>
  <c r="AN357" i="12"/>
  <c r="AN262" i="12"/>
  <c r="AN234" i="12"/>
  <c r="AN264" i="12"/>
  <c r="AN159" i="12"/>
  <c r="AN161" i="12"/>
  <c r="AN180" i="12"/>
  <c r="AN275" i="12"/>
  <c r="AN385" i="12"/>
  <c r="AN346" i="12"/>
  <c r="AN227" i="12"/>
  <c r="AN257" i="12"/>
  <c r="AN451" i="12"/>
  <c r="AN220" i="12"/>
  <c r="AN440" i="12"/>
  <c r="AN318" i="12"/>
  <c r="AN347" i="12"/>
  <c r="AN185" i="12"/>
  <c r="AN371" i="12"/>
  <c r="AN300" i="12"/>
  <c r="AN164" i="12"/>
  <c r="AX337" i="12"/>
  <c r="BA166" i="12"/>
  <c r="BA175" i="12"/>
  <c r="BA171" i="12"/>
  <c r="BA240" i="12"/>
  <c r="BA423" i="12"/>
  <c r="BA272" i="12"/>
  <c r="BA417" i="12"/>
  <c r="BA358" i="12"/>
  <c r="BA381" i="12"/>
  <c r="BA298" i="12"/>
  <c r="BA436" i="12"/>
  <c r="BA357" i="12"/>
  <c r="BA301" i="12"/>
  <c r="BA189" i="12"/>
  <c r="BA324" i="12"/>
  <c r="BA331" i="12"/>
  <c r="BA273" i="12"/>
  <c r="BA212" i="12"/>
  <c r="BA271" i="12"/>
  <c r="BH255" i="12"/>
  <c r="BH175" i="12"/>
  <c r="BH241" i="12"/>
  <c r="BH313" i="12"/>
  <c r="BH423" i="12"/>
  <c r="BH433" i="12"/>
  <c r="BH274" i="12"/>
  <c r="BA266" i="12"/>
  <c r="BA169" i="12"/>
  <c r="BA403" i="12"/>
  <c r="BA352" i="12"/>
  <c r="BA439" i="12"/>
  <c r="BA300" i="12"/>
  <c r="BA312" i="12"/>
  <c r="BA425" i="12"/>
  <c r="BA366" i="12"/>
  <c r="BA276" i="12"/>
  <c r="BA389" i="12"/>
  <c r="BA244" i="12"/>
  <c r="BA440" i="12"/>
  <c r="BA388" i="12"/>
  <c r="BA361" i="12"/>
  <c r="BA305" i="12"/>
  <c r="BA214" i="12"/>
  <c r="BA414" i="12"/>
  <c r="BA450" i="12"/>
  <c r="BA335" i="12"/>
  <c r="BA264" i="12"/>
  <c r="BA285" i="12"/>
  <c r="BA213" i="12"/>
  <c r="BA279" i="12"/>
  <c r="BA217" i="12"/>
  <c r="BH341" i="12"/>
  <c r="BH227" i="12"/>
  <c r="BH198" i="12"/>
  <c r="BH283" i="12"/>
  <c r="BH372" i="12"/>
  <c r="BH427" i="12"/>
  <c r="BH288" i="12"/>
  <c r="BH453" i="12"/>
  <c r="BH286" i="12"/>
  <c r="AT158" i="12"/>
  <c r="AS167" i="12"/>
  <c r="AS450" i="12"/>
  <c r="AS182" i="12"/>
  <c r="AS361" i="12"/>
  <c r="AS201" i="12"/>
  <c r="AS295" i="12"/>
  <c r="AS426" i="12"/>
  <c r="AS285" i="12"/>
  <c r="AS417" i="12"/>
  <c r="AS348" i="12"/>
  <c r="AS234" i="12"/>
  <c r="AS443" i="12"/>
  <c r="AS318" i="12"/>
  <c r="AS290" i="12"/>
  <c r="AS198" i="12"/>
  <c r="BM159" i="12"/>
  <c r="BM329" i="12"/>
  <c r="BM398" i="12"/>
  <c r="BM408" i="12"/>
  <c r="BC321" i="12"/>
  <c r="BC343" i="12"/>
  <c r="BC457" i="12"/>
  <c r="BC416" i="12"/>
  <c r="BC329" i="12"/>
  <c r="BC193" i="12"/>
  <c r="AN284" i="12"/>
  <c r="AN326" i="12"/>
  <c r="AN197" i="12"/>
  <c r="AN219" i="12"/>
  <c r="AN295" i="12"/>
  <c r="AX263" i="12"/>
  <c r="AX246" i="12"/>
  <c r="AX449" i="12"/>
  <c r="AX319" i="12"/>
  <c r="AX458" i="12"/>
  <c r="AX274" i="12"/>
  <c r="AX410" i="12"/>
  <c r="AX261" i="12"/>
  <c r="AX406" i="12"/>
  <c r="AX361" i="12"/>
  <c r="AX256" i="12"/>
  <c r="AX441" i="12"/>
  <c r="AX273" i="12"/>
  <c r="AX211" i="12"/>
  <c r="AX196" i="12"/>
  <c r="AR177" i="12"/>
  <c r="AR268" i="12"/>
  <c r="AR159" i="12"/>
  <c r="AR271" i="12"/>
  <c r="AR186" i="12"/>
  <c r="AR270" i="12"/>
  <c r="AR452" i="12"/>
  <c r="AR240" i="12"/>
  <c r="AR459" i="12"/>
  <c r="AR258" i="12"/>
  <c r="AR243" i="12"/>
  <c r="AR348" i="12"/>
  <c r="AR393" i="12"/>
  <c r="AR286" i="12"/>
  <c r="AR187" i="12"/>
  <c r="AK355" i="12"/>
  <c r="AK381" i="12"/>
  <c r="AK417" i="12"/>
  <c r="AK258" i="12"/>
  <c r="AK407" i="12"/>
  <c r="AK233" i="12"/>
  <c r="AK236" i="12"/>
  <c r="AK329" i="12"/>
  <c r="AK434" i="12"/>
  <c r="AK368" i="12"/>
  <c r="AK287" i="12"/>
  <c r="AK228" i="12"/>
  <c r="AK240" i="12"/>
  <c r="AK226" i="12"/>
  <c r="AK209" i="12"/>
  <c r="BG443" i="12"/>
  <c r="BG216" i="12"/>
  <c r="BG271" i="12"/>
  <c r="BG315" i="12"/>
  <c r="BG185" i="12"/>
  <c r="BG310" i="12"/>
  <c r="BG365" i="12"/>
  <c r="BG409" i="12"/>
  <c r="BG460" i="12"/>
  <c r="BG413" i="12"/>
  <c r="BG361" i="12"/>
  <c r="BG448" i="12"/>
  <c r="BG396" i="12"/>
  <c r="BG454" i="12"/>
  <c r="BG234" i="12"/>
  <c r="BG335" i="12"/>
  <c r="BG187" i="12"/>
  <c r="BG318" i="12"/>
  <c r="BM184" i="12"/>
  <c r="BM207" i="12"/>
  <c r="BM304" i="12"/>
  <c r="BM281" i="12"/>
  <c r="BM325" i="12"/>
  <c r="BM444" i="12"/>
  <c r="BM305" i="12"/>
  <c r="BM374" i="12"/>
  <c r="BM235" i="12"/>
  <c r="BM399" i="12"/>
  <c r="BM271" i="12"/>
  <c r="BM451" i="12"/>
  <c r="BM395" i="12"/>
  <c r="BM249" i="12"/>
  <c r="BM429" i="12"/>
  <c r="BM199" i="12"/>
  <c r="BM300" i="12"/>
  <c r="BM258" i="12"/>
  <c r="BM367" i="12"/>
  <c r="BM440" i="12"/>
  <c r="BM278" i="12"/>
  <c r="BM461" i="12"/>
  <c r="BM316" i="12"/>
  <c r="BM448" i="12"/>
  <c r="BM254" i="12"/>
  <c r="BM441" i="12"/>
  <c r="BM321" i="12"/>
  <c r="BM211" i="12"/>
  <c r="BM421" i="12"/>
  <c r="BM195" i="12"/>
  <c r="BM280" i="12"/>
  <c r="BM247" i="12"/>
  <c r="BM363" i="12"/>
  <c r="BM420" i="12"/>
  <c r="BM210" i="12"/>
  <c r="BM454" i="12"/>
  <c r="BM438" i="12"/>
  <c r="BM362" i="12"/>
  <c r="BM240" i="12"/>
  <c r="BM401" i="12"/>
  <c r="BM358" i="12"/>
  <c r="BM198" i="12"/>
  <c r="BM381" i="12"/>
  <c r="BM173" i="12"/>
  <c r="BM205" i="12"/>
  <c r="BM272" i="12"/>
  <c r="BM238" i="12"/>
  <c r="BM343" i="12"/>
  <c r="BM412" i="12"/>
  <c r="BM266" i="12"/>
  <c r="BM361" i="12"/>
  <c r="BM430" i="12"/>
  <c r="BM354" i="12"/>
  <c r="BM176" i="12"/>
  <c r="BM385" i="12"/>
  <c r="BM350" i="12"/>
  <c r="BM164" i="12"/>
  <c r="BM459" i="12"/>
  <c r="BM177" i="12"/>
  <c r="BM190" i="12"/>
  <c r="BM252" i="12"/>
  <c r="BM340" i="12"/>
  <c r="BM327" i="12"/>
  <c r="BM388" i="12"/>
  <c r="BM215" i="12"/>
  <c r="BM349" i="12"/>
  <c r="BM406" i="12"/>
  <c r="BM279" i="12"/>
  <c r="BM161" i="12"/>
  <c r="BM356" i="12"/>
  <c r="BM274" i="12"/>
  <c r="BM324" i="12"/>
  <c r="BM334" i="12"/>
  <c r="BM174" i="12"/>
  <c r="AT197" i="12"/>
  <c r="BC270" i="12"/>
  <c r="BC379" i="12"/>
  <c r="BC293" i="12"/>
  <c r="AX230" i="12"/>
  <c r="AX197" i="12"/>
  <c r="AX180" i="12"/>
  <c r="AX380" i="12"/>
  <c r="AX318" i="12"/>
  <c r="AX355" i="12"/>
  <c r="AT282" i="12"/>
  <c r="BC163" i="12"/>
  <c r="BC282" i="12"/>
  <c r="BC297" i="12"/>
  <c r="BC301" i="12"/>
  <c r="BC452" i="12"/>
  <c r="AX450" i="12"/>
  <c r="AX425" i="12"/>
  <c r="AX297" i="12"/>
  <c r="AX222" i="12"/>
  <c r="AX276" i="12"/>
  <c r="AX234" i="12"/>
  <c r="AX419" i="12"/>
  <c r="AX226" i="12"/>
  <c r="AX445" i="12"/>
  <c r="AX240" i="12"/>
  <c r="AX414" i="12"/>
  <c r="AX283" i="12"/>
  <c r="BG313" i="12"/>
  <c r="BG200" i="12"/>
  <c r="AK246" i="12"/>
  <c r="AK437" i="12"/>
  <c r="AK462" i="12"/>
  <c r="AK221" i="12"/>
  <c r="AK312" i="12"/>
  <c r="AK262" i="12"/>
  <c r="AK435" i="12"/>
  <c r="AK268" i="12"/>
  <c r="AK410" i="12"/>
  <c r="AK356" i="12"/>
  <c r="AK259" i="12"/>
  <c r="AK436" i="12"/>
  <c r="AK443" i="12"/>
  <c r="AK285" i="12"/>
  <c r="BA174" i="12"/>
  <c r="BA387" i="12"/>
  <c r="BA344" i="12"/>
  <c r="BA161" i="12"/>
  <c r="BA451" i="12"/>
  <c r="BA304" i="12"/>
  <c r="BA232" i="12"/>
  <c r="BA456" i="12"/>
  <c r="BA459" i="12"/>
  <c r="BA320" i="12"/>
  <c r="BA292" i="12"/>
  <c r="BA405" i="12"/>
  <c r="BA330" i="12"/>
  <c r="BA444" i="12"/>
  <c r="BA400" i="12"/>
  <c r="BA365" i="12"/>
  <c r="BA226" i="12"/>
  <c r="BA223" i="12"/>
  <c r="BA418" i="12"/>
  <c r="BA374" i="12"/>
  <c r="BA339" i="12"/>
  <c r="BA278" i="12"/>
  <c r="BA289" i="12"/>
  <c r="BA221" i="12"/>
  <c r="BA291" i="12"/>
  <c r="BA225" i="12"/>
  <c r="BH172" i="12"/>
  <c r="BH235" i="12"/>
  <c r="BH285" i="12"/>
  <c r="BH251" i="12"/>
  <c r="BH380" i="12"/>
  <c r="BH455" i="12"/>
  <c r="BH308" i="12"/>
  <c r="BH457" i="12"/>
  <c r="BH318" i="12"/>
  <c r="AT351" i="12"/>
  <c r="AS162" i="12"/>
  <c r="AS312" i="12"/>
  <c r="AS203" i="12"/>
  <c r="AS382" i="12"/>
  <c r="AS209" i="12"/>
  <c r="AS213" i="12"/>
  <c r="AS163" i="12"/>
  <c r="AS293" i="12"/>
  <c r="AS425" i="12"/>
  <c r="AS368" i="12"/>
  <c r="AS242" i="12"/>
  <c r="AS459" i="12"/>
  <c r="AS375" i="12"/>
  <c r="AS294" i="12"/>
  <c r="AS206" i="12"/>
  <c r="BM298" i="12"/>
  <c r="BM339" i="12"/>
  <c r="BM426" i="12"/>
  <c r="BM458" i="12"/>
  <c r="BM336" i="12"/>
  <c r="BC162" i="12"/>
  <c r="BC318" i="12"/>
  <c r="BC190" i="12"/>
  <c r="BC334" i="12"/>
  <c r="BC348" i="12"/>
  <c r="AN365" i="12"/>
  <c r="AN328" i="12"/>
  <c r="AN205" i="12"/>
  <c r="AN247" i="12"/>
  <c r="AN259" i="12"/>
  <c r="AX167" i="12"/>
  <c r="AX429" i="12"/>
  <c r="AX404" i="12"/>
  <c r="AX282" i="12"/>
  <c r="AX162" i="12"/>
  <c r="AX306" i="12"/>
  <c r="AX284" i="12"/>
  <c r="AX290" i="12"/>
  <c r="AX422" i="12"/>
  <c r="AX369" i="12"/>
  <c r="AX291" i="12"/>
  <c r="AX308" i="12"/>
  <c r="AX391" i="12"/>
  <c r="AX310" i="12"/>
  <c r="AX200" i="12"/>
  <c r="AR175" i="12"/>
  <c r="AR167" i="12"/>
  <c r="AR166" i="12"/>
  <c r="AR303" i="12"/>
  <c r="AR295" i="12"/>
  <c r="AR261" i="12"/>
  <c r="AR331" i="12"/>
  <c r="AR297" i="12"/>
  <c r="AR463" i="12"/>
  <c r="AR375" i="12"/>
  <c r="AR280" i="12"/>
  <c r="AR352" i="12"/>
  <c r="AR401" i="12"/>
  <c r="AR306" i="12"/>
  <c r="AR182" i="12"/>
  <c r="BG420" i="12"/>
  <c r="AK413" i="12"/>
  <c r="AK433" i="12"/>
  <c r="AK298" i="12"/>
  <c r="AK415" i="12"/>
  <c r="AK256" i="12"/>
  <c r="AK171" i="12"/>
  <c r="AK337" i="12"/>
  <c r="AK442" i="12"/>
  <c r="AK456" i="12"/>
  <c r="AK291" i="12"/>
  <c r="AK190" i="12"/>
  <c r="AK392" i="12"/>
  <c r="AK242" i="12"/>
  <c r="AK211" i="12"/>
  <c r="BC185" i="12"/>
  <c r="BC189" i="12"/>
  <c r="BC267" i="12"/>
  <c r="BC408" i="12"/>
  <c r="BC456" i="12"/>
  <c r="BC203" i="12"/>
  <c r="BC382" i="12"/>
  <c r="BC397" i="12"/>
  <c r="BC201" i="12"/>
  <c r="BC393" i="12"/>
  <c r="BC317" i="12"/>
  <c r="BC192" i="12"/>
  <c r="BC266" i="12"/>
  <c r="BC247" i="12"/>
  <c r="BC165" i="12"/>
  <c r="BC169" i="12"/>
  <c r="BC259" i="12"/>
  <c r="BC380" i="12"/>
  <c r="BC421" i="12"/>
  <c r="BC242" i="12"/>
  <c r="BC291" i="12"/>
  <c r="BC341" i="12"/>
  <c r="BC237" i="12"/>
  <c r="BC363" i="12"/>
  <c r="BC306" i="12"/>
  <c r="BC366" i="12"/>
  <c r="BC250" i="12"/>
  <c r="BC376" i="12"/>
  <c r="BC275" i="12"/>
  <c r="BC164" i="12"/>
  <c r="BC255" i="12"/>
  <c r="BC390" i="12"/>
  <c r="BC389" i="12"/>
  <c r="BC238" i="12"/>
  <c r="BC308" i="12"/>
  <c r="BC299" i="12"/>
  <c r="BC229" i="12"/>
  <c r="BC342" i="12"/>
  <c r="BC264" i="12"/>
  <c r="BC330" i="12"/>
  <c r="BC340" i="12"/>
  <c r="BC273" i="12"/>
  <c r="BC346" i="12"/>
  <c r="BC177" i="12"/>
  <c r="BC244" i="12"/>
  <c r="BC280" i="12"/>
  <c r="BC373" i="12"/>
  <c r="BC208" i="12"/>
  <c r="BC314" i="12"/>
  <c r="BC447" i="12"/>
  <c r="BC451" i="12"/>
  <c r="BC412" i="12"/>
  <c r="BC256" i="12"/>
  <c r="BC355" i="12"/>
  <c r="BC385" i="12"/>
  <c r="BC254" i="12"/>
  <c r="BC171" i="12"/>
  <c r="BC168" i="12"/>
  <c r="BC232" i="12"/>
  <c r="BC322" i="12"/>
  <c r="BC423" i="12"/>
  <c r="BC210" i="12"/>
  <c r="BC278" i="12"/>
  <c r="BC436" i="12"/>
  <c r="BC352" i="12"/>
  <c r="BC370" i="12"/>
  <c r="BC213" i="12"/>
  <c r="BC411" i="12"/>
  <c r="BC325" i="12"/>
  <c r="BC324" i="12"/>
  <c r="BC159" i="12"/>
  <c r="BC354" i="12"/>
  <c r="AT204" i="12"/>
  <c r="BC442" i="12"/>
  <c r="BC261" i="12"/>
  <c r="AX368" i="12"/>
  <c r="AX288" i="12"/>
  <c r="AX313" i="12"/>
  <c r="AX296" i="12"/>
  <c r="AX399" i="12"/>
  <c r="AX202" i="12"/>
  <c r="AX244" i="12"/>
  <c r="BG407" i="12"/>
  <c r="BA177" i="12"/>
  <c r="BA160" i="12"/>
  <c r="BA462" i="12"/>
  <c r="BA168" i="12"/>
  <c r="BA395" i="12"/>
  <c r="BA336" i="12"/>
  <c r="BA332" i="12"/>
  <c r="BA383" i="12"/>
  <c r="BA314" i="12"/>
  <c r="BA448" i="12"/>
  <c r="BA302" i="12"/>
  <c r="BA429" i="12"/>
  <c r="BA338" i="12"/>
  <c r="BA463" i="12"/>
  <c r="BA404" i="12"/>
  <c r="BA369" i="12"/>
  <c r="BA317" i="12"/>
  <c r="BA239" i="12"/>
  <c r="BA426" i="12"/>
  <c r="BA378" i="12"/>
  <c r="BA343" i="12"/>
  <c r="BA299" i="12"/>
  <c r="BA293" i="12"/>
  <c r="BA237" i="12"/>
  <c r="BA295" i="12"/>
  <c r="BA233" i="12"/>
  <c r="BH174" i="12"/>
  <c r="BH271" i="12"/>
  <c r="BH260" i="12"/>
  <c r="BH374" i="12"/>
  <c r="BH396" i="12"/>
  <c r="BH346" i="12"/>
  <c r="BH312" i="12"/>
  <c r="BH344" i="12"/>
  <c r="BH266" i="12"/>
  <c r="AT361" i="12"/>
  <c r="AT214" i="12"/>
  <c r="AS384" i="12"/>
  <c r="AS257" i="12"/>
  <c r="AS390" i="12"/>
  <c r="AS231" i="12"/>
  <c r="AS359" i="12"/>
  <c r="AS170" i="12"/>
  <c r="AS309" i="12"/>
  <c r="AS445" i="12"/>
  <c r="AS310" i="12"/>
  <c r="AS276" i="12"/>
  <c r="AS200" i="12"/>
  <c r="AS379" i="12"/>
  <c r="AS302" i="12"/>
  <c r="AS233" i="12"/>
  <c r="BM309" i="12"/>
  <c r="BM377" i="12"/>
  <c r="BM202" i="12"/>
  <c r="BM208" i="12"/>
  <c r="BM196" i="12"/>
  <c r="BC179" i="12"/>
  <c r="BC364" i="12"/>
  <c r="BC225" i="12"/>
  <c r="BC413" i="12"/>
  <c r="BC391" i="12"/>
  <c r="BC236" i="12"/>
  <c r="AN183" i="12"/>
  <c r="AN344" i="12"/>
  <c r="AN282" i="12"/>
  <c r="AN313" i="12"/>
  <c r="AN381" i="12"/>
  <c r="AX312" i="12"/>
  <c r="AX418" i="12"/>
  <c r="AX161" i="12"/>
  <c r="AX356" i="12"/>
  <c r="AX170" i="12"/>
  <c r="AX338" i="12"/>
  <c r="AX163" i="12"/>
  <c r="AX322" i="12"/>
  <c r="AX454" i="12"/>
  <c r="AX324" i="12"/>
  <c r="AX307" i="12"/>
  <c r="AX416" i="12"/>
  <c r="AX381" i="12"/>
  <c r="AX326" i="12"/>
  <c r="AX208" i="12"/>
  <c r="M99" i="12"/>
  <c r="AR168" i="12"/>
  <c r="AR174" i="12"/>
  <c r="AR402" i="12"/>
  <c r="AR311" i="12"/>
  <c r="AR384" i="12"/>
  <c r="AR193" i="12"/>
  <c r="AR305" i="12"/>
  <c r="AR334" i="12"/>
  <c r="AR395" i="12"/>
  <c r="AR284" i="12"/>
  <c r="AR360" i="12"/>
  <c r="AR421" i="12"/>
  <c r="AR310" i="12"/>
  <c r="AR216" i="12"/>
  <c r="BG452" i="12"/>
  <c r="AK165" i="12"/>
  <c r="AK174" i="12"/>
  <c r="AK306" i="12"/>
  <c r="AK431" i="12"/>
  <c r="AK296" i="12"/>
  <c r="AK172" i="12"/>
  <c r="AK353" i="12"/>
  <c r="AK181" i="12"/>
  <c r="AK224" i="12"/>
  <c r="AK299" i="12"/>
  <c r="AK192" i="12"/>
  <c r="AK396" i="12"/>
  <c r="AK330" i="12"/>
  <c r="AK249" i="12"/>
  <c r="AW180" i="12"/>
  <c r="AW229" i="12"/>
  <c r="AW344" i="12"/>
  <c r="AW280" i="12"/>
  <c r="BF421" i="12"/>
  <c r="BN434" i="12"/>
  <c r="AW162" i="12"/>
  <c r="AW182" i="12"/>
  <c r="AW393" i="12"/>
  <c r="AW350" i="12"/>
  <c r="BF400" i="12"/>
  <c r="BF177" i="12"/>
  <c r="AW163" i="12"/>
  <c r="AW250" i="12"/>
  <c r="AW199" i="12"/>
  <c r="AW259" i="12"/>
  <c r="AW342" i="12"/>
  <c r="AW415" i="12"/>
  <c r="AW186" i="12"/>
  <c r="AW235" i="12"/>
  <c r="AW389" i="12"/>
  <c r="AW198" i="12"/>
  <c r="AW454" i="12"/>
  <c r="AW291" i="12"/>
  <c r="AW422" i="12"/>
  <c r="AW448" i="12"/>
  <c r="AW420" i="12"/>
  <c r="AW440" i="12"/>
  <c r="AW428" i="12"/>
  <c r="AW455" i="12"/>
  <c r="AW425" i="12"/>
  <c r="AW361" i="12"/>
  <c r="AW305" i="12"/>
  <c r="AW251" i="12"/>
  <c r="AW338" i="12"/>
  <c r="AW395" i="12"/>
  <c r="AW193" i="12"/>
  <c r="AW227" i="12"/>
  <c r="AW311" i="12"/>
  <c r="AW323" i="12"/>
  <c r="AW317" i="12"/>
  <c r="AW254" i="12"/>
  <c r="AW406" i="12"/>
  <c r="AW432" i="12"/>
  <c r="AW359" i="12"/>
  <c r="AW408" i="12"/>
  <c r="AW412" i="12"/>
  <c r="AW207" i="12"/>
  <c r="AW457" i="12"/>
  <c r="AW221" i="12"/>
  <c r="AW310" i="12"/>
  <c r="AW301" i="12"/>
  <c r="AW246" i="12"/>
  <c r="AW239" i="12"/>
  <c r="AW387" i="12"/>
  <c r="AW209" i="12"/>
  <c r="AW294" i="12"/>
  <c r="AW453" i="12"/>
  <c r="AW463" i="12"/>
  <c r="AW333" i="12"/>
  <c r="AW228" i="12"/>
  <c r="AW398" i="12"/>
  <c r="AW371" i="12"/>
  <c r="AW326" i="12"/>
  <c r="AW392" i="12"/>
  <c r="AW351" i="12"/>
  <c r="AW308" i="12"/>
  <c r="AW356" i="12"/>
  <c r="AW442" i="12"/>
  <c r="AW224" i="12"/>
  <c r="AW167" i="12"/>
  <c r="AW189" i="12"/>
  <c r="AW223" i="12"/>
  <c r="AW383" i="12"/>
  <c r="AW183" i="12"/>
  <c r="AW286" i="12"/>
  <c r="AW316" i="12"/>
  <c r="AW433" i="12"/>
  <c r="AW237" i="12"/>
  <c r="AW213" i="12"/>
  <c r="AW324" i="12"/>
  <c r="AW339" i="12"/>
  <c r="AW225" i="12"/>
  <c r="AW331" i="12"/>
  <c r="AW241" i="12"/>
  <c r="AW282" i="12"/>
  <c r="AW203" i="12"/>
  <c r="AW288" i="12"/>
  <c r="AW321" i="12"/>
  <c r="AW447" i="12"/>
  <c r="AW265" i="12"/>
  <c r="AW348" i="12"/>
  <c r="AW421" i="12"/>
  <c r="AW271" i="12"/>
  <c r="AW426" i="12"/>
  <c r="AW353" i="12"/>
  <c r="AW248" i="12"/>
  <c r="AW187" i="12"/>
  <c r="AW285" i="12"/>
  <c r="AW218" i="12"/>
  <c r="AW175" i="12"/>
  <c r="BF324" i="12"/>
  <c r="AW168" i="12"/>
  <c r="AW401" i="12"/>
  <c r="AW158" i="12"/>
  <c r="AW258" i="12"/>
  <c r="AW427" i="12"/>
  <c r="BF265" i="12"/>
  <c r="BF304" i="12"/>
  <c r="BF444" i="12"/>
  <c r="BF305" i="12"/>
  <c r="BF260" i="12"/>
  <c r="BF244" i="12"/>
  <c r="BF395" i="12"/>
  <c r="BF284" i="12"/>
  <c r="BF430" i="12"/>
  <c r="BF351" i="12"/>
  <c r="BF159" i="12"/>
  <c r="AW204" i="12"/>
  <c r="AW436" i="12"/>
  <c r="AW378" i="12"/>
  <c r="AW253" i="12"/>
  <c r="BN220" i="12"/>
  <c r="BN289" i="12"/>
  <c r="BN211" i="12"/>
  <c r="BN201" i="12"/>
  <c r="BN261" i="12"/>
  <c r="BN376" i="12"/>
  <c r="BN264" i="12"/>
  <c r="BN288" i="12"/>
  <c r="AW370" i="12"/>
  <c r="AW196" i="12"/>
  <c r="AW418" i="12"/>
  <c r="AW257" i="12"/>
  <c r="AY423" i="12"/>
  <c r="AY454" i="12"/>
  <c r="AY400" i="12"/>
  <c r="AY359" i="12"/>
  <c r="AY325" i="12"/>
  <c r="AY320" i="12"/>
  <c r="AY242" i="12"/>
  <c r="AY202" i="12"/>
  <c r="AY437" i="12"/>
  <c r="AY399" i="12"/>
  <c r="AY422" i="12"/>
  <c r="AY376" i="12"/>
  <c r="AY353" i="12"/>
  <c r="AY273" i="12"/>
  <c r="AY296" i="12"/>
  <c r="AY236" i="12"/>
  <c r="AY196" i="12"/>
  <c r="BH177" i="12"/>
  <c r="BH168" i="12"/>
  <c r="BH333" i="12"/>
  <c r="BH410" i="12"/>
  <c r="BH327" i="12"/>
  <c r="BH243" i="12"/>
  <c r="BH165" i="12"/>
  <c r="BH347" i="12"/>
  <c r="BH424" i="12"/>
  <c r="BH269" i="12"/>
  <c r="BH277" i="12"/>
  <c r="BH191" i="12"/>
  <c r="BH446" i="12"/>
  <c r="BH382" i="12"/>
  <c r="BH299" i="12"/>
  <c r="BH200" i="12"/>
  <c r="BH167" i="12"/>
  <c r="BH452" i="12"/>
  <c r="BH388" i="12"/>
  <c r="BH305" i="12"/>
  <c r="BH221" i="12"/>
  <c r="BH354" i="12"/>
  <c r="BH463" i="12"/>
  <c r="BH431" i="12"/>
  <c r="BH399" i="12"/>
  <c r="BH259" i="12"/>
  <c r="BH316" i="12"/>
  <c r="BH284" i="12"/>
  <c r="BH232" i="12"/>
  <c r="BH186" i="12"/>
  <c r="BH352" i="12"/>
  <c r="BH461" i="12"/>
  <c r="BH429" i="12"/>
  <c r="BH397" i="12"/>
  <c r="BH261" i="12"/>
  <c r="BH314" i="12"/>
  <c r="BH282" i="12"/>
  <c r="BH230" i="12"/>
  <c r="BH183" i="12"/>
  <c r="AM178" i="12"/>
  <c r="AM266" i="12"/>
  <c r="AM336" i="12"/>
  <c r="AM356" i="12"/>
  <c r="AM161" i="12"/>
  <c r="AM427" i="12"/>
  <c r="AM323" i="12"/>
  <c r="AM443" i="12"/>
  <c r="AM223" i="12"/>
  <c r="AM440" i="12"/>
  <c r="AM260" i="12"/>
  <c r="AM456" i="12"/>
  <c r="AM406" i="12"/>
  <c r="AM248" i="12"/>
  <c r="AM396" i="12"/>
  <c r="AM447" i="12"/>
  <c r="AM434" i="12"/>
  <c r="AM327" i="12"/>
  <c r="AM197" i="12"/>
  <c r="AM184" i="12"/>
  <c r="AM367" i="12"/>
  <c r="AM330" i="12"/>
  <c r="AM288" i="12"/>
  <c r="AM269" i="12"/>
  <c r="AM222" i="12"/>
  <c r="BM179" i="12"/>
  <c r="BM437" i="12"/>
  <c r="BM373" i="12"/>
  <c r="BM314" i="12"/>
  <c r="BM230" i="12"/>
  <c r="BM167" i="12"/>
  <c r="BM411" i="12"/>
  <c r="BM366" i="12"/>
  <c r="BM285" i="12"/>
  <c r="BM311" i="12"/>
  <c r="BM393" i="12"/>
  <c r="BM348" i="12"/>
  <c r="BM265" i="12"/>
  <c r="BM171" i="12"/>
  <c r="BM415" i="12"/>
  <c r="BM370" i="12"/>
  <c r="BM290" i="12"/>
  <c r="BM181" i="12"/>
  <c r="BM434" i="12"/>
  <c r="BM402" i="12"/>
  <c r="BM315" i="12"/>
  <c r="BM357" i="12"/>
  <c r="BM237" i="12"/>
  <c r="BM273" i="12"/>
  <c r="BM222" i="12"/>
  <c r="BM450" i="12"/>
  <c r="BM416" i="12"/>
  <c r="BM384" i="12"/>
  <c r="BM371" i="12"/>
  <c r="BM338" i="12"/>
  <c r="BM291" i="12"/>
  <c r="BM253" i="12"/>
  <c r="BM183" i="12"/>
  <c r="BM308" i="12"/>
  <c r="BM276" i="12"/>
  <c r="BM248" i="12"/>
  <c r="BM203" i="12"/>
  <c r="BM201" i="12"/>
  <c r="AN173" i="12"/>
  <c r="AN167" i="12"/>
  <c r="AN276" i="12"/>
  <c r="AN163" i="12"/>
  <c r="AN246" i="12"/>
  <c r="AN324" i="12"/>
  <c r="AN168" i="12"/>
  <c r="AN230" i="12"/>
  <c r="AN398" i="12"/>
  <c r="AN226" i="12"/>
  <c r="AN422" i="12"/>
  <c r="AN272" i="12"/>
  <c r="AN360" i="12"/>
  <c r="AN420" i="12"/>
  <c r="AN254" i="12"/>
  <c r="AN186" i="12"/>
  <c r="AN182" i="12"/>
  <c r="AN448" i="12"/>
  <c r="AN384" i="12"/>
  <c r="AN298" i="12"/>
  <c r="AN212" i="12"/>
  <c r="AN341" i="12"/>
  <c r="AN459" i="12"/>
  <c r="AN427" i="12"/>
  <c r="AN395" i="12"/>
  <c r="AN261" i="12"/>
  <c r="AN309" i="12"/>
  <c r="AN277" i="12"/>
  <c r="AN223" i="12"/>
  <c r="AN184" i="12"/>
  <c r="AN362" i="12"/>
  <c r="AN453" i="12"/>
  <c r="AN421" i="12"/>
  <c r="AN389" i="12"/>
  <c r="AN255" i="12"/>
  <c r="AN303" i="12"/>
  <c r="AN271" i="12"/>
  <c r="AN217" i="12"/>
  <c r="AN188" i="12"/>
  <c r="BI165" i="12"/>
  <c r="BI172" i="12"/>
  <c r="BI410" i="12"/>
  <c r="BI366" i="12"/>
  <c r="BI291" i="12"/>
  <c r="BI245" i="12"/>
  <c r="BI170" i="12"/>
  <c r="BI416" i="12"/>
  <c r="BI310" i="12"/>
  <c r="BI297" i="12"/>
  <c r="BI252" i="12"/>
  <c r="BI446" i="12"/>
  <c r="BI382" i="12"/>
  <c r="BI338" i="12"/>
  <c r="BI232" i="12"/>
  <c r="BI202" i="12"/>
  <c r="BI163" i="12"/>
  <c r="BI404" i="12"/>
  <c r="BI360" i="12"/>
  <c r="BI285" i="12"/>
  <c r="BI233" i="12"/>
  <c r="BI443" i="12"/>
  <c r="BI411" i="12"/>
  <c r="BI379" i="12"/>
  <c r="BI367" i="12"/>
  <c r="BI335" i="12"/>
  <c r="BI292" i="12"/>
  <c r="BI226" i="12"/>
  <c r="BI247" i="12"/>
  <c r="BI199" i="12"/>
  <c r="BI437" i="12"/>
  <c r="BI405" i="12"/>
  <c r="BI373" i="12"/>
  <c r="BI361" i="12"/>
  <c r="BI329" i="12"/>
  <c r="BI286" i="12"/>
  <c r="BI215" i="12"/>
  <c r="BI235" i="12"/>
  <c r="BI191" i="12"/>
  <c r="AU182" i="12"/>
  <c r="AU211" i="12"/>
  <c r="AY162" i="12"/>
  <c r="AY449" i="12"/>
  <c r="AY354" i="12"/>
  <c r="AY197" i="12"/>
  <c r="AY159" i="12"/>
  <c r="AY366" i="12"/>
  <c r="AY209" i="12"/>
  <c r="AY412" i="12"/>
  <c r="AY245" i="12"/>
  <c r="AY165" i="12"/>
  <c r="AY302" i="12"/>
  <c r="AY225" i="12"/>
  <c r="AY379" i="12"/>
  <c r="AY371" i="12"/>
  <c r="AY311" i="12"/>
  <c r="AY231" i="12"/>
  <c r="AY430" i="12"/>
  <c r="AY374" i="12"/>
  <c r="AY344" i="12"/>
  <c r="AY259" i="12"/>
  <c r="AY211" i="12"/>
  <c r="AY439" i="12"/>
  <c r="AY373" i="12"/>
  <c r="AY416" i="12"/>
  <c r="AY363" i="12"/>
  <c r="AY331" i="12"/>
  <c r="AY264" i="12"/>
  <c r="AY246" i="12"/>
  <c r="AY206" i="12"/>
  <c r="AY182" i="12"/>
  <c r="AY415" i="12"/>
  <c r="AY442" i="12"/>
  <c r="AY392" i="12"/>
  <c r="AY357" i="12"/>
  <c r="AY305" i="12"/>
  <c r="AY312" i="12"/>
  <c r="AY240" i="12"/>
  <c r="AY200" i="12"/>
  <c r="AY268" i="12"/>
  <c r="BH161" i="12"/>
  <c r="BH349" i="12"/>
  <c r="BH426" i="12"/>
  <c r="BH249" i="12"/>
  <c r="BH279" i="12"/>
  <c r="BH193" i="12"/>
  <c r="BH363" i="12"/>
  <c r="BH440" i="12"/>
  <c r="BH376" i="12"/>
  <c r="BH293" i="12"/>
  <c r="BH197" i="12"/>
  <c r="BH315" i="12"/>
  <c r="BH231" i="12"/>
  <c r="BH173" i="12"/>
  <c r="BH258" i="12"/>
  <c r="BH404" i="12"/>
  <c r="BH321" i="12"/>
  <c r="BH237" i="12"/>
  <c r="BH362" i="12"/>
  <c r="BH330" i="12"/>
  <c r="BH439" i="12"/>
  <c r="BH407" i="12"/>
  <c r="BH375" i="12"/>
  <c r="BH324" i="12"/>
  <c r="BH292" i="12"/>
  <c r="BH240" i="12"/>
  <c r="BH217" i="12"/>
  <c r="BH360" i="12"/>
  <c r="BH328" i="12"/>
  <c r="BH437" i="12"/>
  <c r="BH405" i="12"/>
  <c r="BH373" i="12"/>
  <c r="BH322" i="12"/>
  <c r="BH290" i="12"/>
  <c r="BH238" i="12"/>
  <c r="BH215" i="12"/>
  <c r="G94" i="12"/>
  <c r="AM432" i="12"/>
  <c r="AM163" i="12"/>
  <c r="AM191" i="12"/>
  <c r="AM176" i="12"/>
  <c r="AM207" i="12"/>
  <c r="AM398" i="12"/>
  <c r="AM453" i="12"/>
  <c r="AM210" i="12"/>
  <c r="AM419" i="12"/>
  <c r="AM289" i="12"/>
  <c r="AM435" i="12"/>
  <c r="AM352" i="12"/>
  <c r="AM264" i="12"/>
  <c r="AM362" i="12"/>
  <c r="AM347" i="12"/>
  <c r="AM320" i="12"/>
  <c r="AM308" i="12"/>
  <c r="AM251" i="12"/>
  <c r="AM212" i="12"/>
  <c r="AM433" i="12"/>
  <c r="AM354" i="12"/>
  <c r="AM394" i="12"/>
  <c r="AM286" i="12"/>
  <c r="AM234" i="12"/>
  <c r="BM170" i="12"/>
  <c r="BM460" i="12"/>
  <c r="BM389" i="12"/>
  <c r="BM344" i="12"/>
  <c r="BM259" i="12"/>
  <c r="BM175" i="12"/>
  <c r="BM427" i="12"/>
  <c r="BM455" i="12"/>
  <c r="BM306" i="12"/>
  <c r="BM189" i="12"/>
  <c r="BM409" i="12"/>
  <c r="BM364" i="12"/>
  <c r="BM282" i="12"/>
  <c r="BM180" i="12"/>
  <c r="BM431" i="12"/>
  <c r="BM223" i="12"/>
  <c r="BM221" i="12"/>
  <c r="BM217" i="12"/>
  <c r="BM442" i="12"/>
  <c r="BM410" i="12"/>
  <c r="BM378" i="12"/>
  <c r="BM365" i="12"/>
  <c r="BM330" i="12"/>
  <c r="BM283" i="12"/>
  <c r="BM244" i="12"/>
  <c r="BM227" i="12"/>
  <c r="BM424" i="12"/>
  <c r="BM392" i="12"/>
  <c r="BM449" i="12"/>
  <c r="BM347" i="12"/>
  <c r="BM302" i="12"/>
  <c r="BM263" i="12"/>
  <c r="BM204" i="12"/>
  <c r="BM241" i="12"/>
  <c r="BM284" i="12"/>
  <c r="BM256" i="12"/>
  <c r="BM191" i="12"/>
  <c r="BM209" i="12"/>
  <c r="AN175" i="12"/>
  <c r="AN260" i="12"/>
  <c r="AN174" i="12"/>
  <c r="AN252" i="12"/>
  <c r="AN410" i="12"/>
  <c r="AN172" i="12"/>
  <c r="AN316" i="12"/>
  <c r="AN430" i="12"/>
  <c r="AN280" i="12"/>
  <c r="AN454" i="12"/>
  <c r="AN304" i="12"/>
  <c r="AN331" i="12"/>
  <c r="AN436" i="12"/>
  <c r="AN270" i="12"/>
  <c r="AN286" i="12"/>
  <c r="AN201" i="12"/>
  <c r="AN369" i="12"/>
  <c r="AN400" i="12"/>
  <c r="AN314" i="12"/>
  <c r="AN228" i="12"/>
  <c r="AN329" i="12"/>
  <c r="AN372" i="12"/>
  <c r="AN435" i="12"/>
  <c r="AN403" i="12"/>
  <c r="AN269" i="12"/>
  <c r="AN317" i="12"/>
  <c r="AN285" i="12"/>
  <c r="AN231" i="12"/>
  <c r="AN200" i="12"/>
  <c r="AN349" i="12"/>
  <c r="AN461" i="12"/>
  <c r="AN429" i="12"/>
  <c r="AN397" i="12"/>
  <c r="AN263" i="12"/>
  <c r="AN311" i="12"/>
  <c r="AN279" i="12"/>
  <c r="AN225" i="12"/>
  <c r="AN190" i="12"/>
  <c r="BI169" i="12"/>
  <c r="BI426" i="12"/>
  <c r="BI456" i="12"/>
  <c r="BI307" i="12"/>
  <c r="BI262" i="12"/>
  <c r="BI174" i="12"/>
  <c r="BI432" i="12"/>
  <c r="BI313" i="12"/>
  <c r="BI315" i="12"/>
  <c r="BI268" i="12"/>
  <c r="BI183" i="12"/>
  <c r="BI398" i="12"/>
  <c r="BI354" i="12"/>
  <c r="BI279" i="12"/>
  <c r="BI221" i="12"/>
  <c r="BI175" i="12"/>
  <c r="BI420" i="12"/>
  <c r="BI326" i="12"/>
  <c r="BI301" i="12"/>
  <c r="BI256" i="12"/>
  <c r="BI459" i="12"/>
  <c r="BI419" i="12"/>
  <c r="BI387" i="12"/>
  <c r="BI322" i="12"/>
  <c r="BI343" i="12"/>
  <c r="BI300" i="12"/>
  <c r="BI242" i="12"/>
  <c r="BI255" i="12"/>
  <c r="BI207" i="12"/>
  <c r="BI445" i="12"/>
  <c r="BI413" i="12"/>
  <c r="BI381" i="12"/>
  <c r="BI369" i="12"/>
  <c r="BI337" i="12"/>
  <c r="BI294" i="12"/>
  <c r="BI230" i="12"/>
  <c r="BI249" i="12"/>
  <c r="BI201" i="12"/>
  <c r="AU386" i="12"/>
  <c r="AU351" i="12"/>
  <c r="AY166" i="12"/>
  <c r="AY164" i="12"/>
  <c r="AY380" i="12"/>
  <c r="AY237" i="12"/>
  <c r="AY167" i="12"/>
  <c r="AY428" i="12"/>
  <c r="AY249" i="12"/>
  <c r="AY321" i="12"/>
  <c r="AY263" i="12"/>
  <c r="AY172" i="12"/>
  <c r="AY460" i="12"/>
  <c r="AY257" i="12"/>
  <c r="AY443" i="12"/>
  <c r="AY420" i="12"/>
  <c r="AY332" i="12"/>
  <c r="AY247" i="12"/>
  <c r="AY183" i="12"/>
  <c r="AY458" i="12"/>
  <c r="AY360" i="12"/>
  <c r="AY324" i="12"/>
  <c r="AY203" i="12"/>
  <c r="AY310" i="12"/>
  <c r="AY429" i="12"/>
  <c r="AY448" i="12"/>
  <c r="AY278" i="12"/>
  <c r="AY339" i="12"/>
  <c r="AY275" i="12"/>
  <c r="AY254" i="12"/>
  <c r="AY222" i="12"/>
  <c r="AY190" i="12"/>
  <c r="AY447" i="12"/>
  <c r="AY397" i="12"/>
  <c r="AY424" i="12"/>
  <c r="AY365" i="12"/>
  <c r="AY333" i="12"/>
  <c r="AY266" i="12"/>
  <c r="AY248" i="12"/>
  <c r="AY208" i="12"/>
  <c r="AY184" i="12"/>
  <c r="AY160" i="12"/>
  <c r="AY163" i="12"/>
  <c r="AY233" i="12"/>
  <c r="AY261" i="12"/>
  <c r="AY241" i="12"/>
  <c r="AY297" i="12"/>
  <c r="AY418" i="12"/>
  <c r="AY195" i="12"/>
  <c r="AY432" i="12"/>
  <c r="AY250" i="12"/>
  <c r="AY186" i="12"/>
  <c r="AY408" i="12"/>
  <c r="AY244" i="12"/>
  <c r="BH398" i="12"/>
  <c r="BH162" i="12"/>
  <c r="BH357" i="12"/>
  <c r="BH434" i="12"/>
  <c r="BH370" i="12"/>
  <c r="BH287" i="12"/>
  <c r="BH212" i="12"/>
  <c r="BH159" i="12"/>
  <c r="BH448" i="12"/>
  <c r="BH384" i="12"/>
  <c r="BH301" i="12"/>
  <c r="BH208" i="12"/>
  <c r="BH329" i="12"/>
  <c r="BH406" i="12"/>
  <c r="BH323" i="12"/>
  <c r="BH239" i="12"/>
  <c r="BH176" i="12"/>
  <c r="BH335" i="12"/>
  <c r="BH412" i="12"/>
  <c r="BH207" i="12"/>
  <c r="BH245" i="12"/>
  <c r="BH366" i="12"/>
  <c r="BH334" i="12"/>
  <c r="BH443" i="12"/>
  <c r="BH411" i="12"/>
  <c r="BH379" i="12"/>
  <c r="BH202" i="12"/>
  <c r="BH296" i="12"/>
  <c r="BH244" i="12"/>
  <c r="BH209" i="12"/>
  <c r="BH364" i="12"/>
  <c r="BH332" i="12"/>
  <c r="BH441" i="12"/>
  <c r="BH409" i="12"/>
  <c r="BH377" i="12"/>
  <c r="BH326" i="12"/>
  <c r="BH294" i="12"/>
  <c r="BH242" i="12"/>
  <c r="BH201" i="12"/>
  <c r="AM170" i="12"/>
  <c r="AM405" i="12"/>
  <c r="AM171" i="12"/>
  <c r="AM235" i="12"/>
  <c r="AM183" i="12"/>
  <c r="AM300" i="12"/>
  <c r="AM462" i="12"/>
  <c r="AM187" i="12"/>
  <c r="AM262" i="12"/>
  <c r="AM357" i="12"/>
  <c r="AM318" i="12"/>
  <c r="AM193" i="12"/>
  <c r="AM403" i="12"/>
  <c r="AM198" i="12"/>
  <c r="AM181" i="12"/>
  <c r="AM355" i="12"/>
  <c r="AM420" i="12"/>
  <c r="AM372" i="12"/>
  <c r="AM255" i="12"/>
  <c r="AM220" i="12"/>
  <c r="AM449" i="12"/>
  <c r="AM407" i="12"/>
  <c r="AM410" i="12"/>
  <c r="AM302" i="12"/>
  <c r="AM246" i="12"/>
  <c r="M120" i="12"/>
  <c r="BM319" i="12"/>
  <c r="BM397" i="12"/>
  <c r="BM352" i="12"/>
  <c r="BM270" i="12"/>
  <c r="BM178" i="12"/>
  <c r="BM435" i="12"/>
  <c r="BM323" i="12"/>
  <c r="BM245" i="12"/>
  <c r="BM224" i="12"/>
  <c r="BM417" i="12"/>
  <c r="BM313" i="12"/>
  <c r="BM293" i="12"/>
  <c r="BM188" i="12"/>
  <c r="BM439" i="12"/>
  <c r="BM375" i="12"/>
  <c r="BM326" i="12"/>
  <c r="BM236" i="12"/>
  <c r="BM446" i="12"/>
  <c r="BM414" i="12"/>
  <c r="BM382" i="12"/>
  <c r="BM369" i="12"/>
  <c r="BM335" i="12"/>
  <c r="BM289" i="12"/>
  <c r="BM250" i="12"/>
  <c r="BM243" i="12"/>
  <c r="BM428" i="12"/>
  <c r="BM396" i="12"/>
  <c r="BM457" i="12"/>
  <c r="BM351" i="12"/>
  <c r="BM307" i="12"/>
  <c r="BM269" i="12"/>
  <c r="BM193" i="12"/>
  <c r="BM318" i="12"/>
  <c r="BM288" i="12"/>
  <c r="BM260" i="12"/>
  <c r="BM213" i="12"/>
  <c r="BM194" i="12"/>
  <c r="AN178" i="12"/>
  <c r="AN394" i="12"/>
  <c r="AN177" i="12"/>
  <c r="AN386" i="12"/>
  <c r="AN442" i="12"/>
  <c r="AN176" i="12"/>
  <c r="AN268" i="12"/>
  <c r="AN446" i="12"/>
  <c r="AN296" i="12"/>
  <c r="AN332" i="12"/>
  <c r="AN320" i="12"/>
  <c r="AN367" i="12"/>
  <c r="AN444" i="12"/>
  <c r="AN380" i="12"/>
  <c r="AN294" i="12"/>
  <c r="AN209" i="12"/>
  <c r="AN336" i="12"/>
  <c r="AN408" i="12"/>
  <c r="AN322" i="12"/>
  <c r="AN236" i="12"/>
  <c r="AN343" i="12"/>
  <c r="AN334" i="12"/>
  <c r="AN439" i="12"/>
  <c r="AN407" i="12"/>
  <c r="AN375" i="12"/>
  <c r="AN321" i="12"/>
  <c r="AN289" i="12"/>
  <c r="AN235" i="12"/>
  <c r="AN204" i="12"/>
  <c r="AN363" i="12"/>
  <c r="AN370" i="12"/>
  <c r="AN433" i="12"/>
  <c r="AN401" i="12"/>
  <c r="AN267" i="12"/>
  <c r="AN315" i="12"/>
  <c r="AN283" i="12"/>
  <c r="AN229" i="12"/>
  <c r="AN198" i="12"/>
  <c r="BI176" i="12"/>
  <c r="BI434" i="12"/>
  <c r="BI321" i="12"/>
  <c r="BI323" i="12"/>
  <c r="BI270" i="12"/>
  <c r="BI185" i="12"/>
  <c r="BI440" i="12"/>
  <c r="BI376" i="12"/>
  <c r="BI332" i="12"/>
  <c r="BI220" i="12"/>
  <c r="BI196" i="12"/>
  <c r="BI406" i="12"/>
  <c r="BI362" i="12"/>
  <c r="BI287" i="12"/>
  <c r="BI237" i="12"/>
  <c r="BI179" i="12"/>
  <c r="BI428" i="12"/>
  <c r="BI458" i="12"/>
  <c r="BI309" i="12"/>
  <c r="BI264" i="12"/>
  <c r="BI320" i="12"/>
  <c r="BI423" i="12"/>
  <c r="BI391" i="12"/>
  <c r="BI452" i="12"/>
  <c r="BI347" i="12"/>
  <c r="BI304" i="12"/>
  <c r="BI272" i="12"/>
  <c r="BI259" i="12"/>
  <c r="BI194" i="12"/>
  <c r="BI449" i="12"/>
  <c r="BI417" i="12"/>
  <c r="BI385" i="12"/>
  <c r="BI314" i="12"/>
  <c r="BI341" i="12"/>
  <c r="BI298" i="12"/>
  <c r="BI238" i="12"/>
  <c r="BI253" i="12"/>
  <c r="BI205" i="12"/>
  <c r="AU450" i="12"/>
  <c r="AU332" i="12"/>
  <c r="AY170" i="12"/>
  <c r="AY168" i="12"/>
  <c r="AY444" i="12"/>
  <c r="AY253" i="12"/>
  <c r="AY171" i="12"/>
  <c r="AY410" i="12"/>
  <c r="AY284" i="12"/>
  <c r="AY313" i="12"/>
  <c r="AY303" i="12"/>
  <c r="AY174" i="12"/>
  <c r="AY450" i="12"/>
  <c r="AY316" i="12"/>
  <c r="AY326" i="12"/>
  <c r="AY452" i="12"/>
  <c r="AY340" i="12"/>
  <c r="AY255" i="12"/>
  <c r="AY191" i="12"/>
  <c r="AY413" i="12"/>
  <c r="AY285" i="12"/>
  <c r="AY269" i="12"/>
  <c r="AY219" i="12"/>
  <c r="AY406" i="12"/>
  <c r="AY457" i="12"/>
  <c r="AY309" i="12"/>
  <c r="AY314" i="12"/>
  <c r="AY343" i="12"/>
  <c r="AY291" i="12"/>
  <c r="AY258" i="12"/>
  <c r="AY226" i="12"/>
  <c r="AY194" i="12"/>
  <c r="AY463" i="12"/>
  <c r="AY417" i="12"/>
  <c r="AY440" i="12"/>
  <c r="AY293" i="12"/>
  <c r="AY337" i="12"/>
  <c r="AY270" i="12"/>
  <c r="AY252" i="12"/>
  <c r="AY220" i="12"/>
  <c r="AY188" i="12"/>
  <c r="AY180" i="12"/>
  <c r="AY221" i="12"/>
  <c r="AY386" i="12"/>
  <c r="AY396" i="12"/>
  <c r="AY388" i="12"/>
  <c r="AY425" i="12"/>
  <c r="AY292" i="12"/>
  <c r="AY405" i="12"/>
  <c r="AY335" i="12"/>
  <c r="AY431" i="12"/>
  <c r="AY329" i="12"/>
  <c r="BH462" i="12"/>
  <c r="BH170" i="12"/>
  <c r="BH365" i="12"/>
  <c r="BH442" i="12"/>
  <c r="BH378" i="12"/>
  <c r="BH295" i="12"/>
  <c r="BH205" i="12"/>
  <c r="BH166" i="12"/>
  <c r="BH456" i="12"/>
  <c r="BH392" i="12"/>
  <c r="BH309" i="12"/>
  <c r="BH225" i="12"/>
  <c r="BH337" i="12"/>
  <c r="BH414" i="12"/>
  <c r="BH252" i="12"/>
  <c r="BH195" i="12"/>
  <c r="BH180" i="12"/>
  <c r="BH343" i="12"/>
  <c r="BH420" i="12"/>
  <c r="BH265" i="12"/>
  <c r="BH273" i="12"/>
  <c r="BH188" i="12"/>
  <c r="BH338" i="12"/>
  <c r="BH447" i="12"/>
  <c r="BH415" i="12"/>
  <c r="BH383" i="12"/>
  <c r="BH256" i="12"/>
  <c r="BH300" i="12"/>
  <c r="BH203" i="12"/>
  <c r="BH204" i="12"/>
  <c r="BH254" i="12"/>
  <c r="BH336" i="12"/>
  <c r="BH445" i="12"/>
  <c r="BH413" i="12"/>
  <c r="BH381" i="12"/>
  <c r="BH248" i="12"/>
  <c r="BH298" i="12"/>
  <c r="BH246" i="12"/>
  <c r="BH196" i="12"/>
  <c r="AM174" i="12"/>
  <c r="AM379" i="12"/>
  <c r="AM175" i="12"/>
  <c r="AM258" i="12"/>
  <c r="AM227" i="12"/>
  <c r="AM414" i="12"/>
  <c r="AM460" i="12"/>
  <c r="AM196" i="12"/>
  <c r="AM297" i="12"/>
  <c r="AM381" i="12"/>
  <c r="AM369" i="12"/>
  <c r="AM229" i="12"/>
  <c r="AM455" i="12"/>
  <c r="AM273" i="12"/>
  <c r="AM189" i="12"/>
  <c r="AM363" i="12"/>
  <c r="AM334" i="12"/>
  <c r="AM279" i="12"/>
  <c r="AM263" i="12"/>
  <c r="AM224" i="12"/>
  <c r="AM283" i="12"/>
  <c r="AM317" i="12"/>
  <c r="AM426" i="12"/>
  <c r="AM277" i="12"/>
  <c r="AM203" i="12"/>
  <c r="AM182" i="12"/>
  <c r="BM169" i="12"/>
  <c r="BM160" i="12"/>
  <c r="BM405" i="12"/>
  <c r="BM360" i="12"/>
  <c r="BM277" i="12"/>
  <c r="BM165" i="12"/>
  <c r="BM443" i="12"/>
  <c r="BM379" i="12"/>
  <c r="BM331" i="12"/>
  <c r="BM246" i="12"/>
  <c r="BM425" i="12"/>
  <c r="BM453" i="12"/>
  <c r="BM303" i="12"/>
  <c r="BM206" i="12"/>
  <c r="BM447" i="12"/>
  <c r="BM383" i="12"/>
  <c r="BM337" i="12"/>
  <c r="BM251" i="12"/>
  <c r="BM452" i="12"/>
  <c r="BM418" i="12"/>
  <c r="BM386" i="12"/>
  <c r="BM317" i="12"/>
  <c r="BM341" i="12"/>
  <c r="BM294" i="12"/>
  <c r="BM255" i="12"/>
  <c r="BM186" i="12"/>
  <c r="BM432" i="12"/>
  <c r="BM400" i="12"/>
  <c r="BM231" i="12"/>
  <c r="BM355" i="12"/>
  <c r="BM229" i="12"/>
  <c r="BM216" i="12"/>
  <c r="BM185" i="12"/>
  <c r="BM328" i="12"/>
  <c r="BM292" i="12"/>
  <c r="BM264" i="12"/>
  <c r="BM218" i="12"/>
  <c r="BM182" i="12"/>
  <c r="AN171" i="12"/>
  <c r="AN426" i="12"/>
  <c r="AN162" i="12"/>
  <c r="AN418" i="12"/>
  <c r="AN340" i="12"/>
  <c r="AN179" i="12"/>
  <c r="AN402" i="12"/>
  <c r="AN462" i="12"/>
  <c r="AN312" i="12"/>
  <c r="AN364" i="12"/>
  <c r="AN256" i="12"/>
  <c r="AN191" i="12"/>
  <c r="AN452" i="12"/>
  <c r="AN388" i="12"/>
  <c r="AN302" i="12"/>
  <c r="AN216" i="12"/>
  <c r="AN352" i="12"/>
  <c r="AN416" i="12"/>
  <c r="AN250" i="12"/>
  <c r="AN244" i="12"/>
  <c r="AN361" i="12"/>
  <c r="AN342" i="12"/>
  <c r="AN443" i="12"/>
  <c r="AN411" i="12"/>
  <c r="AN379" i="12"/>
  <c r="AN325" i="12"/>
  <c r="AN293" i="12"/>
  <c r="AN239" i="12"/>
  <c r="AN208" i="12"/>
  <c r="AN333" i="12"/>
  <c r="AN330" i="12"/>
  <c r="AN437" i="12"/>
  <c r="AN405" i="12"/>
  <c r="AN373" i="12"/>
  <c r="AN319" i="12"/>
  <c r="AN287" i="12"/>
  <c r="AN233" i="12"/>
  <c r="AN202" i="12"/>
  <c r="BI160" i="12"/>
  <c r="BI442" i="12"/>
  <c r="BI378" i="12"/>
  <c r="BI334" i="12"/>
  <c r="BI224" i="12"/>
  <c r="BI198" i="12"/>
  <c r="BI448" i="12"/>
  <c r="BI384" i="12"/>
  <c r="BI340" i="12"/>
  <c r="BI236" i="12"/>
  <c r="BI204" i="12"/>
  <c r="BI414" i="12"/>
  <c r="BI370" i="12"/>
  <c r="BI295" i="12"/>
  <c r="BI250" i="12"/>
  <c r="BI171" i="12"/>
  <c r="BI436" i="12"/>
  <c r="BI372" i="12"/>
  <c r="BI328" i="12"/>
  <c r="BI213" i="12"/>
  <c r="BI188" i="12"/>
  <c r="BI427" i="12"/>
  <c r="BI395" i="12"/>
  <c r="BI457" i="12"/>
  <c r="BI351" i="12"/>
  <c r="BI308" i="12"/>
  <c r="BI276" i="12"/>
  <c r="BI263" i="12"/>
  <c r="BI214" i="12"/>
  <c r="BI312" i="12"/>
  <c r="BI421" i="12"/>
  <c r="BI389" i="12"/>
  <c r="BI450" i="12"/>
  <c r="BI345" i="12"/>
  <c r="BI302" i="12"/>
  <c r="BI246" i="12"/>
  <c r="BI257" i="12"/>
  <c r="BI209" i="12"/>
  <c r="AU369" i="12"/>
  <c r="AU208" i="12"/>
  <c r="AY173" i="12"/>
  <c r="AY426" i="12"/>
  <c r="AY300" i="12"/>
  <c r="AY175" i="12"/>
  <c r="AY401" i="12"/>
  <c r="AY267" i="12"/>
  <c r="AY435" i="12"/>
  <c r="AY330" i="12"/>
  <c r="AY181" i="12"/>
  <c r="AY445" i="12"/>
  <c r="AY287" i="12"/>
  <c r="AY381" i="12"/>
  <c r="AY394" i="12"/>
  <c r="AY348" i="12"/>
  <c r="AY276" i="12"/>
  <c r="AY215" i="12"/>
  <c r="AY274" i="12"/>
  <c r="AY322" i="12"/>
  <c r="AY295" i="12"/>
  <c r="AY227" i="12"/>
  <c r="AY377" i="12"/>
  <c r="AY375" i="12"/>
  <c r="AY390" i="12"/>
  <c r="AY370" i="12"/>
  <c r="AY347" i="12"/>
  <c r="AY307" i="12"/>
  <c r="AY272" i="12"/>
  <c r="AY230" i="12"/>
  <c r="AY214" i="12"/>
  <c r="AY382" i="12"/>
  <c r="AY441" i="12"/>
  <c r="AY456" i="12"/>
  <c r="AY294" i="12"/>
  <c r="AY341" i="12"/>
  <c r="AY283" i="12"/>
  <c r="AY256" i="12"/>
  <c r="AY224" i="12"/>
  <c r="AY192" i="12"/>
  <c r="AY301" i="12"/>
  <c r="AY298" i="12"/>
  <c r="AY169" i="12"/>
  <c r="AY411" i="12"/>
  <c r="AY239" i="12"/>
  <c r="AY352" i="12"/>
  <c r="AY455" i="12"/>
  <c r="AY367" i="12"/>
  <c r="AY210" i="12"/>
  <c r="AY290" i="12"/>
  <c r="AY361" i="12"/>
  <c r="AY262" i="12"/>
  <c r="AY204" i="12"/>
  <c r="M115" i="12"/>
  <c r="BH163" i="12"/>
  <c r="BH450" i="12"/>
  <c r="BH386" i="12"/>
  <c r="BH303" i="12"/>
  <c r="BH219" i="12"/>
  <c r="BH171" i="12"/>
  <c r="BH199" i="12"/>
  <c r="BH400" i="12"/>
  <c r="BH317" i="12"/>
  <c r="BH233" i="12"/>
  <c r="BH345" i="12"/>
  <c r="BH422" i="12"/>
  <c r="BH267" i="12"/>
  <c r="BH275" i="12"/>
  <c r="BH187" i="12"/>
  <c r="BH351" i="12"/>
  <c r="BH428" i="12"/>
  <c r="BH257" i="12"/>
  <c r="BH281" i="12"/>
  <c r="BH185" i="12"/>
  <c r="BH342" i="12"/>
  <c r="BH451" i="12"/>
  <c r="BH419" i="12"/>
  <c r="BH387" i="12"/>
  <c r="BH264" i="12"/>
  <c r="BH304" i="12"/>
  <c r="BH272" i="12"/>
  <c r="BH220" i="12"/>
  <c r="BH181" i="12"/>
  <c r="BH340" i="12"/>
  <c r="BH449" i="12"/>
  <c r="BH417" i="12"/>
  <c r="BH385" i="12"/>
  <c r="BH262" i="12"/>
  <c r="BH302" i="12"/>
  <c r="BH206" i="12"/>
  <c r="AM173" i="12"/>
  <c r="AM160" i="12"/>
  <c r="AM158" i="12"/>
  <c r="AM324" i="12"/>
  <c r="AM250" i="12"/>
  <c r="AM337" i="12"/>
  <c r="AM329" i="12"/>
  <c r="AM231" i="12"/>
  <c r="AM430" i="12"/>
  <c r="AM413" i="12"/>
  <c r="AM296" i="12"/>
  <c r="AM237" i="12"/>
  <c r="AM333" i="12"/>
  <c r="AM280" i="12"/>
  <c r="AM213" i="12"/>
  <c r="AM393" i="12"/>
  <c r="AM350" i="12"/>
  <c r="AM313" i="12"/>
  <c r="AM278" i="12"/>
  <c r="AM228" i="12"/>
  <c r="AM328" i="12"/>
  <c r="AM335" i="12"/>
  <c r="AM442" i="12"/>
  <c r="AM322" i="12"/>
  <c r="AM205" i="12"/>
  <c r="AM190" i="12"/>
  <c r="BM163" i="12"/>
  <c r="BM162" i="12"/>
  <c r="BM413" i="12"/>
  <c r="BM368" i="12"/>
  <c r="BM287" i="12"/>
  <c r="BM158" i="12"/>
  <c r="BM456" i="12"/>
  <c r="BM387" i="12"/>
  <c r="BM342" i="12"/>
  <c r="BM257" i="12"/>
  <c r="BM433" i="12"/>
  <c r="BM239" i="12"/>
  <c r="BM233" i="12"/>
  <c r="BM220" i="12"/>
  <c r="BM463" i="12"/>
  <c r="BM391" i="12"/>
  <c r="BM346" i="12"/>
  <c r="BM262" i="12"/>
  <c r="BM462" i="12"/>
  <c r="BM422" i="12"/>
  <c r="BM390" i="12"/>
  <c r="BM320" i="12"/>
  <c r="BM345" i="12"/>
  <c r="BM299" i="12"/>
  <c r="BM261" i="12"/>
  <c r="BM200" i="12"/>
  <c r="BM436" i="12"/>
  <c r="BM404" i="12"/>
  <c r="BM372" i="12"/>
  <c r="BM359" i="12"/>
  <c r="BM310" i="12"/>
  <c r="BM275" i="12"/>
  <c r="BM228" i="12"/>
  <c r="BM332" i="12"/>
  <c r="BM296" i="12"/>
  <c r="BM268" i="12"/>
  <c r="BM226" i="12"/>
  <c r="BM187" i="12"/>
  <c r="AN160" i="12"/>
  <c r="AN458" i="12"/>
  <c r="AN158" i="12"/>
  <c r="AN450" i="12"/>
  <c r="AN359" i="12"/>
  <c r="AN207" i="12"/>
  <c r="AN434" i="12"/>
  <c r="AN348" i="12"/>
  <c r="AN248" i="12"/>
  <c r="AN337" i="12"/>
  <c r="AN374" i="12"/>
  <c r="AN203" i="12"/>
  <c r="AN460" i="12"/>
  <c r="AN396" i="12"/>
  <c r="AN310" i="12"/>
  <c r="AN224" i="12"/>
  <c r="AN368" i="12"/>
  <c r="AN424" i="12"/>
  <c r="AN258" i="12"/>
  <c r="AN274" i="12"/>
  <c r="AN193" i="12"/>
  <c r="AN350" i="12"/>
  <c r="AN447" i="12"/>
  <c r="AN415" i="12"/>
  <c r="AN383" i="12"/>
  <c r="AN249" i="12"/>
  <c r="AN297" i="12"/>
  <c r="AN243" i="12"/>
  <c r="AN211" i="12"/>
  <c r="AN351" i="12"/>
  <c r="AN338" i="12"/>
  <c r="AN441" i="12"/>
  <c r="AN409" i="12"/>
  <c r="AN377" i="12"/>
  <c r="AN323" i="12"/>
  <c r="AN291" i="12"/>
  <c r="AN237" i="12"/>
  <c r="BI180" i="12"/>
  <c r="BI453" i="12"/>
  <c r="BI386" i="12"/>
  <c r="BI342" i="12"/>
  <c r="BI240" i="12"/>
  <c r="BI206" i="12"/>
  <c r="BI325" i="12"/>
  <c r="BI392" i="12"/>
  <c r="BI348" i="12"/>
  <c r="BI273" i="12"/>
  <c r="BI186" i="12"/>
  <c r="BI422" i="12"/>
  <c r="BI451" i="12"/>
  <c r="BI303" i="12"/>
  <c r="BI258" i="12"/>
  <c r="BI158" i="12"/>
  <c r="BI444" i="12"/>
  <c r="BI380" i="12"/>
  <c r="BI336" i="12"/>
  <c r="BI228" i="12"/>
  <c r="BI200" i="12"/>
  <c r="BI431" i="12"/>
  <c r="BI399" i="12"/>
  <c r="BI463" i="12"/>
  <c r="BI355" i="12"/>
  <c r="BI311" i="12"/>
  <c r="BI280" i="12"/>
  <c r="BI267" i="12"/>
  <c r="BI223" i="12"/>
  <c r="BI182" i="12"/>
  <c r="BI425" i="12"/>
  <c r="BI393" i="12"/>
  <c r="BI455" i="12"/>
  <c r="BI349" i="12"/>
  <c r="BI306" i="12"/>
  <c r="BI274" i="12"/>
  <c r="BI261" i="12"/>
  <c r="AU334" i="12"/>
  <c r="AU282" i="12"/>
  <c r="AY177" i="12"/>
  <c r="AY421" i="12"/>
  <c r="AY271" i="12"/>
  <c r="AY179" i="12"/>
  <c r="AY387" i="12"/>
  <c r="AY319" i="12"/>
  <c r="AY462" i="12"/>
  <c r="AY346" i="12"/>
  <c r="AY213" i="12"/>
  <c r="AY419" i="12"/>
  <c r="AY317" i="12"/>
  <c r="AY461" i="12"/>
  <c r="AY438" i="12"/>
  <c r="AY356" i="12"/>
  <c r="AY308" i="12"/>
  <c r="AY199" i="12"/>
  <c r="AY395" i="12"/>
  <c r="AY372" i="12"/>
  <c r="AY327" i="12"/>
  <c r="AY235" i="12"/>
  <c r="AY409" i="12"/>
  <c r="AY391" i="12"/>
  <c r="AY414" i="12"/>
  <c r="AY318" i="12"/>
  <c r="AY351" i="12"/>
  <c r="AY323" i="12"/>
  <c r="AY288" i="12"/>
  <c r="AY234" i="12"/>
  <c r="AY218" i="12"/>
  <c r="AY446" i="12"/>
  <c r="AY306" i="12"/>
  <c r="AY378" i="12"/>
  <c r="AY368" i="12"/>
  <c r="AY345" i="12"/>
  <c r="AY299" i="12"/>
  <c r="AY260" i="12"/>
  <c r="AY228" i="12"/>
  <c r="AI284" i="12"/>
  <c r="AI333" i="12"/>
  <c r="AI394" i="12"/>
  <c r="AI335" i="12"/>
  <c r="AI422" i="12"/>
  <c r="AI423" i="12"/>
  <c r="AI407" i="12"/>
  <c r="AI432" i="12"/>
  <c r="AI402" i="12"/>
  <c r="AI261" i="12"/>
  <c r="AI329" i="12"/>
  <c r="AI374" i="12"/>
  <c r="AI331" i="12"/>
  <c r="AI382" i="12"/>
  <c r="AI391" i="12"/>
  <c r="AI375" i="12"/>
  <c r="AI309" i="12"/>
  <c r="AI282" i="12"/>
  <c r="AI241" i="12"/>
  <c r="AI283" i="12"/>
  <c r="AI395" i="12"/>
  <c r="AI291" i="12"/>
  <c r="AI403" i="12"/>
  <c r="AI408" i="12"/>
  <c r="AI392" i="12"/>
  <c r="AI270" i="12"/>
  <c r="AI236" i="12"/>
  <c r="AI160" i="12"/>
  <c r="AI197" i="12"/>
  <c r="AI240" i="12"/>
  <c r="AI428" i="12"/>
  <c r="AI243" i="12"/>
  <c r="AI436" i="12"/>
  <c r="AI297" i="12"/>
  <c r="AI327" i="12"/>
  <c r="AI386" i="12"/>
  <c r="AI384" i="12"/>
  <c r="AI293" i="12"/>
  <c r="AI212" i="12"/>
  <c r="AI230" i="12"/>
  <c r="AI396" i="12"/>
  <c r="AI232" i="12"/>
  <c r="AI404" i="12"/>
  <c r="AI279" i="12"/>
  <c r="AI268" i="12"/>
  <c r="AI370" i="12"/>
  <c r="AI313" i="12"/>
  <c r="AI319" i="12"/>
  <c r="AT184" i="12"/>
  <c r="AT258" i="12"/>
  <c r="AT293" i="12"/>
  <c r="AT336" i="12"/>
  <c r="AT368" i="12"/>
  <c r="AT385" i="12"/>
  <c r="AT443" i="12"/>
  <c r="AT428" i="12"/>
  <c r="AT189" i="12"/>
  <c r="AT218" i="12"/>
  <c r="AT264" i="12"/>
  <c r="AT316" i="12"/>
  <c r="AT342" i="12"/>
  <c r="AT294" i="12"/>
  <c r="AT409" i="12"/>
  <c r="AT378" i="12"/>
  <c r="AT452" i="12"/>
  <c r="AT202" i="12"/>
  <c r="AT232" i="12"/>
  <c r="AT355" i="12"/>
  <c r="AT461" i="12"/>
  <c r="AT398" i="12"/>
  <c r="AT183" i="12"/>
  <c r="AT265" i="12"/>
  <c r="AT343" i="12"/>
  <c r="AT413" i="12"/>
  <c r="AT456" i="12"/>
  <c r="AT174" i="12"/>
  <c r="AT251" i="12"/>
  <c r="AT329" i="12"/>
  <c r="AT271" i="12"/>
  <c r="AT400" i="12"/>
  <c r="AT175" i="12"/>
  <c r="AT437" i="12"/>
  <c r="AT319" i="12"/>
  <c r="AT255" i="12"/>
  <c r="AT341" i="12"/>
  <c r="AT312" i="12"/>
  <c r="AT211" i="12"/>
  <c r="AT254" i="12"/>
  <c r="AT277" i="12"/>
  <c r="AT332" i="12"/>
  <c r="AT364" i="12"/>
  <c r="AT325" i="12"/>
  <c r="AT423" i="12"/>
  <c r="AT412" i="12"/>
  <c r="AT186" i="12"/>
  <c r="AT192" i="12"/>
  <c r="AT260" i="12"/>
  <c r="AT301" i="12"/>
  <c r="AT338" i="12"/>
  <c r="AT278" i="12"/>
  <c r="AT393" i="12"/>
  <c r="AT451" i="12"/>
  <c r="AT436" i="12"/>
  <c r="AT193" i="12"/>
  <c r="AT269" i="12"/>
  <c r="AT347" i="12"/>
  <c r="AT429" i="12"/>
  <c r="AT407" i="12"/>
  <c r="AT177" i="12"/>
  <c r="AT257" i="12"/>
  <c r="AT335" i="12"/>
  <c r="AT381" i="12"/>
  <c r="AT424" i="12"/>
  <c r="AT172" i="12"/>
  <c r="AT239" i="12"/>
  <c r="AT304" i="12"/>
  <c r="AT298" i="12"/>
  <c r="AT314" i="12"/>
  <c r="AT162" i="12"/>
  <c r="AT279" i="12"/>
  <c r="AT236" i="12"/>
  <c r="AT213" i="12"/>
  <c r="AT185" i="12"/>
  <c r="AT405" i="12"/>
  <c r="AT207" i="12"/>
  <c r="AT250" i="12"/>
  <c r="AT242" i="12"/>
  <c r="AT328" i="12"/>
  <c r="AT360" i="12"/>
  <c r="AT371" i="12"/>
  <c r="AT395" i="12"/>
  <c r="AT396" i="12"/>
  <c r="AT438" i="12"/>
  <c r="AT215" i="12"/>
  <c r="AT256" i="12"/>
  <c r="AT285" i="12"/>
  <c r="AT334" i="12"/>
  <c r="AT366" i="12"/>
  <c r="AT377" i="12"/>
  <c r="AT435" i="12"/>
  <c r="AT420" i="12"/>
  <c r="AT190" i="12"/>
  <c r="AT261" i="12"/>
  <c r="AT339" i="12"/>
  <c r="AT397" i="12"/>
  <c r="AT440" i="12"/>
  <c r="AT178" i="12"/>
  <c r="AT249" i="12"/>
  <c r="AT327" i="12"/>
  <c r="AT370" i="12"/>
  <c r="AT392" i="12"/>
  <c r="AT173" i="12"/>
  <c r="AT223" i="12"/>
  <c r="AT272" i="12"/>
  <c r="AT307" i="12"/>
  <c r="AT406" i="12"/>
  <c r="AT168" i="12"/>
  <c r="AT349" i="12"/>
  <c r="AT247" i="12"/>
  <c r="AT163" i="12"/>
  <c r="AT416" i="12"/>
  <c r="AT263" i="12"/>
  <c r="AT203" i="12"/>
  <c r="AT245" i="12"/>
  <c r="AT234" i="12"/>
  <c r="AT315" i="12"/>
  <c r="AT356" i="12"/>
  <c r="AT318" i="12"/>
  <c r="AT317" i="12"/>
  <c r="AT380" i="12"/>
  <c r="AT402" i="12"/>
  <c r="AT209" i="12"/>
  <c r="AT252" i="12"/>
  <c r="AT246" i="12"/>
  <c r="AT330" i="12"/>
  <c r="AT362" i="12"/>
  <c r="AT295" i="12"/>
  <c r="AT403" i="12"/>
  <c r="AT404" i="12"/>
  <c r="AT454" i="12"/>
  <c r="AT253" i="12"/>
  <c r="AT331" i="12"/>
  <c r="AT303" i="12"/>
  <c r="AT408" i="12"/>
  <c r="AT167" i="12"/>
  <c r="AT235" i="12"/>
  <c r="AT296" i="12"/>
  <c r="AT287" i="12"/>
  <c r="AT450" i="12"/>
  <c r="AT171" i="12"/>
  <c r="AT188" i="12"/>
  <c r="AT297" i="12"/>
  <c r="AT275" i="12"/>
  <c r="AT447" i="12"/>
  <c r="AT195" i="12"/>
  <c r="AT229" i="12"/>
  <c r="AT270" i="12"/>
  <c r="AT284" i="12"/>
  <c r="AT348" i="12"/>
  <c r="AT274" i="12"/>
  <c r="AT433" i="12"/>
  <c r="AT430" i="12"/>
  <c r="AT415" i="12"/>
  <c r="AT201" i="12"/>
  <c r="AT241" i="12"/>
  <c r="AT230" i="12"/>
  <c r="AT308" i="12"/>
  <c r="AT354" i="12"/>
  <c r="AT306" i="12"/>
  <c r="AT457" i="12"/>
  <c r="AT372" i="12"/>
  <c r="AT394" i="12"/>
  <c r="AT227" i="12"/>
  <c r="AT280" i="12"/>
  <c r="AT321" i="12"/>
  <c r="AT414" i="12"/>
  <c r="AT170" i="12"/>
  <c r="AT217" i="12"/>
  <c r="AT289" i="12"/>
  <c r="AT367" i="12"/>
  <c r="AT439" i="12"/>
  <c r="AT165" i="12"/>
  <c r="AT200" i="12"/>
  <c r="AT228" i="12"/>
  <c r="AT353" i="12"/>
  <c r="AT453" i="12"/>
  <c r="AT390" i="12"/>
  <c r="AT231" i="12"/>
  <c r="AT159" i="12"/>
  <c r="AT375" i="12"/>
  <c r="AT365" i="12"/>
  <c r="AT216" i="12"/>
  <c r="BG194" i="12"/>
  <c r="BG226" i="12"/>
  <c r="BG300" i="12"/>
  <c r="BG309" i="12"/>
  <c r="BG357" i="12"/>
  <c r="BG251" i="12"/>
  <c r="BG248" i="12"/>
  <c r="BG427" i="12"/>
  <c r="BG323" i="12"/>
  <c r="BG215" i="12"/>
  <c r="BG232" i="12"/>
  <c r="BG322" i="12"/>
  <c r="BG331" i="12"/>
  <c r="BG363" i="12"/>
  <c r="BG384" i="12"/>
  <c r="BG381" i="12"/>
  <c r="BG451" i="12"/>
  <c r="BG417" i="12"/>
  <c r="BG233" i="12"/>
  <c r="BG332" i="12"/>
  <c r="BG388" i="12"/>
  <c r="BG455" i="12"/>
  <c r="BG171" i="12"/>
  <c r="BG219" i="12"/>
  <c r="BG262" i="12"/>
  <c r="BG327" i="12"/>
  <c r="BG399" i="12"/>
  <c r="BG189" i="12"/>
  <c r="BG280" i="12"/>
  <c r="BG352" i="12"/>
  <c r="BG402" i="12"/>
  <c r="BG442" i="12"/>
  <c r="BG183" i="12"/>
  <c r="BG249" i="12"/>
  <c r="BG346" i="12"/>
  <c r="BG444" i="12"/>
  <c r="BG414" i="12"/>
  <c r="BG177" i="12"/>
  <c r="BG190" i="12"/>
  <c r="BG222" i="12"/>
  <c r="BG284" i="12"/>
  <c r="BG277" i="12"/>
  <c r="BG353" i="12"/>
  <c r="BG281" i="12"/>
  <c r="BG406" i="12"/>
  <c r="BG411" i="12"/>
  <c r="BG450" i="12"/>
  <c r="BG211" i="12"/>
  <c r="BG228" i="12"/>
  <c r="BG308" i="12"/>
  <c r="BG324" i="12"/>
  <c r="BG359" i="12"/>
  <c r="BG370" i="12"/>
  <c r="BG286" i="12"/>
  <c r="BG435" i="12"/>
  <c r="BG397" i="12"/>
  <c r="BG225" i="12"/>
  <c r="BG301" i="12"/>
  <c r="BG305" i="12"/>
  <c r="BG423" i="12"/>
  <c r="BG167" i="12"/>
  <c r="BG203" i="12"/>
  <c r="BG295" i="12"/>
  <c r="BG269" i="12"/>
  <c r="BG320" i="12"/>
  <c r="BG181" i="12"/>
  <c r="BG245" i="12"/>
  <c r="BG344" i="12"/>
  <c r="BG436" i="12"/>
  <c r="BG398" i="12"/>
  <c r="BG172" i="12"/>
  <c r="BG239" i="12"/>
  <c r="BG338" i="12"/>
  <c r="BG412" i="12"/>
  <c r="BG368" i="12"/>
  <c r="BG173" i="12"/>
  <c r="BG186" i="12"/>
  <c r="BG218" i="12"/>
  <c r="BG261" i="12"/>
  <c r="BG325" i="12"/>
  <c r="BG349" i="12"/>
  <c r="BG319" i="12"/>
  <c r="BG456" i="12"/>
  <c r="BG395" i="12"/>
  <c r="BG426" i="12"/>
  <c r="BG192" i="12"/>
  <c r="BG224" i="12"/>
  <c r="BG292" i="12"/>
  <c r="BG293" i="12"/>
  <c r="BG355" i="12"/>
  <c r="BG297" i="12"/>
  <c r="BG446" i="12"/>
  <c r="BG419" i="12"/>
  <c r="BG458" i="12"/>
  <c r="BG209" i="12"/>
  <c r="BG321" i="12"/>
  <c r="BG311" i="12"/>
  <c r="BG391" i="12"/>
  <c r="BG163" i="12"/>
  <c r="BG195" i="12"/>
  <c r="BG254" i="12"/>
  <c r="BG366" i="12"/>
  <c r="BG393" i="12"/>
  <c r="BG429" i="12"/>
  <c r="BG237" i="12"/>
  <c r="BG336" i="12"/>
  <c r="BG404" i="12"/>
  <c r="BG263" i="12"/>
  <c r="BG174" i="12"/>
  <c r="BG231" i="12"/>
  <c r="BG330" i="12"/>
  <c r="BG380" i="12"/>
  <c r="BG447" i="12"/>
  <c r="BG170" i="12"/>
  <c r="BG164" i="12"/>
  <c r="BG182" i="12"/>
  <c r="BG206" i="12"/>
  <c r="BG246" i="12"/>
  <c r="BG307" i="12"/>
  <c r="BG345" i="12"/>
  <c r="BG290" i="12"/>
  <c r="BG440" i="12"/>
  <c r="BG379" i="12"/>
  <c r="BG410" i="12"/>
  <c r="BG188" i="12"/>
  <c r="BG220" i="12"/>
  <c r="BG276" i="12"/>
  <c r="BG266" i="12"/>
  <c r="BG351" i="12"/>
  <c r="BG264" i="12"/>
  <c r="BG382" i="12"/>
  <c r="BG403" i="12"/>
  <c r="BG438" i="12"/>
  <c r="BG201" i="12"/>
  <c r="BG287" i="12"/>
  <c r="BG260" i="12"/>
  <c r="BG302" i="12"/>
  <c r="BG159" i="12"/>
  <c r="BG210" i="12"/>
  <c r="BG304" i="12"/>
  <c r="BG358" i="12"/>
  <c r="BG259" i="12"/>
  <c r="BG373" i="12"/>
  <c r="BG229" i="12"/>
  <c r="BG328" i="12"/>
  <c r="BG372" i="12"/>
  <c r="BG439" i="12"/>
  <c r="BG169" i="12"/>
  <c r="BG223" i="12"/>
  <c r="BG285" i="12"/>
  <c r="BG289" i="12"/>
  <c r="BG415" i="12"/>
  <c r="BG166" i="12"/>
  <c r="BG160" i="12"/>
  <c r="BG198" i="12"/>
  <c r="BG238" i="12"/>
  <c r="BG275" i="12"/>
  <c r="BG337" i="12"/>
  <c r="BG247" i="12"/>
  <c r="BG408" i="12"/>
  <c r="BG449" i="12"/>
  <c r="BG278" i="12"/>
  <c r="BG445" i="12"/>
  <c r="BG204" i="12"/>
  <c r="BG244" i="12"/>
  <c r="BG299" i="12"/>
  <c r="BG343" i="12"/>
  <c r="BG274" i="12"/>
  <c r="BG432" i="12"/>
  <c r="BG369" i="12"/>
  <c r="BG394" i="12"/>
  <c r="BG193" i="12"/>
  <c r="BG296" i="12"/>
  <c r="BG356" i="12"/>
  <c r="BG462" i="12"/>
  <c r="BG267" i="12"/>
  <c r="BG158" i="12"/>
  <c r="BG243" i="12"/>
  <c r="BG342" i="12"/>
  <c r="BG428" i="12"/>
  <c r="BG390" i="12"/>
  <c r="BG205" i="12"/>
  <c r="BG303" i="12"/>
  <c r="BG282" i="12"/>
  <c r="BG375" i="12"/>
  <c r="BG161" i="12"/>
  <c r="BG199" i="12"/>
  <c r="BG279" i="12"/>
  <c r="BG252" i="12"/>
  <c r="BG453" i="12"/>
  <c r="BG457" i="12"/>
  <c r="BG178" i="12"/>
  <c r="AJ453" i="12"/>
  <c r="AJ393" i="12"/>
  <c r="AJ364" i="12"/>
  <c r="AJ308" i="12"/>
  <c r="AJ269" i="12"/>
  <c r="AJ306" i="12"/>
  <c r="AJ163" i="12"/>
  <c r="AJ326" i="12"/>
  <c r="AJ361" i="12"/>
  <c r="AJ426" i="12"/>
  <c r="AJ305" i="12"/>
  <c r="AJ404" i="12"/>
  <c r="AJ291" i="12"/>
  <c r="AI176" i="12"/>
  <c r="AI311" i="12"/>
  <c r="AJ230" i="12"/>
  <c r="AJ330" i="12"/>
  <c r="AJ185" i="12"/>
  <c r="AJ425" i="12"/>
  <c r="AJ340" i="12"/>
  <c r="AJ215" i="12"/>
  <c r="AJ371" i="12"/>
  <c r="AJ270" i="12"/>
  <c r="AJ421" i="12"/>
  <c r="AJ316" i="12"/>
  <c r="AJ226" i="12"/>
  <c r="AJ164" i="12"/>
  <c r="AJ266" i="12"/>
  <c r="AJ419" i="12"/>
  <c r="AJ314" i="12"/>
  <c r="AJ224" i="12"/>
  <c r="AJ169" i="12"/>
  <c r="AJ344" i="12"/>
  <c r="AJ441" i="12"/>
  <c r="AJ261" i="12"/>
  <c r="AJ244" i="12"/>
  <c r="AJ369" i="12"/>
  <c r="AJ262" i="12"/>
  <c r="AJ430" i="12"/>
  <c r="AJ390" i="12"/>
  <c r="AJ313" i="12"/>
  <c r="AJ209" i="12"/>
  <c r="AJ195" i="12"/>
  <c r="AJ408" i="12"/>
  <c r="AJ250" i="12"/>
  <c r="AJ295" i="12"/>
  <c r="AJ237" i="12"/>
  <c r="AJ184" i="12"/>
  <c r="AT166" i="12"/>
  <c r="AT326" i="12"/>
  <c r="AT196" i="12"/>
  <c r="AT389" i="12"/>
  <c r="AT194" i="12"/>
  <c r="AT299" i="12"/>
  <c r="AT198" i="12"/>
  <c r="AT283" i="12"/>
  <c r="AT422" i="12"/>
  <c r="AT425" i="12"/>
  <c r="AT292" i="12"/>
  <c r="AT205" i="12"/>
  <c r="AT459" i="12"/>
  <c r="AT344" i="12"/>
  <c r="AT237" i="12"/>
  <c r="BF326" i="12"/>
  <c r="BF446" i="12"/>
  <c r="BF301" i="12"/>
  <c r="BF385" i="12"/>
  <c r="BF378" i="12"/>
  <c r="BF181" i="12"/>
  <c r="BN221" i="12"/>
  <c r="BN352" i="12"/>
  <c r="BG162" i="12"/>
  <c r="BG354" i="12"/>
  <c r="BG441" i="12"/>
  <c r="BG270" i="12"/>
  <c r="BG431" i="12"/>
  <c r="BG235" i="12"/>
  <c r="BG385" i="12"/>
  <c r="BG241" i="12"/>
  <c r="BG461" i="12"/>
  <c r="BG347" i="12"/>
  <c r="BG236" i="12"/>
  <c r="BG459" i="12"/>
  <c r="BG265" i="12"/>
  <c r="BG314" i="12"/>
  <c r="AI358" i="12"/>
  <c r="AI455" i="12"/>
  <c r="AI198" i="12"/>
  <c r="AI216" i="12"/>
  <c r="BN206" i="12"/>
  <c r="BN255" i="12"/>
  <c r="BN395" i="12"/>
  <c r="BN181" i="12"/>
  <c r="BN223" i="12"/>
  <c r="BN190" i="12"/>
  <c r="BN413" i="12"/>
  <c r="BN382" i="12"/>
  <c r="BN358" i="12"/>
  <c r="BN354" i="12"/>
  <c r="BN164" i="12"/>
  <c r="BN214" i="12"/>
  <c r="BN370" i="12"/>
  <c r="BN189" i="12"/>
  <c r="BN347" i="12"/>
  <c r="BN321" i="12"/>
  <c r="BN401" i="12"/>
  <c r="BN375" i="12"/>
  <c r="BN216" i="12"/>
  <c r="BN174" i="12"/>
  <c r="BN438" i="12"/>
  <c r="BN191" i="12"/>
  <c r="BN235" i="12"/>
  <c r="BN436" i="12"/>
  <c r="BN343" i="12"/>
  <c r="BN458" i="12"/>
  <c r="BN455" i="12"/>
  <c r="BN312" i="12"/>
  <c r="BN199" i="12"/>
  <c r="BN166" i="12"/>
  <c r="BN380" i="12"/>
  <c r="BN341" i="12"/>
  <c r="BN450" i="12"/>
  <c r="BN282" i="12"/>
  <c r="BN452" i="12"/>
  <c r="BN360" i="12"/>
  <c r="BN332" i="12"/>
  <c r="BN383" i="12"/>
  <c r="BN278" i="12"/>
  <c r="BN178" i="12"/>
  <c r="BN237" i="12"/>
  <c r="BN404" i="12"/>
  <c r="BN265" i="12"/>
  <c r="BN435" i="12"/>
  <c r="BN287" i="12"/>
  <c r="BN250" i="12"/>
  <c r="BN252" i="12"/>
  <c r="BN169" i="12"/>
  <c r="BN362" i="12"/>
  <c r="AJ351" i="12"/>
  <c r="AJ260" i="12"/>
  <c r="AJ336" i="12"/>
  <c r="AJ447" i="12"/>
  <c r="AJ321" i="12"/>
  <c r="AT352" i="12"/>
  <c r="BG367" i="12"/>
  <c r="AJ272" i="12"/>
  <c r="AT180" i="12"/>
  <c r="AT418" i="12"/>
  <c r="AT288" i="12"/>
  <c r="AT399" i="12"/>
  <c r="AT259" i="12"/>
  <c r="AT391" i="12"/>
  <c r="AT219" i="12"/>
  <c r="AT411" i="12"/>
  <c r="AT212" i="12"/>
  <c r="AT379" i="12"/>
  <c r="AT346" i="12"/>
  <c r="AT233" i="12"/>
  <c r="AT462" i="12"/>
  <c r="AT286" i="12"/>
  <c r="AT266" i="12"/>
  <c r="BF176" i="12"/>
  <c r="BF436" i="12"/>
  <c r="BF268" i="12"/>
  <c r="BF368" i="12"/>
  <c r="BF205" i="12"/>
  <c r="BN304" i="12"/>
  <c r="BN238" i="12"/>
  <c r="BN245" i="12"/>
  <c r="BN259" i="12"/>
  <c r="BG175" i="12"/>
  <c r="BG298" i="12"/>
  <c r="BG191" i="12"/>
  <c r="BG273" i="12"/>
  <c r="BG434" i="12"/>
  <c r="BG316" i="12"/>
  <c r="BG422" i="12"/>
  <c r="BG326" i="12"/>
  <c r="BG256" i="12"/>
  <c r="BG255" i="12"/>
  <c r="BG253" i="12"/>
  <c r="BG405" i="12"/>
  <c r="BG392" i="12"/>
  <c r="BG291" i="12"/>
  <c r="BG213" i="12"/>
  <c r="AI166" i="12"/>
  <c r="AI295" i="12"/>
  <c r="AI339" i="12"/>
  <c r="AI218" i="12"/>
  <c r="AJ188" i="12"/>
  <c r="AJ181" i="12"/>
  <c r="AJ225" i="12"/>
  <c r="AJ279" i="12"/>
  <c r="AJ319" i="12"/>
  <c r="AJ388" i="12"/>
  <c r="AJ424" i="12"/>
  <c r="AJ219" i="12"/>
  <c r="AJ273" i="12"/>
  <c r="AJ309" i="12"/>
  <c r="AJ378" i="12"/>
  <c r="AJ418" i="12"/>
  <c r="AJ454" i="12"/>
  <c r="AJ345" i="12"/>
  <c r="AJ192" i="12"/>
  <c r="AJ278" i="12"/>
  <c r="AJ375" i="12"/>
  <c r="AJ436" i="12"/>
  <c r="AJ334" i="12"/>
  <c r="AJ268" i="12"/>
  <c r="AJ190" i="12"/>
  <c r="AJ274" i="12"/>
  <c r="AJ263" i="12"/>
  <c r="AJ433" i="12"/>
  <c r="AJ331" i="12"/>
  <c r="AJ372" i="12"/>
  <c r="AJ182" i="12"/>
  <c r="AJ292" i="12"/>
  <c r="AJ389" i="12"/>
  <c r="AJ445" i="12"/>
  <c r="BF183" i="12"/>
  <c r="BF228" i="12"/>
  <c r="BF345" i="12"/>
  <c r="BF461" i="12"/>
  <c r="BF197" i="12"/>
  <c r="BF274" i="12"/>
  <c r="BF391" i="12"/>
  <c r="BF433" i="12"/>
  <c r="BF311" i="12"/>
  <c r="BF182" i="12"/>
  <c r="BF397" i="12"/>
  <c r="BF417" i="12"/>
  <c r="BF354" i="12"/>
  <c r="BF285" i="12"/>
  <c r="BF381" i="12"/>
  <c r="BF220" i="12"/>
  <c r="BF316" i="12"/>
  <c r="BF409" i="12"/>
  <c r="BF192" i="12"/>
  <c r="BF235" i="12"/>
  <c r="BF293" i="12"/>
  <c r="BF401" i="12"/>
  <c r="BF328" i="12"/>
  <c r="BF194" i="12"/>
  <c r="BF443" i="12"/>
  <c r="BF334" i="12"/>
  <c r="BF302" i="12"/>
  <c r="BF451" i="12"/>
  <c r="BF330" i="12"/>
  <c r="BF173" i="12"/>
  <c r="BF203" i="12"/>
  <c r="BF282" i="12"/>
  <c r="BF463" i="12"/>
  <c r="BF380" i="12"/>
  <c r="BF219" i="12"/>
  <c r="BF297" i="12"/>
  <c r="BF418" i="12"/>
  <c r="BF317" i="12"/>
  <c r="BF187" i="12"/>
  <c r="BF364" i="12"/>
  <c r="BF275" i="12"/>
  <c r="BF291" i="12"/>
  <c r="BF320" i="12"/>
  <c r="BF241" i="12"/>
  <c r="BF161" i="12"/>
  <c r="BF195" i="12"/>
  <c r="BF321" i="12"/>
  <c r="BF383" i="12"/>
  <c r="BF413" i="12"/>
  <c r="BF267" i="12"/>
  <c r="BF359" i="12"/>
  <c r="BF386" i="12"/>
  <c r="BF283" i="12"/>
  <c r="BF422" i="12"/>
  <c r="BF348" i="12"/>
  <c r="BF270" i="12"/>
  <c r="BF200" i="12"/>
  <c r="BF233" i="12"/>
  <c r="BF266" i="12"/>
  <c r="BF171" i="12"/>
  <c r="BF269" i="12"/>
  <c r="BF289" i="12"/>
  <c r="BF410" i="12"/>
  <c r="BF232" i="12"/>
  <c r="BF347" i="12"/>
  <c r="BF288" i="12"/>
  <c r="BF218" i="12"/>
  <c r="BF420" i="12"/>
  <c r="BF245" i="12"/>
  <c r="BF405" i="12"/>
  <c r="BF164" i="12"/>
  <c r="BF370" i="12"/>
  <c r="BF172" i="12"/>
  <c r="BF163" i="12"/>
  <c r="AJ335" i="12"/>
  <c r="AJ265" i="12"/>
  <c r="AJ368" i="12"/>
  <c r="AJ431" i="12"/>
  <c r="AJ216" i="12"/>
  <c r="AI434" i="12"/>
  <c r="AJ409" i="12"/>
  <c r="AJ222" i="12"/>
  <c r="AJ362" i="12"/>
  <c r="AJ238" i="12"/>
  <c r="AJ332" i="12"/>
  <c r="AJ324" i="12"/>
  <c r="AJ234" i="12"/>
  <c r="AJ160" i="12"/>
  <c r="AJ427" i="12"/>
  <c r="AJ232" i="12"/>
  <c r="AJ176" i="12"/>
  <c r="AJ350" i="12"/>
  <c r="AJ383" i="12"/>
  <c r="AJ205" i="12"/>
  <c r="AJ264" i="12"/>
  <c r="AJ329" i="12"/>
  <c r="AJ394" i="12"/>
  <c r="AJ277" i="12"/>
  <c r="AJ198" i="12"/>
  <c r="AJ416" i="12"/>
  <c r="AJ267" i="12"/>
  <c r="AJ299" i="12"/>
  <c r="AJ241" i="12"/>
  <c r="AJ193" i="12"/>
  <c r="AT291" i="12"/>
  <c r="AT384" i="12"/>
  <c r="AT220" i="12"/>
  <c r="AT421" i="12"/>
  <c r="AT208" i="12"/>
  <c r="AT445" i="12"/>
  <c r="AT206" i="12"/>
  <c r="AT310" i="12"/>
  <c r="AT210" i="12"/>
  <c r="AT441" i="12"/>
  <c r="AT323" i="12"/>
  <c r="AT225" i="12"/>
  <c r="AT386" i="12"/>
  <c r="AT262" i="12"/>
  <c r="BG168" i="12"/>
  <c r="BG362" i="12"/>
  <c r="BG165" i="12"/>
  <c r="BG360" i="12"/>
  <c r="BG463" i="12"/>
  <c r="BG272" i="12"/>
  <c r="BG378" i="12"/>
  <c r="BG257" i="12"/>
  <c r="BG387" i="12"/>
  <c r="BG240" i="12"/>
  <c r="BG386" i="12"/>
  <c r="BG376" i="12"/>
  <c r="BG250" i="12"/>
  <c r="AI238" i="12"/>
  <c r="AJ255" i="12"/>
  <c r="AJ161" i="12"/>
  <c r="AJ159" i="12"/>
  <c r="AJ435" i="12"/>
  <c r="AJ242" i="12"/>
  <c r="AJ342" i="12"/>
  <c r="AJ200" i="12"/>
  <c r="AJ179" i="12"/>
  <c r="AJ452" i="12"/>
  <c r="AJ286" i="12"/>
  <c r="AJ438" i="12"/>
  <c r="AJ325" i="12"/>
  <c r="AJ223" i="12"/>
  <c r="AJ376" i="12"/>
  <c r="AJ245" i="12"/>
  <c r="AJ171" i="12"/>
  <c r="AJ312" i="12"/>
  <c r="AJ304" i="12"/>
  <c r="AJ346" i="12"/>
  <c r="AJ207" i="12"/>
  <c r="AJ320" i="12"/>
  <c r="AJ168" i="12"/>
  <c r="AJ343" i="12"/>
  <c r="AJ440" i="12"/>
  <c r="AJ373" i="12"/>
  <c r="AJ201" i="12"/>
  <c r="AJ177" i="12"/>
  <c r="AJ347" i="12"/>
  <c r="AJ444" i="12"/>
  <c r="AJ379" i="12"/>
  <c r="AJ196" i="12"/>
  <c r="AJ170" i="12"/>
  <c r="AJ360" i="12"/>
  <c r="AJ457" i="12"/>
  <c r="AJ399" i="12"/>
  <c r="AJ294" i="12"/>
  <c r="AJ213" i="12"/>
  <c r="AJ341" i="12"/>
  <c r="AJ442" i="12"/>
  <c r="AJ402" i="12"/>
  <c r="AJ197" i="12"/>
  <c r="AJ289" i="12"/>
  <c r="AJ227" i="12"/>
  <c r="AJ428" i="12"/>
  <c r="AJ384" i="12"/>
  <c r="AJ307" i="12"/>
  <c r="AJ204" i="12"/>
  <c r="AJ218" i="12"/>
  <c r="AT374" i="12"/>
  <c r="AT281" i="12"/>
  <c r="AT434" i="12"/>
  <c r="AT432" i="12"/>
  <c r="AT267" i="12"/>
  <c r="AT382" i="12"/>
  <c r="AT224" i="12"/>
  <c r="AT455" i="12"/>
  <c r="AT243" i="12"/>
  <c r="AT410" i="12"/>
  <c r="AT350" i="12"/>
  <c r="AT248" i="12"/>
  <c r="AT444" i="12"/>
  <c r="AT302" i="12"/>
  <c r="AT226" i="12"/>
  <c r="AT181" i="12"/>
  <c r="BF398" i="12"/>
  <c r="BF340" i="12"/>
  <c r="BF404" i="12"/>
  <c r="BF224" i="12"/>
  <c r="BF231" i="12"/>
  <c r="BN330" i="12"/>
  <c r="BN318" i="12"/>
  <c r="BN277" i="12"/>
  <c r="BN323" i="12"/>
  <c r="BG180" i="12"/>
  <c r="BG430" i="12"/>
  <c r="BG214" i="12"/>
  <c r="BG268" i="12"/>
  <c r="BG212" i="12"/>
  <c r="BG334" i="12"/>
  <c r="BG421" i="12"/>
  <c r="BG340" i="12"/>
  <c r="BG374" i="12"/>
  <c r="BG306" i="12"/>
  <c r="BG258" i="12"/>
  <c r="BG425" i="12"/>
  <c r="BG424" i="12"/>
  <c r="BG329" i="12"/>
  <c r="BG217" i="12"/>
  <c r="AI350" i="12"/>
  <c r="AI439" i="12"/>
  <c r="AI318" i="12"/>
  <c r="AI235" i="12"/>
  <c r="G91" i="12"/>
  <c r="AJ172" i="12"/>
  <c r="AJ413" i="12"/>
  <c r="AJ210" i="12"/>
  <c r="AJ411" i="12"/>
  <c r="AJ202" i="12"/>
  <c r="AJ339" i="12"/>
  <c r="AJ236" i="12"/>
  <c r="AJ248" i="12"/>
  <c r="AJ386" i="12"/>
  <c r="AJ247" i="12"/>
  <c r="AJ249" i="12"/>
  <c r="AJ229" i="12"/>
  <c r="AJ448" i="12"/>
  <c r="AJ429" i="12"/>
  <c r="AJ322" i="12"/>
  <c r="AJ434" i="12"/>
  <c r="AI196" i="12"/>
  <c r="AI228" i="12"/>
  <c r="AI300" i="12"/>
  <c r="AJ356" i="12"/>
  <c r="AJ259" i="12"/>
  <c r="AJ288" i="12"/>
  <c r="AJ338" i="12"/>
  <c r="AJ253" i="12"/>
  <c r="AJ174" i="12"/>
  <c r="AJ439" i="12"/>
  <c r="AJ240" i="12"/>
  <c r="AJ355" i="12"/>
  <c r="AJ391" i="12"/>
  <c r="AJ370" i="12"/>
  <c r="AJ398" i="12"/>
  <c r="AJ281" i="12"/>
  <c r="AJ420" i="12"/>
  <c r="AJ303" i="12"/>
  <c r="AJ214" i="12"/>
  <c r="AJ280" i="12"/>
  <c r="AJ459" i="12"/>
  <c r="AJ254" i="12"/>
  <c r="AJ367" i="12"/>
  <c r="AJ246" i="12"/>
  <c r="AJ385" i="12"/>
  <c r="AJ167" i="12"/>
  <c r="AJ348" i="12"/>
  <c r="AJ451" i="12"/>
  <c r="AJ381" i="12"/>
  <c r="AJ276" i="12"/>
  <c r="AJ166" i="12"/>
  <c r="AJ352" i="12"/>
  <c r="AJ449" i="12"/>
  <c r="AJ387" i="12"/>
  <c r="AJ282" i="12"/>
  <c r="AJ158" i="12"/>
  <c r="AJ366" i="12"/>
  <c r="AJ463" i="12"/>
  <c r="AJ407" i="12"/>
  <c r="AJ302" i="12"/>
  <c r="AJ199" i="12"/>
  <c r="AJ349" i="12"/>
  <c r="AJ450" i="12"/>
  <c r="AJ406" i="12"/>
  <c r="AJ257" i="12"/>
  <c r="AJ293" i="12"/>
  <c r="AJ231" i="12"/>
  <c r="AJ186" i="12"/>
  <c r="AJ392" i="12"/>
  <c r="AJ311" i="12"/>
  <c r="AJ271" i="12"/>
  <c r="AJ203" i="12"/>
  <c r="AT160" i="12"/>
  <c r="AT333" i="12"/>
  <c r="AT419" i="12"/>
  <c r="AT383" i="12"/>
  <c r="AT244" i="12"/>
  <c r="AT463" i="12"/>
  <c r="AT240" i="12"/>
  <c r="AT376" i="12"/>
  <c r="AT273" i="12"/>
  <c r="AT442" i="12"/>
  <c r="AT358" i="12"/>
  <c r="AT268" i="12"/>
  <c r="AT460" i="12"/>
  <c r="AT290" i="12"/>
  <c r="AT309" i="12"/>
  <c r="AT187" i="12"/>
  <c r="BF262" i="12"/>
  <c r="BF392" i="12"/>
  <c r="BF214" i="12"/>
  <c r="BF247" i="12"/>
  <c r="BF349" i="12"/>
  <c r="BN160" i="12"/>
  <c r="BN414" i="12"/>
  <c r="BN419" i="12"/>
  <c r="BN337" i="12"/>
  <c r="BG377" i="12"/>
  <c r="BG207" i="12"/>
  <c r="BG312" i="12"/>
  <c r="BG197" i="12"/>
  <c r="BG350" i="12"/>
  <c r="BG179" i="12"/>
  <c r="BG348" i="12"/>
  <c r="BG418" i="12"/>
  <c r="BG400" i="12"/>
  <c r="BG283" i="12"/>
  <c r="BG184" i="12"/>
  <c r="BG371" i="12"/>
  <c r="BG333" i="12"/>
  <c r="BG202" i="12"/>
  <c r="AI320" i="12"/>
  <c r="AI420" i="12"/>
  <c r="AI337" i="12"/>
  <c r="AJ251" i="12"/>
  <c r="AJ437" i="12"/>
  <c r="AJ194" i="12"/>
  <c r="AJ401" i="12"/>
  <c r="AJ162" i="12"/>
  <c r="AJ296" i="12"/>
  <c r="AJ417" i="12"/>
  <c r="AJ175" i="12"/>
  <c r="AJ354" i="12"/>
  <c r="AJ456" i="12"/>
  <c r="AJ397" i="12"/>
  <c r="AJ284" i="12"/>
  <c r="AJ189" i="12"/>
  <c r="AJ358" i="12"/>
  <c r="AJ455" i="12"/>
  <c r="AJ395" i="12"/>
  <c r="AJ290" i="12"/>
  <c r="AJ183" i="12"/>
  <c r="AJ252" i="12"/>
  <c r="AJ256" i="12"/>
  <c r="AJ415" i="12"/>
  <c r="AJ310" i="12"/>
  <c r="AJ220" i="12"/>
  <c r="AJ353" i="12"/>
  <c r="AJ458" i="12"/>
  <c r="AJ410" i="12"/>
  <c r="AJ258" i="12"/>
  <c r="AJ297" i="12"/>
  <c r="AJ239" i="12"/>
  <c r="AJ191" i="12"/>
  <c r="AJ396" i="12"/>
  <c r="AJ323" i="12"/>
  <c r="AJ275" i="12"/>
  <c r="AJ206" i="12"/>
  <c r="AT373" i="12"/>
  <c r="AT179" i="12"/>
  <c r="AT446" i="12"/>
  <c r="AT337" i="12"/>
  <c r="AT426" i="12"/>
  <c r="AT320" i="12"/>
  <c r="AT458" i="12"/>
  <c r="AT305" i="12"/>
  <c r="AT388" i="12"/>
  <c r="AT313" i="12"/>
  <c r="AT222" i="12"/>
  <c r="AT322" i="12"/>
  <c r="AT401" i="12"/>
  <c r="AT324" i="12"/>
  <c r="AT199" i="12"/>
  <c r="BF414" i="12"/>
  <c r="BF280" i="12"/>
  <c r="BF248" i="12"/>
  <c r="BF290" i="12"/>
  <c r="BF357" i="12"/>
  <c r="BN173" i="12"/>
  <c r="BN226" i="12"/>
  <c r="BN412" i="12"/>
  <c r="BN411" i="12"/>
  <c r="BG383" i="12"/>
  <c r="BG288" i="12"/>
  <c r="BG437" i="12"/>
  <c r="BG221" i="12"/>
  <c r="BG294" i="12"/>
  <c r="BG176" i="12"/>
  <c r="BG364" i="12"/>
  <c r="BG433" i="12"/>
  <c r="BG416" i="12"/>
  <c r="BG317" i="12"/>
  <c r="BG196" i="12"/>
  <c r="BG389" i="12"/>
  <c r="BG341" i="12"/>
  <c r="BG230" i="12"/>
  <c r="AI400" i="12"/>
  <c r="AI446" i="12"/>
  <c r="AI302" i="12"/>
  <c r="BC174" i="12"/>
  <c r="BC176" i="12"/>
  <c r="BC455" i="12"/>
  <c r="BC160" i="12"/>
  <c r="BC167" i="12"/>
  <c r="BC284" i="12"/>
  <c r="BC303" i="12"/>
  <c r="BC359" i="12"/>
  <c r="BC315" i="12"/>
  <c r="BC449" i="12"/>
  <c r="BC368" i="12"/>
  <c r="BC439" i="12"/>
  <c r="BC339" i="12"/>
  <c r="BC410" i="12"/>
  <c r="BC274" i="12"/>
  <c r="BC204" i="12"/>
  <c r="BC425" i="12"/>
  <c r="BC460" i="12"/>
  <c r="BC326" i="12"/>
  <c r="BC245" i="12"/>
  <c r="BC427" i="12"/>
  <c r="BC429" i="12"/>
  <c r="BC333" i="12"/>
  <c r="BC283" i="12"/>
  <c r="BC398" i="12"/>
  <c r="BC276" i="12"/>
  <c r="BC269" i="12"/>
  <c r="BC246" i="12"/>
  <c r="BC218" i="12"/>
  <c r="BC356" i="12"/>
  <c r="BC405" i="12"/>
  <c r="BC459" i="12"/>
  <c r="BC428" i="12"/>
  <c r="BC374" i="12"/>
  <c r="BC309" i="12"/>
  <c r="BC263" i="12"/>
  <c r="BC240" i="12"/>
  <c r="BC212" i="12"/>
  <c r="AW160" i="12"/>
  <c r="AW444" i="12"/>
  <c r="AW335" i="12"/>
  <c r="AW200" i="12"/>
  <c r="AW424" i="12"/>
  <c r="AW233" i="12"/>
  <c r="AW459" i="12"/>
  <c r="AW343" i="12"/>
  <c r="AW208" i="12"/>
  <c r="AW159" i="12"/>
  <c r="AW355" i="12"/>
  <c r="AW217" i="12"/>
  <c r="AW414" i="12"/>
  <c r="AW369" i="12"/>
  <c r="AW307" i="12"/>
  <c r="AW244" i="12"/>
  <c r="AW434" i="12"/>
  <c r="AW319" i="12"/>
  <c r="AW318" i="12"/>
  <c r="AW266" i="12"/>
  <c r="AW184" i="12"/>
  <c r="AW429" i="12"/>
  <c r="AW397" i="12"/>
  <c r="AW458" i="12"/>
  <c r="AW352" i="12"/>
  <c r="AW243" i="12"/>
  <c r="AW290" i="12"/>
  <c r="AW261" i="12"/>
  <c r="AW211" i="12"/>
  <c r="AW320" i="12"/>
  <c r="AW423" i="12"/>
  <c r="AW391" i="12"/>
  <c r="AW449" i="12"/>
  <c r="AW346" i="12"/>
  <c r="AW231" i="12"/>
  <c r="AW284" i="12"/>
  <c r="AW255" i="12"/>
  <c r="AW185" i="12"/>
  <c r="AO175" i="12"/>
  <c r="AO171" i="12"/>
  <c r="AO170" i="12"/>
  <c r="AO168" i="12"/>
  <c r="AO370" i="12"/>
  <c r="AO440" i="12"/>
  <c r="AO189" i="12"/>
  <c r="AO257" i="12"/>
  <c r="AO366" i="12"/>
  <c r="AO242" i="12"/>
  <c r="AO322" i="12"/>
  <c r="AO269" i="12"/>
  <c r="AO434" i="12"/>
  <c r="AO462" i="12"/>
  <c r="AO312" i="12"/>
  <c r="AO267" i="12"/>
  <c r="AO182" i="12"/>
  <c r="AO398" i="12"/>
  <c r="AO352" i="12"/>
  <c r="AO276" i="12"/>
  <c r="AO213" i="12"/>
  <c r="AO441" i="12"/>
  <c r="AO409" i="12"/>
  <c r="AO377" i="12"/>
  <c r="AO363" i="12"/>
  <c r="AO331" i="12"/>
  <c r="AO287" i="12"/>
  <c r="AO225" i="12"/>
  <c r="AO236" i="12"/>
  <c r="AO192" i="12"/>
  <c r="AO439" i="12"/>
  <c r="AO407" i="12"/>
  <c r="AO375" i="12"/>
  <c r="AO361" i="12"/>
  <c r="AO329" i="12"/>
  <c r="AO285" i="12"/>
  <c r="AO221" i="12"/>
  <c r="AO232" i="12"/>
  <c r="AO190" i="12"/>
  <c r="BC173" i="12"/>
  <c r="BC239" i="12"/>
  <c r="BC223" i="12"/>
  <c r="BC170" i="12"/>
  <c r="BC175" i="12"/>
  <c r="BC307" i="12"/>
  <c r="BC403" i="12"/>
  <c r="BC396" i="12"/>
  <c r="BC271" i="12"/>
  <c r="BC184" i="12"/>
  <c r="BC418" i="12"/>
  <c r="BC219" i="12"/>
  <c r="BC377" i="12"/>
  <c r="BC384" i="12"/>
  <c r="BC281" i="12"/>
  <c r="BC233" i="12"/>
  <c r="BC420" i="12"/>
  <c r="BC383" i="12"/>
  <c r="BC287" i="12"/>
  <c r="BC252" i="12"/>
  <c r="BC186" i="12"/>
  <c r="BC461" i="12"/>
  <c r="BC349" i="12"/>
  <c r="BC344" i="12"/>
  <c r="BC430" i="12"/>
  <c r="BC371" i="12"/>
  <c r="BC294" i="12"/>
  <c r="BC206" i="12"/>
  <c r="BC222" i="12"/>
  <c r="BC435" i="12"/>
  <c r="BC437" i="12"/>
  <c r="BC337" i="12"/>
  <c r="BC316" i="12"/>
  <c r="BC406" i="12"/>
  <c r="BC292" i="12"/>
  <c r="BC205" i="12"/>
  <c r="BC195" i="12"/>
  <c r="BC200" i="12"/>
  <c r="AW179" i="12"/>
  <c r="AW164" i="12"/>
  <c r="AW367" i="12"/>
  <c r="AW240" i="12"/>
  <c r="AW312" i="12"/>
  <c r="AW347" i="12"/>
  <c r="AW191" i="12"/>
  <c r="AW325" i="12"/>
  <c r="AW252" i="12"/>
  <c r="AW170" i="12"/>
  <c r="AW462" i="12"/>
  <c r="AW264" i="12"/>
  <c r="AW430" i="12"/>
  <c r="AW460" i="12"/>
  <c r="AW245" i="12"/>
  <c r="AW262" i="12"/>
  <c r="AW452" i="12"/>
  <c r="AW386" i="12"/>
  <c r="AW341" i="12"/>
  <c r="AW279" i="12"/>
  <c r="AW206" i="12"/>
  <c r="AW437" i="12"/>
  <c r="AW405" i="12"/>
  <c r="AW373" i="12"/>
  <c r="AW360" i="12"/>
  <c r="AW328" i="12"/>
  <c r="AW298" i="12"/>
  <c r="AW269" i="12"/>
  <c r="AW226" i="12"/>
  <c r="AW190" i="12"/>
  <c r="AW431" i="12"/>
  <c r="AW399" i="12"/>
  <c r="AW461" i="12"/>
  <c r="AW354" i="12"/>
  <c r="AW247" i="12"/>
  <c r="AW292" i="12"/>
  <c r="AW263" i="12"/>
  <c r="AW215" i="12"/>
  <c r="AW181" i="12"/>
  <c r="AO180" i="12"/>
  <c r="AO179" i="12"/>
  <c r="AO177" i="12"/>
  <c r="AO265" i="12"/>
  <c r="AO239" i="12"/>
  <c r="AO223" i="12"/>
  <c r="AO302" i="12"/>
  <c r="AO380" i="12"/>
  <c r="AO231" i="12"/>
  <c r="AO404" i="12"/>
  <c r="AO282" i="12"/>
  <c r="AO453" i="12"/>
  <c r="AO386" i="12"/>
  <c r="AO340" i="12"/>
  <c r="AO243" i="12"/>
  <c r="AO202" i="12"/>
  <c r="AO414" i="12"/>
  <c r="AO368" i="12"/>
  <c r="AO292" i="12"/>
  <c r="AO246" i="12"/>
  <c r="AO452" i="12"/>
  <c r="AO417" i="12"/>
  <c r="AO385" i="12"/>
  <c r="AO371" i="12"/>
  <c r="AO339" i="12"/>
  <c r="AO295" i="12"/>
  <c r="AO241" i="12"/>
  <c r="AO250" i="12"/>
  <c r="AO201" i="12"/>
  <c r="AO447" i="12"/>
  <c r="AO415" i="12"/>
  <c r="AO383" i="12"/>
  <c r="AO369" i="12"/>
  <c r="AO337" i="12"/>
  <c r="AO293" i="12"/>
  <c r="AO237" i="12"/>
  <c r="AO248" i="12"/>
  <c r="AO199" i="12"/>
  <c r="BC161" i="12"/>
  <c r="BC305" i="12"/>
  <c r="BC298" i="12"/>
  <c r="BC178" i="12"/>
  <c r="BC180" i="12"/>
  <c r="BC335" i="12"/>
  <c r="BC367" i="12"/>
  <c r="BC387" i="12"/>
  <c r="BC386" i="12"/>
  <c r="BC215" i="12"/>
  <c r="BC400" i="12"/>
  <c r="BC235" i="12"/>
  <c r="BC409" i="12"/>
  <c r="BC432" i="12"/>
  <c r="BC310" i="12"/>
  <c r="BC241" i="12"/>
  <c r="BC350" i="12"/>
  <c r="BC443" i="12"/>
  <c r="BC288" i="12"/>
  <c r="BC260" i="12"/>
  <c r="BC194" i="12"/>
  <c r="BC392" i="12"/>
  <c r="BC357" i="12"/>
  <c r="BC362" i="12"/>
  <c r="BC446" i="12"/>
  <c r="BC197" i="12"/>
  <c r="BC311" i="12"/>
  <c r="BC249" i="12"/>
  <c r="BC226" i="12"/>
  <c r="BC183" i="12"/>
  <c r="BC453" i="12"/>
  <c r="BC345" i="12"/>
  <c r="BC338" i="12"/>
  <c r="BC422" i="12"/>
  <c r="BC369" i="12"/>
  <c r="BC286" i="12"/>
  <c r="BC198" i="12"/>
  <c r="BC220" i="12"/>
  <c r="AW176" i="12"/>
  <c r="AW165" i="12"/>
  <c r="AW456" i="12"/>
  <c r="AW260" i="12"/>
  <c r="AW161" i="12"/>
  <c r="AW363" i="12"/>
  <c r="AW232" i="12"/>
  <c r="AW372" i="12"/>
  <c r="AW268" i="12"/>
  <c r="AW169" i="12"/>
  <c r="AW384" i="12"/>
  <c r="AW277" i="12"/>
  <c r="AW438" i="12"/>
  <c r="AW374" i="12"/>
  <c r="AW329" i="12"/>
  <c r="AW270" i="12"/>
  <c r="AW192" i="12"/>
  <c r="AW394" i="12"/>
  <c r="AW349" i="12"/>
  <c r="AW287" i="12"/>
  <c r="AW194" i="12"/>
  <c r="AW441" i="12"/>
  <c r="AW409" i="12"/>
  <c r="AW377" i="12"/>
  <c r="AW364" i="12"/>
  <c r="AW332" i="12"/>
  <c r="AW302" i="12"/>
  <c r="AW216" i="12"/>
  <c r="AW234" i="12"/>
  <c r="AW197" i="12"/>
  <c r="AW435" i="12"/>
  <c r="AW403" i="12"/>
  <c r="AW327" i="12"/>
  <c r="AW358" i="12"/>
  <c r="AW322" i="12"/>
  <c r="AW296" i="12"/>
  <c r="AW267" i="12"/>
  <c r="AW222" i="12"/>
  <c r="AW188" i="12"/>
  <c r="AO174" i="12"/>
  <c r="AO166" i="12"/>
  <c r="AO169" i="12"/>
  <c r="AO458" i="12"/>
  <c r="AO338" i="12"/>
  <c r="AO286" i="12"/>
  <c r="AO346" i="12"/>
  <c r="AO396" i="12"/>
  <c r="AO274" i="12"/>
  <c r="AO420" i="12"/>
  <c r="AO298" i="12"/>
  <c r="AO321" i="12"/>
  <c r="AO394" i="12"/>
  <c r="AO348" i="12"/>
  <c r="AO272" i="12"/>
  <c r="AO210" i="12"/>
  <c r="AO422" i="12"/>
  <c r="AO323" i="12"/>
  <c r="AO300" i="12"/>
  <c r="AO255" i="12"/>
  <c r="AO461" i="12"/>
  <c r="AO421" i="12"/>
  <c r="AO389" i="12"/>
  <c r="AO319" i="12"/>
  <c r="AO343" i="12"/>
  <c r="AO299" i="12"/>
  <c r="AO212" i="12"/>
  <c r="AO254" i="12"/>
  <c r="AO205" i="12"/>
  <c r="AO457" i="12"/>
  <c r="AO419" i="12"/>
  <c r="AO387" i="12"/>
  <c r="AO311" i="12"/>
  <c r="AO341" i="12"/>
  <c r="AO297" i="12"/>
  <c r="AO245" i="12"/>
  <c r="AO252" i="12"/>
  <c r="AO203" i="12"/>
  <c r="BC424" i="12"/>
  <c r="BC434" i="12"/>
  <c r="BC158" i="12"/>
  <c r="BC209" i="12"/>
  <c r="BC433" i="12"/>
  <c r="BC448" i="12"/>
  <c r="BC188" i="12"/>
  <c r="BC450" i="12"/>
  <c r="BC227" i="12"/>
  <c r="BC336" i="12"/>
  <c r="BC207" i="12"/>
  <c r="BC441" i="12"/>
  <c r="BC328" i="12"/>
  <c r="BC300" i="12"/>
  <c r="BC199" i="12"/>
  <c r="BC395" i="12"/>
  <c r="BC331" i="12"/>
  <c r="BC394" i="12"/>
  <c r="BC268" i="12"/>
  <c r="BC217" i="12"/>
  <c r="BC444" i="12"/>
  <c r="BC365" i="12"/>
  <c r="BC399" i="12"/>
  <c r="BC462" i="12"/>
  <c r="BC295" i="12"/>
  <c r="BC327" i="12"/>
  <c r="BC253" i="12"/>
  <c r="BC230" i="12"/>
  <c r="BC187" i="12"/>
  <c r="BC313" i="12"/>
  <c r="BC353" i="12"/>
  <c r="BC358" i="12"/>
  <c r="BC438" i="12"/>
  <c r="BC296" i="12"/>
  <c r="BC302" i="12"/>
  <c r="BC202" i="12"/>
  <c r="BC224" i="12"/>
  <c r="BC181" i="12"/>
  <c r="M104" i="12"/>
  <c r="AW177" i="12"/>
  <c r="AW380" i="12"/>
  <c r="AW273" i="12"/>
  <c r="AW166" i="12"/>
  <c r="AW450" i="12"/>
  <c r="AW256" i="12"/>
  <c r="AW388" i="12"/>
  <c r="AW281" i="12"/>
  <c r="AW178" i="12"/>
  <c r="AW400" i="12"/>
  <c r="AW293" i="12"/>
  <c r="AW446" i="12"/>
  <c r="AW382" i="12"/>
  <c r="AW337" i="12"/>
  <c r="AW275" i="12"/>
  <c r="AW202" i="12"/>
  <c r="AW402" i="12"/>
  <c r="AW357" i="12"/>
  <c r="AW295" i="12"/>
  <c r="AW220" i="12"/>
  <c r="AW445" i="12"/>
  <c r="AW413" i="12"/>
  <c r="AW381" i="12"/>
  <c r="AW368" i="12"/>
  <c r="AW336" i="12"/>
  <c r="AW306" i="12"/>
  <c r="AW274" i="12"/>
  <c r="AW242" i="12"/>
  <c r="AW201" i="12"/>
  <c r="AW439" i="12"/>
  <c r="AW407" i="12"/>
  <c r="AW375" i="12"/>
  <c r="AW362" i="12"/>
  <c r="AW330" i="12"/>
  <c r="AW300" i="12"/>
  <c r="AW212" i="12"/>
  <c r="AW230" i="12"/>
  <c r="AW195" i="12"/>
  <c r="AO173" i="12"/>
  <c r="AO158" i="12"/>
  <c r="AO400" i="12"/>
  <c r="AO191" i="12"/>
  <c r="AO384" i="12"/>
  <c r="AO330" i="12"/>
  <c r="AO317" i="12"/>
  <c r="AO412" i="12"/>
  <c r="AO290" i="12"/>
  <c r="AO436" i="12"/>
  <c r="AO320" i="12"/>
  <c r="AO184" i="12"/>
  <c r="AO402" i="12"/>
  <c r="AO356" i="12"/>
  <c r="AO280" i="12"/>
  <c r="AO222" i="12"/>
  <c r="AO430" i="12"/>
  <c r="AO455" i="12"/>
  <c r="AO308" i="12"/>
  <c r="AO263" i="12"/>
  <c r="AO318" i="12"/>
  <c r="AO425" i="12"/>
  <c r="AO393" i="12"/>
  <c r="AO325" i="12"/>
  <c r="AO347" i="12"/>
  <c r="AO303" i="12"/>
  <c r="AO271" i="12"/>
  <c r="AO258" i="12"/>
  <c r="AO209" i="12"/>
  <c r="AO310" i="12"/>
  <c r="AO423" i="12"/>
  <c r="AO391" i="12"/>
  <c r="AO327" i="12"/>
  <c r="AO345" i="12"/>
  <c r="AO301" i="12"/>
  <c r="AO216" i="12"/>
  <c r="AO256" i="12"/>
  <c r="AO207" i="12"/>
  <c r="BC166" i="12"/>
  <c r="BC401" i="12"/>
  <c r="BC351" i="12"/>
  <c r="BC211" i="12"/>
  <c r="BC272" i="12"/>
  <c r="BC431" i="12"/>
  <c r="BC196" i="12"/>
  <c r="BC231" i="12"/>
  <c r="BC440" i="12"/>
  <c r="BC243" i="12"/>
  <c r="BC419" i="12"/>
  <c r="BC258" i="12"/>
  <c r="BC372" i="12"/>
  <c r="BC360" i="12"/>
  <c r="BC304" i="12"/>
  <c r="BC248" i="12"/>
  <c r="BC182" i="12"/>
  <c r="BC347" i="12"/>
  <c r="BC426" i="12"/>
  <c r="BC290" i="12"/>
  <c r="BC221" i="12"/>
  <c r="BC332" i="12"/>
  <c r="BC381" i="12"/>
  <c r="BC415" i="12"/>
  <c r="BC388" i="12"/>
  <c r="BC320" i="12"/>
  <c r="BC285" i="12"/>
  <c r="BC257" i="12"/>
  <c r="BC234" i="12"/>
  <c r="BC191" i="12"/>
  <c r="BC404" i="12"/>
  <c r="BC361" i="12"/>
  <c r="BC375" i="12"/>
  <c r="BC454" i="12"/>
  <c r="BC279" i="12"/>
  <c r="BC319" i="12"/>
  <c r="BC251" i="12"/>
  <c r="BC228" i="12"/>
  <c r="AW173" i="12"/>
  <c r="AW396" i="12"/>
  <c r="AW289" i="12"/>
  <c r="AW171" i="12"/>
  <c r="AW376" i="12"/>
  <c r="AW214" i="12"/>
  <c r="AW404" i="12"/>
  <c r="AW297" i="12"/>
  <c r="AW172" i="12"/>
  <c r="AW416" i="12"/>
  <c r="AW309" i="12"/>
  <c r="AW315" i="12"/>
  <c r="AW390" i="12"/>
  <c r="AW345" i="12"/>
  <c r="AW283" i="12"/>
  <c r="AW210" i="12"/>
  <c r="AW410" i="12"/>
  <c r="AW365" i="12"/>
  <c r="AW303" i="12"/>
  <c r="AW236" i="12"/>
  <c r="AW451" i="12"/>
  <c r="AW417" i="12"/>
  <c r="AW385" i="12"/>
  <c r="AW313" i="12"/>
  <c r="AW340" i="12"/>
  <c r="AW219" i="12"/>
  <c r="AW278" i="12"/>
  <c r="AW249" i="12"/>
  <c r="AW205" i="12"/>
  <c r="AW443" i="12"/>
  <c r="AW411" i="12"/>
  <c r="AW379" i="12"/>
  <c r="AW366" i="12"/>
  <c r="AW334" i="12"/>
  <c r="AW304" i="12"/>
  <c r="AW272" i="12"/>
  <c r="AW238" i="12"/>
  <c r="AO278" i="12"/>
  <c r="AO217" i="12"/>
  <c r="AO432" i="12"/>
  <c r="AO451" i="12"/>
  <c r="AO362" i="12"/>
  <c r="AO392" i="12"/>
  <c r="AO428" i="12"/>
  <c r="AO306" i="12"/>
  <c r="AO459" i="12"/>
  <c r="AO342" i="12"/>
  <c r="AO204" i="12"/>
  <c r="AO410" i="12"/>
  <c r="AO364" i="12"/>
  <c r="AO288" i="12"/>
  <c r="AO238" i="12"/>
  <c r="AO438" i="12"/>
  <c r="AO374" i="12"/>
  <c r="AO328" i="12"/>
  <c r="AO219" i="12"/>
  <c r="AO186" i="12"/>
  <c r="AO429" i="12"/>
  <c r="AO397" i="12"/>
  <c r="AO454" i="12"/>
  <c r="AO351" i="12"/>
  <c r="AO307" i="12"/>
  <c r="AO275" i="12"/>
  <c r="AO262" i="12"/>
  <c r="AO211" i="12"/>
  <c r="AO313" i="12"/>
  <c r="AO427" i="12"/>
  <c r="AO395" i="12"/>
  <c r="AO449" i="12"/>
  <c r="AO349" i="12"/>
  <c r="AO305" i="12"/>
  <c r="AO273" i="12"/>
  <c r="AO260" i="12"/>
  <c r="BO198" i="12"/>
  <c r="BO182" i="12"/>
  <c r="BO230" i="12"/>
  <c r="BO268" i="12"/>
  <c r="BO348" i="12"/>
  <c r="BO371" i="12"/>
  <c r="BO378" i="12"/>
  <c r="BO457" i="12"/>
  <c r="BO430" i="12"/>
  <c r="BO196" i="12"/>
  <c r="BO236" i="12"/>
  <c r="BO296" i="12"/>
  <c r="BO289" i="12"/>
  <c r="BO354" i="12"/>
  <c r="BO325" i="12"/>
  <c r="BO418" i="12"/>
  <c r="BO387" i="12"/>
  <c r="BO425" i="12"/>
  <c r="BO237" i="12"/>
  <c r="BO297" i="12"/>
  <c r="BO372" i="12"/>
  <c r="BO391" i="12"/>
  <c r="BO201" i="12"/>
  <c r="BO316" i="12"/>
  <c r="BO359" i="12"/>
  <c r="BO442" i="12"/>
  <c r="BO210" i="12"/>
  <c r="BO345" i="12"/>
  <c r="BO386" i="12"/>
  <c r="BO281" i="12"/>
  <c r="BO383" i="12"/>
  <c r="BO285" i="12"/>
  <c r="BO333" i="12"/>
  <c r="BO413" i="12"/>
  <c r="BO199" i="12"/>
  <c r="BO179" i="12"/>
  <c r="BO239" i="12"/>
  <c r="BO173" i="12"/>
  <c r="BO222" i="12"/>
  <c r="BO264" i="12"/>
  <c r="BO344" i="12"/>
  <c r="BO326" i="12"/>
  <c r="BO456" i="12"/>
  <c r="BO433" i="12"/>
  <c r="BO382" i="12"/>
  <c r="BO215" i="12"/>
  <c r="BO232" i="12"/>
  <c r="BO280" i="12"/>
  <c r="BO319" i="12"/>
  <c r="BO350" i="12"/>
  <c r="BO293" i="12"/>
  <c r="BO394" i="12"/>
  <c r="BO314" i="12"/>
  <c r="BO462" i="12"/>
  <c r="BO229" i="12"/>
  <c r="BO307" i="12"/>
  <c r="BO370" i="12"/>
  <c r="BO449" i="12"/>
  <c r="BO216" i="12"/>
  <c r="BO284" i="12"/>
  <c r="BO351" i="12"/>
  <c r="BO398" i="12"/>
  <c r="BO389" i="12"/>
  <c r="BO329" i="12"/>
  <c r="BO415" i="12"/>
  <c r="BO269" i="12"/>
  <c r="BO397" i="12"/>
  <c r="BO349" i="12"/>
  <c r="BO265" i="12"/>
  <c r="BO302" i="12"/>
  <c r="BO434" i="12"/>
  <c r="BO174" i="12"/>
  <c r="BO399" i="12"/>
  <c r="BO166" i="12"/>
  <c r="BO218" i="12"/>
  <c r="BO320" i="12"/>
  <c r="BO340" i="12"/>
  <c r="BO294" i="12"/>
  <c r="BO440" i="12"/>
  <c r="BO409" i="12"/>
  <c r="BO459" i="12"/>
  <c r="BO211" i="12"/>
  <c r="BO228" i="12"/>
  <c r="BO260" i="12"/>
  <c r="BO303" i="12"/>
  <c r="BO346" i="12"/>
  <c r="BO369" i="12"/>
  <c r="BO306" i="12"/>
  <c r="BO445" i="12"/>
  <c r="BO402" i="12"/>
  <c r="BO221" i="12"/>
  <c r="BO275" i="12"/>
  <c r="BO286" i="12"/>
  <c r="BO405" i="12"/>
  <c r="BO193" i="12"/>
  <c r="BO257" i="12"/>
  <c r="BO343" i="12"/>
  <c r="BO452" i="12"/>
  <c r="BO317" i="12"/>
  <c r="BO299" i="12"/>
  <c r="BO441" i="12"/>
  <c r="BO292" i="12"/>
  <c r="BO414" i="12"/>
  <c r="BO315" i="12"/>
  <c r="BO247" i="12"/>
  <c r="BO283" i="12"/>
  <c r="BO308" i="12"/>
  <c r="BO171" i="12"/>
  <c r="BO158" i="12"/>
  <c r="BO161" i="12"/>
  <c r="BO172" i="12"/>
  <c r="BO206" i="12"/>
  <c r="BO272" i="12"/>
  <c r="BO336" i="12"/>
  <c r="BO277" i="12"/>
  <c r="BO424" i="12"/>
  <c r="BO385" i="12"/>
  <c r="BO443" i="12"/>
  <c r="BO192" i="12"/>
  <c r="BO224" i="12"/>
  <c r="BO256" i="12"/>
  <c r="BO287" i="12"/>
  <c r="BO342" i="12"/>
  <c r="BO310" i="12"/>
  <c r="BO448" i="12"/>
  <c r="BO417" i="12"/>
  <c r="BO274" i="12"/>
  <c r="BO205" i="12"/>
  <c r="BO263" i="12"/>
  <c r="BO363" i="12"/>
  <c r="BO282" i="12"/>
  <c r="BO185" i="12"/>
  <c r="BO249" i="12"/>
  <c r="BO335" i="12"/>
  <c r="BO420" i="12"/>
  <c r="BO439" i="12"/>
  <c r="BO324" i="12"/>
  <c r="BO454" i="12"/>
  <c r="BO251" i="12"/>
  <c r="BO428" i="12"/>
  <c r="BO276" i="12"/>
  <c r="BO207" i="12"/>
  <c r="BO223" i="12"/>
  <c r="BO463" i="12"/>
  <c r="BO167" i="12"/>
  <c r="BO180" i="12"/>
  <c r="BO313" i="12"/>
  <c r="BO169" i="12"/>
  <c r="BO204" i="12"/>
  <c r="BO392" i="12"/>
  <c r="AI193" i="12"/>
  <c r="AI225" i="12"/>
  <c r="AI257" i="12"/>
  <c r="AI182" i="12"/>
  <c r="AI224" i="12"/>
  <c r="AI292" i="12"/>
  <c r="AI305" i="12"/>
  <c r="AI357" i="12"/>
  <c r="AI380" i="12"/>
  <c r="AI373" i="12"/>
  <c r="AI459" i="12"/>
  <c r="AI184" i="12"/>
  <c r="AI227" i="12"/>
  <c r="AI304" i="12"/>
  <c r="AI321" i="12"/>
  <c r="AI359" i="12"/>
  <c r="AI388" i="12"/>
  <c r="AI397" i="12"/>
  <c r="AI290" i="12"/>
  <c r="AI191" i="12"/>
  <c r="AI262" i="12"/>
  <c r="AI364" i="12"/>
  <c r="AI441" i="12"/>
  <c r="AI186" i="12"/>
  <c r="AI308" i="12"/>
  <c r="AI360" i="12"/>
  <c r="AI401" i="12"/>
  <c r="AI188" i="12"/>
  <c r="AI362" i="12"/>
  <c r="AI214" i="12"/>
  <c r="AI278" i="12"/>
  <c r="AI159" i="12"/>
  <c r="AI296" i="12"/>
  <c r="AI175" i="12"/>
  <c r="AI416" i="12"/>
  <c r="AI448" i="12"/>
  <c r="AI258" i="12"/>
  <c r="AI168" i="12"/>
  <c r="AI189" i="12"/>
  <c r="AI221" i="12"/>
  <c r="AI253" i="12"/>
  <c r="AI271" i="12"/>
  <c r="AI219" i="12"/>
  <c r="AI272" i="12"/>
  <c r="AI273" i="12"/>
  <c r="AI353" i="12"/>
  <c r="AI306" i="12"/>
  <c r="AI442" i="12"/>
  <c r="AI443" i="12"/>
  <c r="AI445" i="12"/>
  <c r="AI222" i="12"/>
  <c r="AI280" i="12"/>
  <c r="AI289" i="12"/>
  <c r="AI355" i="12"/>
  <c r="AI317" i="12"/>
  <c r="AI462" i="12"/>
  <c r="AI451" i="12"/>
  <c r="AI453" i="12"/>
  <c r="AI288" i="12"/>
  <c r="AI356" i="12"/>
  <c r="AI314" i="12"/>
  <c r="AI461" i="12"/>
  <c r="AI260" i="12"/>
  <c r="AI352" i="12"/>
  <c r="AI430" i="12"/>
  <c r="AI429" i="12"/>
  <c r="AI346" i="12"/>
  <c r="AI393" i="12"/>
  <c r="AI354" i="12"/>
  <c r="AI449" i="12"/>
  <c r="AI226" i="12"/>
  <c r="AI169" i="12"/>
  <c r="AI366" i="12"/>
  <c r="AI310" i="12"/>
  <c r="AI207" i="12"/>
  <c r="AI162" i="12"/>
  <c r="AI185" i="12"/>
  <c r="AI209" i="12"/>
  <c r="AI249" i="12"/>
  <c r="AI267" i="12"/>
  <c r="AI206" i="12"/>
  <c r="AI256" i="12"/>
  <c r="AI315" i="12"/>
  <c r="AI349" i="12"/>
  <c r="AI285" i="12"/>
  <c r="AI410" i="12"/>
  <c r="AI427" i="12"/>
  <c r="AI413" i="12"/>
  <c r="AI208" i="12"/>
  <c r="AI259" i="12"/>
  <c r="AI323" i="12"/>
  <c r="AI351" i="12"/>
  <c r="AI301" i="12"/>
  <c r="AI418" i="12"/>
  <c r="AI435" i="12"/>
  <c r="AI425" i="12"/>
  <c r="AI255" i="12"/>
  <c r="AI348" i="12"/>
  <c r="AI406" i="12"/>
  <c r="AI409" i="12"/>
  <c r="AI250" i="12"/>
  <c r="AI344" i="12"/>
  <c r="AI456" i="12"/>
  <c r="AI381" i="12"/>
  <c r="AI330" i="12"/>
  <c r="AI378" i="12"/>
  <c r="AI338" i="12"/>
  <c r="AI438" i="12"/>
  <c r="AI183" i="12"/>
  <c r="AI164" i="12"/>
  <c r="AI334" i="12"/>
  <c r="AI342" i="12"/>
  <c r="AI180" i="12"/>
  <c r="AI417" i="12"/>
  <c r="AI170" i="12"/>
  <c r="AI181" i="12"/>
  <c r="AI205" i="12"/>
  <c r="AI245" i="12"/>
  <c r="AI263" i="12"/>
  <c r="AI200" i="12"/>
  <c r="AI251" i="12"/>
  <c r="AI299" i="12"/>
  <c r="AI345" i="12"/>
  <c r="AI369" i="12"/>
  <c r="AI460" i="12"/>
  <c r="AI411" i="12"/>
  <c r="AI385" i="12"/>
  <c r="AI203" i="12"/>
  <c r="AI254" i="12"/>
  <c r="AI307" i="12"/>
  <c r="AI347" i="12"/>
  <c r="AI371" i="12"/>
  <c r="AI398" i="12"/>
  <c r="AI419" i="12"/>
  <c r="AI405" i="12"/>
  <c r="AI244" i="12"/>
  <c r="AI340" i="12"/>
  <c r="AI440" i="12"/>
  <c r="AI450" i="12"/>
  <c r="AI239" i="12"/>
  <c r="AI336" i="12"/>
  <c r="AI424" i="12"/>
  <c r="AI426" i="12"/>
  <c r="AI303" i="12"/>
  <c r="AI415" i="12"/>
  <c r="AI281" i="12"/>
  <c r="AI447" i="12"/>
  <c r="AI179" i="12"/>
  <c r="AI463" i="12"/>
  <c r="AI265" i="12"/>
  <c r="AI287" i="12"/>
  <c r="AI172" i="12"/>
  <c r="AI431" i="12"/>
  <c r="AI165" i="12"/>
  <c r="BO395" i="12"/>
  <c r="AU341" i="12"/>
  <c r="AU391" i="12"/>
  <c r="AU242" i="12"/>
  <c r="AU194" i="12"/>
  <c r="AU340" i="12"/>
  <c r="AU235" i="12"/>
  <c r="BO332" i="12"/>
  <c r="AL344" i="12"/>
  <c r="AL253" i="12"/>
  <c r="AL369" i="12"/>
  <c r="AL261" i="12"/>
  <c r="AL387" i="12"/>
  <c r="AL229" i="12"/>
  <c r="AL327" i="12"/>
  <c r="AL402" i="12"/>
  <c r="AL238" i="12"/>
  <c r="AU420" i="12"/>
  <c r="AU361" i="12"/>
  <c r="BO160" i="12"/>
  <c r="BO357" i="12"/>
  <c r="BO365" i="12"/>
  <c r="BO447" i="12"/>
  <c r="BO187" i="12"/>
  <c r="BO203" i="12"/>
  <c r="BO367" i="12"/>
  <c r="BO209" i="12"/>
  <c r="BO404" i="12"/>
  <c r="BO245" i="12"/>
  <c r="BO403" i="12"/>
  <c r="BO384" i="12"/>
  <c r="BO321" i="12"/>
  <c r="BO240" i="12"/>
  <c r="BO393" i="12"/>
  <c r="BO410" i="12"/>
  <c r="AL419" i="12"/>
  <c r="AL338" i="12"/>
  <c r="AL218" i="12"/>
  <c r="AL248" i="12"/>
  <c r="AL392" i="12"/>
  <c r="AL368" i="12"/>
  <c r="AL266" i="12"/>
  <c r="AL175" i="12"/>
  <c r="AL427" i="12"/>
  <c r="AL345" i="12"/>
  <c r="AL241" i="12"/>
  <c r="AL374" i="12"/>
  <c r="AL373" i="12"/>
  <c r="AL280" i="12"/>
  <c r="AL200" i="12"/>
  <c r="AL446" i="12"/>
  <c r="AL298" i="12"/>
  <c r="AL276" i="12"/>
  <c r="AL223" i="12"/>
  <c r="AU166" i="12"/>
  <c r="AU418" i="12"/>
  <c r="AU333" i="12"/>
  <c r="AU378" i="12"/>
  <c r="AU372" i="12"/>
  <c r="AU399" i="12"/>
  <c r="AU285" i="12"/>
  <c r="AI414" i="12"/>
  <c r="AI247" i="12"/>
  <c r="AI389" i="12"/>
  <c r="AI383" i="12"/>
  <c r="AI433" i="12"/>
  <c r="AI325" i="12"/>
  <c r="AI328" i="12"/>
  <c r="AI390" i="12"/>
  <c r="AI332" i="12"/>
  <c r="AI377" i="12"/>
  <c r="AI452" i="12"/>
  <c r="AI343" i="12"/>
  <c r="AI248" i="12"/>
  <c r="AI458" i="12"/>
  <c r="AI444" i="12"/>
  <c r="AI341" i="12"/>
  <c r="AI246" i="12"/>
  <c r="AI316" i="12"/>
  <c r="AI201" i="12"/>
  <c r="BO165" i="12"/>
  <c r="BO461" i="12"/>
  <c r="BO412" i="12"/>
  <c r="BO421" i="12"/>
  <c r="BO195" i="12"/>
  <c r="BO227" i="12"/>
  <c r="BO318" i="12"/>
  <c r="BO225" i="12"/>
  <c r="BO436" i="12"/>
  <c r="BO253" i="12"/>
  <c r="BO419" i="12"/>
  <c r="BO400" i="12"/>
  <c r="BO330" i="12"/>
  <c r="BO244" i="12"/>
  <c r="BO453" i="12"/>
  <c r="BO426" i="12"/>
  <c r="BO356" i="12"/>
  <c r="BO246" i="12"/>
  <c r="M122" i="12"/>
  <c r="BO255" i="12"/>
  <c r="BO353" i="12"/>
  <c r="BO429" i="12"/>
  <c r="BO291" i="12"/>
  <c r="BO455" i="12"/>
  <c r="BO189" i="12"/>
  <c r="BO458" i="12"/>
  <c r="BO362" i="12"/>
  <c r="BO262" i="12"/>
  <c r="BO190" i="12"/>
  <c r="BO328" i="12"/>
  <c r="AU317" i="12"/>
  <c r="BO202" i="12"/>
  <c r="AL234" i="12"/>
  <c r="BO352" i="12"/>
  <c r="AL170" i="12"/>
  <c r="AL360" i="12"/>
  <c r="AL242" i="12"/>
  <c r="AL269" i="12"/>
  <c r="AL412" i="12"/>
  <c r="AL274" i="12"/>
  <c r="AL214" i="12"/>
  <c r="AL165" i="12"/>
  <c r="AL390" i="12"/>
  <c r="AL350" i="12"/>
  <c r="AL249" i="12"/>
  <c r="AL414" i="12"/>
  <c r="AL393" i="12"/>
  <c r="AL300" i="12"/>
  <c r="AL206" i="12"/>
  <c r="AL320" i="12"/>
  <c r="AL324" i="12"/>
  <c r="AL292" i="12"/>
  <c r="AU171" i="12"/>
  <c r="AU413" i="12"/>
  <c r="AU431" i="12"/>
  <c r="AU410" i="12"/>
  <c r="AU355" i="12"/>
  <c r="AU185" i="12"/>
  <c r="AI173" i="12"/>
  <c r="AI399" i="12"/>
  <c r="AI178" i="12"/>
  <c r="AI163" i="12"/>
  <c r="AI220" i="12"/>
  <c r="AI202" i="12"/>
  <c r="AI368" i="12"/>
  <c r="AI211" i="12"/>
  <c r="AI294" i="12"/>
  <c r="AI217" i="12"/>
  <c r="AI437" i="12"/>
  <c r="AI363" i="12"/>
  <c r="AI324" i="12"/>
  <c r="AI190" i="12"/>
  <c r="AI421" i="12"/>
  <c r="AI361" i="12"/>
  <c r="AI312" i="12"/>
  <c r="AI187" i="12"/>
  <c r="AI229" i="12"/>
  <c r="BO170" i="12"/>
  <c r="BO159" i="12"/>
  <c r="BO373" i="12"/>
  <c r="BO214" i="12"/>
  <c r="BO219" i="12"/>
  <c r="BO243" i="12"/>
  <c r="BO301" i="12"/>
  <c r="BO233" i="12"/>
  <c r="BO374" i="12"/>
  <c r="BO261" i="12"/>
  <c r="BO435" i="12"/>
  <c r="BO416" i="12"/>
  <c r="BO334" i="12"/>
  <c r="BO248" i="12"/>
  <c r="BO184" i="12"/>
  <c r="BO450" i="12"/>
  <c r="BO360" i="12"/>
  <c r="BO250" i="12"/>
  <c r="AU187" i="12"/>
  <c r="AU262" i="12"/>
  <c r="AU444" i="12"/>
  <c r="AU315" i="12"/>
  <c r="AU199" i="12"/>
  <c r="AU422" i="12"/>
  <c r="AU401" i="12"/>
  <c r="AU269" i="12"/>
  <c r="AU383" i="12"/>
  <c r="AU283" i="12"/>
  <c r="AU224" i="12"/>
  <c r="AU273" i="12"/>
  <c r="AU400" i="12"/>
  <c r="AU169" i="12"/>
  <c r="AU164" i="12"/>
  <c r="AU258" i="12"/>
  <c r="AU414" i="12"/>
  <c r="AU441" i="12"/>
  <c r="AU201" i="12"/>
  <c r="AU307" i="12"/>
  <c r="AU368" i="12"/>
  <c r="AU261" i="12"/>
  <c r="AU405" i="12"/>
  <c r="AU312" i="12"/>
  <c r="AU212" i="12"/>
  <c r="AU202" i="12"/>
  <c r="AU370" i="12"/>
  <c r="AU165" i="12"/>
  <c r="AU158" i="12"/>
  <c r="AU247" i="12"/>
  <c r="AU382" i="12"/>
  <c r="AU425" i="12"/>
  <c r="AU229" i="12"/>
  <c r="AU319" i="12"/>
  <c r="AU360" i="12"/>
  <c r="AU230" i="12"/>
  <c r="AU354" i="12"/>
  <c r="AU281" i="12"/>
  <c r="AU436" i="12"/>
  <c r="AU455" i="12"/>
  <c r="AU434" i="12"/>
  <c r="AU267" i="12"/>
  <c r="AU172" i="12"/>
  <c r="AU239" i="12"/>
  <c r="AU323" i="12"/>
  <c r="AU356" i="12"/>
  <c r="AU221" i="12"/>
  <c r="AU296" i="12"/>
  <c r="AU451" i="12"/>
  <c r="AU218" i="12"/>
  <c r="AU338" i="12"/>
  <c r="AU249" i="12"/>
  <c r="AU453" i="12"/>
  <c r="AU403" i="12"/>
  <c r="AU423" i="12"/>
  <c r="AU461" i="12"/>
  <c r="AU168" i="12"/>
  <c r="AL192" i="12"/>
  <c r="AL259" i="12"/>
  <c r="AL222" i="12"/>
  <c r="AL339" i="12"/>
  <c r="AL244" i="12"/>
  <c r="AL381" i="12"/>
  <c r="AL371" i="12"/>
  <c r="AL448" i="12"/>
  <c r="AL187" i="12"/>
  <c r="AL245" i="12"/>
  <c r="AL326" i="12"/>
  <c r="AL348" i="12"/>
  <c r="AL299" i="12"/>
  <c r="AL463" i="12"/>
  <c r="AL399" i="12"/>
  <c r="AL180" i="12"/>
  <c r="AL219" i="12"/>
  <c r="AL277" i="12"/>
  <c r="AL334" i="12"/>
  <c r="AL290" i="12"/>
  <c r="AL449" i="12"/>
  <c r="AL428" i="12"/>
  <c r="AL159" i="12"/>
  <c r="AL199" i="12"/>
  <c r="AL256" i="12"/>
  <c r="AL272" i="12"/>
  <c r="AL357" i="12"/>
  <c r="AL370" i="12"/>
  <c r="AL438" i="12"/>
  <c r="AL312" i="12"/>
  <c r="AL184" i="12"/>
  <c r="AL307" i="12"/>
  <c r="AL217" i="12"/>
  <c r="AL441" i="12"/>
  <c r="AL293" i="12"/>
  <c r="AL444" i="12"/>
  <c r="AL237" i="12"/>
  <c r="AL182" i="12"/>
  <c r="AL209" i="12"/>
  <c r="AL255" i="12"/>
  <c r="AL318" i="12"/>
  <c r="AL335" i="12"/>
  <c r="AL367" i="12"/>
  <c r="AL278" i="12"/>
  <c r="AL431" i="12"/>
  <c r="AL432" i="12"/>
  <c r="AL434" i="12"/>
  <c r="AL235" i="12"/>
  <c r="AL309" i="12"/>
  <c r="AL342" i="12"/>
  <c r="AL275" i="12"/>
  <c r="AL415" i="12"/>
  <c r="AL460" i="12"/>
  <c r="AL171" i="12"/>
  <c r="AL194" i="12"/>
  <c r="AL270" i="12"/>
  <c r="AL329" i="12"/>
  <c r="AL271" i="12"/>
  <c r="AL425" i="12"/>
  <c r="AL408" i="12"/>
  <c r="AL163" i="12"/>
  <c r="AL193" i="12"/>
  <c r="AL250" i="12"/>
  <c r="AL230" i="12"/>
  <c r="AL352" i="12"/>
  <c r="AL311" i="12"/>
  <c r="AL394" i="12"/>
  <c r="AL439" i="12"/>
  <c r="AL173" i="12"/>
  <c r="AL236" i="12"/>
  <c r="AL196" i="12"/>
  <c r="AL224" i="12"/>
  <c r="AL258" i="12"/>
  <c r="AL458" i="12"/>
  <c r="AL174" i="12"/>
  <c r="AL205" i="12"/>
  <c r="AL251" i="12"/>
  <c r="AL305" i="12"/>
  <c r="AL331" i="12"/>
  <c r="AL363" i="12"/>
  <c r="AL319" i="12"/>
  <c r="AL407" i="12"/>
  <c r="AL416" i="12"/>
  <c r="AL410" i="12"/>
  <c r="AL225" i="12"/>
  <c r="AL285" i="12"/>
  <c r="AL337" i="12"/>
  <c r="AL303" i="12"/>
  <c r="AL457" i="12"/>
  <c r="AL440" i="12"/>
  <c r="AL162" i="12"/>
  <c r="AL208" i="12"/>
  <c r="AL265" i="12"/>
  <c r="AL313" i="12"/>
  <c r="AL366" i="12"/>
  <c r="AL405" i="12"/>
  <c r="AL388" i="12"/>
  <c r="AL430" i="12"/>
  <c r="AL181" i="12"/>
  <c r="AL243" i="12"/>
  <c r="AL322" i="12"/>
  <c r="AL346" i="12"/>
  <c r="AL294" i="12"/>
  <c r="AL447" i="12"/>
  <c r="AL391" i="12"/>
  <c r="AL178" i="12"/>
  <c r="AL349" i="12"/>
  <c r="AL164" i="12"/>
  <c r="AL287" i="12"/>
  <c r="AL227" i="12"/>
  <c r="AL383" i="12"/>
  <c r="AL160" i="12"/>
  <c r="AL380" i="12"/>
  <c r="AL201" i="12"/>
  <c r="AL247" i="12"/>
  <c r="AL289" i="12"/>
  <c r="AL325" i="12"/>
  <c r="AL359" i="12"/>
  <c r="AL302" i="12"/>
  <c r="AL461" i="12"/>
  <c r="AL400" i="12"/>
  <c r="AL378" i="12"/>
  <c r="AL213" i="12"/>
  <c r="AL216" i="12"/>
  <c r="AL332" i="12"/>
  <c r="AL279" i="12"/>
  <c r="AL437" i="12"/>
  <c r="AL420" i="12"/>
  <c r="AL169" i="12"/>
  <c r="AL203" i="12"/>
  <c r="AL260" i="12"/>
  <c r="AL288" i="12"/>
  <c r="AL361" i="12"/>
  <c r="AL385" i="12"/>
  <c r="AL315" i="12"/>
  <c r="AL386" i="12"/>
  <c r="AL158" i="12"/>
  <c r="AL233" i="12"/>
  <c r="AL301" i="12"/>
  <c r="AL341" i="12"/>
  <c r="AL240" i="12"/>
  <c r="AL403" i="12"/>
  <c r="AL456" i="12"/>
  <c r="AL168" i="12"/>
  <c r="AL328" i="12"/>
  <c r="AL462" i="12"/>
  <c r="AL354" i="12"/>
  <c r="AL202" i="12"/>
  <c r="AL377" i="12"/>
  <c r="AL426" i="12"/>
  <c r="AL365" i="12"/>
  <c r="BO162" i="12"/>
  <c r="BO298" i="12"/>
  <c r="BO368" i="12"/>
  <c r="BO339" i="12"/>
  <c r="BO311" i="12"/>
  <c r="BO270" i="12"/>
  <c r="BO164" i="12"/>
  <c r="BO175" i="12"/>
  <c r="BO444" i="12"/>
  <c r="BO183" i="12"/>
  <c r="BO309" i="12"/>
  <c r="BO460" i="12"/>
  <c r="BO407" i="12"/>
  <c r="BO327" i="12"/>
  <c r="BO437" i="12"/>
  <c r="BO355" i="12"/>
  <c r="BO197" i="12"/>
  <c r="BO401" i="12"/>
  <c r="BO278" i="12"/>
  <c r="BO271" i="12"/>
  <c r="BO220" i="12"/>
  <c r="BO427" i="12"/>
  <c r="AL284" i="12"/>
  <c r="AL186" i="12"/>
  <c r="AL362" i="12"/>
  <c r="AL161" i="12"/>
  <c r="AL340" i="12"/>
  <c r="AL443" i="12"/>
  <c r="AL195" i="12"/>
  <c r="AL282" i="12"/>
  <c r="AL215" i="12"/>
  <c r="AU175" i="12"/>
  <c r="AU288" i="12"/>
  <c r="AU321" i="12"/>
  <c r="AU438" i="12"/>
  <c r="AU270" i="12"/>
  <c r="BO242" i="12"/>
  <c r="AL264" i="12"/>
  <c r="AL306" i="12"/>
  <c r="AL333" i="12"/>
  <c r="AL220" i="12"/>
  <c r="AL436" i="12"/>
  <c r="AL295" i="12"/>
  <c r="AL281" i="12"/>
  <c r="AL176" i="12"/>
  <c r="AL422" i="12"/>
  <c r="AL356" i="12"/>
  <c r="AL254" i="12"/>
  <c r="AL450" i="12"/>
  <c r="AL417" i="12"/>
  <c r="AL321" i="12"/>
  <c r="AL183" i="12"/>
  <c r="AL384" i="12"/>
  <c r="AL286" i="12"/>
  <c r="AL308" i="12"/>
  <c r="AL239" i="12"/>
  <c r="AU251" i="12"/>
  <c r="AU376" i="12"/>
  <c r="AU421" i="12"/>
  <c r="AU392" i="12"/>
  <c r="AU375" i="12"/>
  <c r="AU206" i="12"/>
  <c r="AU280" i="12"/>
  <c r="AI174" i="12"/>
  <c r="AI298" i="12"/>
  <c r="AI158" i="12"/>
  <c r="AI167" i="12"/>
  <c r="AI242" i="12"/>
  <c r="AI231" i="12"/>
  <c r="AI326" i="12"/>
  <c r="AI199" i="12"/>
  <c r="AI372" i="12"/>
  <c r="AI204" i="12"/>
  <c r="AI322" i="12"/>
  <c r="AI367" i="12"/>
  <c r="AI266" i="12"/>
  <c r="AI195" i="12"/>
  <c r="AI457" i="12"/>
  <c r="AI365" i="12"/>
  <c r="AI264" i="12"/>
  <c r="AI192" i="12"/>
  <c r="AI233" i="12"/>
  <c r="BO177" i="12"/>
  <c r="BO163" i="12"/>
  <c r="BO431" i="12"/>
  <c r="BO231" i="12"/>
  <c r="BO235" i="12"/>
  <c r="BO259" i="12"/>
  <c r="BO388" i="12"/>
  <c r="BO241" i="12"/>
  <c r="BO422" i="12"/>
  <c r="BO300" i="12"/>
  <c r="BO451" i="12"/>
  <c r="BO432" i="12"/>
  <c r="BO338" i="12"/>
  <c r="BO252" i="12"/>
  <c r="BO188" i="12"/>
  <c r="BO322" i="12"/>
  <c r="BO364" i="12"/>
  <c r="BO254" i="12"/>
  <c r="BO376" i="12"/>
  <c r="BO178" i="12"/>
  <c r="BO168" i="12"/>
  <c r="BO341" i="12"/>
  <c r="BO446" i="12"/>
  <c r="BO396" i="12"/>
  <c r="BO375" i="12"/>
  <c r="BO323" i="12"/>
  <c r="BO406" i="12"/>
  <c r="BO347" i="12"/>
  <c r="BO212" i="12"/>
  <c r="BO377" i="12"/>
  <c r="BO366" i="12"/>
  <c r="BO266" i="12"/>
  <c r="BO208" i="12"/>
  <c r="BO411" i="12"/>
  <c r="BO213" i="12"/>
  <c r="BO408" i="12"/>
  <c r="AL310" i="12"/>
  <c r="AL382" i="12"/>
  <c r="AL418" i="12"/>
  <c r="AL421" i="12"/>
  <c r="AL406" i="12"/>
  <c r="AL389" i="12"/>
  <c r="AL296" i="12"/>
  <c r="AL204" i="12"/>
  <c r="AL452" i="12"/>
  <c r="AL316" i="12"/>
  <c r="AL297" i="12"/>
  <c r="AL177" i="12"/>
  <c r="AL398" i="12"/>
  <c r="AL353" i="12"/>
  <c r="AL252" i="12"/>
  <c r="AL372" i="12"/>
  <c r="AL397" i="12"/>
  <c r="AL343" i="12"/>
  <c r="AL263" i="12"/>
  <c r="AU170" i="12"/>
  <c r="AU289" i="12"/>
  <c r="AU200" i="12"/>
  <c r="AU419" i="12"/>
  <c r="AU380" i="12"/>
  <c r="AU252" i="12"/>
  <c r="AU318" i="12"/>
  <c r="AU191" i="12"/>
  <c r="AI177" i="12"/>
  <c r="AI161" i="12"/>
  <c r="AI194" i="12"/>
  <c r="AI171" i="12"/>
  <c r="AI276" i="12"/>
  <c r="AI252" i="12"/>
  <c r="AI274" i="12"/>
  <c r="AI210" i="12"/>
  <c r="AI376" i="12"/>
  <c r="AI223" i="12"/>
  <c r="AI387" i="12"/>
  <c r="AI286" i="12"/>
  <c r="AI275" i="12"/>
  <c r="AI215" i="12"/>
  <c r="AI379" i="12"/>
  <c r="AI277" i="12"/>
  <c r="AI269" i="12"/>
  <c r="AI213" i="12"/>
  <c r="AI237" i="12"/>
  <c r="BO176" i="12"/>
  <c r="BO380" i="12"/>
  <c r="BO191" i="12"/>
  <c r="BO390" i="12"/>
  <c r="BO337" i="12"/>
  <c r="BO361" i="12"/>
  <c r="BO381" i="12"/>
  <c r="BO267" i="12"/>
  <c r="BO423" i="12"/>
  <c r="BO331" i="12"/>
  <c r="BO181" i="12"/>
  <c r="BO438" i="12"/>
  <c r="BO358" i="12"/>
  <c r="BO312" i="12"/>
  <c r="BO200" i="12"/>
  <c r="BO379" i="12"/>
  <c r="BO290" i="12"/>
  <c r="BO279" i="12"/>
  <c r="BO186" i="12"/>
  <c r="AM162" i="12"/>
  <c r="AM168" i="12"/>
  <c r="AM310" i="12"/>
  <c r="AM167" i="12"/>
  <c r="AM281" i="12"/>
  <c r="AM271" i="12"/>
  <c r="AM165" i="12"/>
  <c r="AM274" i="12"/>
  <c r="AM383" i="12"/>
  <c r="AM254" i="12"/>
  <c r="AM345" i="12"/>
  <c r="AM290" i="12"/>
  <c r="AM404" i="12"/>
  <c r="AM366" i="12"/>
  <c r="AM287" i="12"/>
  <c r="AM252" i="12"/>
  <c r="AM185" i="12"/>
  <c r="AM349" i="12"/>
  <c r="AM438" i="12"/>
  <c r="AM298" i="12"/>
  <c r="AM225" i="12"/>
  <c r="AM338" i="12"/>
  <c r="AM377" i="12"/>
  <c r="AM415" i="12"/>
  <c r="AM388" i="12"/>
  <c r="AM272" i="12"/>
  <c r="AM285" i="12"/>
  <c r="AM259" i="12"/>
  <c r="AM236" i="12"/>
  <c r="AM192" i="12"/>
  <c r="AM412" i="12"/>
  <c r="AM359" i="12"/>
  <c r="AM368" i="12"/>
  <c r="AM458" i="12"/>
  <c r="AM295" i="12"/>
  <c r="AM319" i="12"/>
  <c r="AM253" i="12"/>
  <c r="AM230" i="12"/>
  <c r="AM186" i="12"/>
  <c r="M111" i="12"/>
  <c r="BD176" i="12"/>
  <c r="BD332" i="12"/>
  <c r="BD406" i="12"/>
  <c r="BD323" i="12"/>
  <c r="BD235" i="12"/>
  <c r="BD171" i="12"/>
  <c r="BD360" i="12"/>
  <c r="BD420" i="12"/>
  <c r="BD256" i="12"/>
  <c r="BD273" i="12"/>
  <c r="BD182" i="12"/>
  <c r="BD450" i="12"/>
  <c r="BD386" i="12"/>
  <c r="BD303" i="12"/>
  <c r="BD215" i="12"/>
  <c r="BD165" i="12"/>
  <c r="BD456" i="12"/>
  <c r="BD392" i="12"/>
  <c r="BD309" i="12"/>
  <c r="BD221" i="12"/>
  <c r="BD349" i="12"/>
  <c r="BD463" i="12"/>
  <c r="BD431" i="12"/>
  <c r="BD399" i="12"/>
  <c r="BD267" i="12"/>
  <c r="BD316" i="12"/>
  <c r="BD284" i="12"/>
  <c r="BD228" i="12"/>
  <c r="BD196" i="12"/>
  <c r="BD331" i="12"/>
  <c r="BD457" i="12"/>
  <c r="BD425" i="12"/>
  <c r="BD393" i="12"/>
  <c r="BD261" i="12"/>
  <c r="BD310" i="12"/>
  <c r="BD278" i="12"/>
  <c r="BD222" i="12"/>
  <c r="BD193" i="12"/>
  <c r="AV166" i="12"/>
  <c r="AV173" i="12"/>
  <c r="AV457" i="12"/>
  <c r="AV393" i="12"/>
  <c r="AV308" i="12"/>
  <c r="AV222" i="12"/>
  <c r="AV177" i="12"/>
  <c r="AV343" i="12"/>
  <c r="AV407" i="12"/>
  <c r="AV322" i="12"/>
  <c r="AV236" i="12"/>
  <c r="AV364" i="12"/>
  <c r="AV429" i="12"/>
  <c r="AV264" i="12"/>
  <c r="AV280" i="12"/>
  <c r="AV184" i="12"/>
  <c r="AV371" i="12"/>
  <c r="AV443" i="12"/>
  <c r="AV379" i="12"/>
  <c r="AV294" i="12"/>
  <c r="AV207" i="12"/>
  <c r="AV352" i="12"/>
  <c r="AV458" i="12"/>
  <c r="AV426" i="12"/>
  <c r="AV394" i="12"/>
  <c r="AV261" i="12"/>
  <c r="AV309" i="12"/>
  <c r="AV277" i="12"/>
  <c r="AV223" i="12"/>
  <c r="AV188" i="12"/>
  <c r="AV370" i="12"/>
  <c r="AV452" i="12"/>
  <c r="AV420" i="12"/>
  <c r="AV388" i="12"/>
  <c r="AV255" i="12"/>
  <c r="AV303" i="12"/>
  <c r="AV271" i="12"/>
  <c r="AV216" i="12"/>
  <c r="AV186" i="12"/>
  <c r="BD179" i="12"/>
  <c r="BD348" i="12"/>
  <c r="BD414" i="12"/>
  <c r="BD250" i="12"/>
  <c r="BD243" i="12"/>
  <c r="BD158" i="12"/>
  <c r="BD341" i="12"/>
  <c r="BD428" i="12"/>
  <c r="BD264" i="12"/>
  <c r="BD281" i="12"/>
  <c r="BD186" i="12"/>
  <c r="BD458" i="12"/>
  <c r="BD394" i="12"/>
  <c r="BD311" i="12"/>
  <c r="BD223" i="12"/>
  <c r="BD173" i="12"/>
  <c r="BD368" i="12"/>
  <c r="BD400" i="12"/>
  <c r="BD317" i="12"/>
  <c r="BD229" i="12"/>
  <c r="BD361" i="12"/>
  <c r="BD371" i="12"/>
  <c r="BD435" i="12"/>
  <c r="BD403" i="12"/>
  <c r="BD194" i="12"/>
  <c r="BD320" i="12"/>
  <c r="BD288" i="12"/>
  <c r="BD232" i="12"/>
  <c r="BD200" i="12"/>
  <c r="BD343" i="12"/>
  <c r="BD461" i="12"/>
  <c r="BD429" i="12"/>
  <c r="BD397" i="12"/>
  <c r="BD265" i="12"/>
  <c r="BD314" i="12"/>
  <c r="BD282" i="12"/>
  <c r="BD226" i="12"/>
  <c r="BD187" i="12"/>
  <c r="AV164" i="12"/>
  <c r="AV162" i="12"/>
  <c r="AV331" i="12"/>
  <c r="AV401" i="12"/>
  <c r="AV316" i="12"/>
  <c r="AV230" i="12"/>
  <c r="AV167" i="12"/>
  <c r="AV359" i="12"/>
  <c r="AV415" i="12"/>
  <c r="AV250" i="12"/>
  <c r="AV244" i="12"/>
  <c r="AV344" i="12"/>
  <c r="AV437" i="12"/>
  <c r="AV373" i="12"/>
  <c r="AV288" i="12"/>
  <c r="AV201" i="12"/>
  <c r="AV161" i="12"/>
  <c r="AV451" i="12"/>
  <c r="AV387" i="12"/>
  <c r="AV302" i="12"/>
  <c r="AV215" i="12"/>
  <c r="AV368" i="12"/>
  <c r="AV462" i="12"/>
  <c r="AV430" i="12"/>
  <c r="AV398" i="12"/>
  <c r="AV265" i="12"/>
  <c r="AV313" i="12"/>
  <c r="AV281" i="12"/>
  <c r="AV227" i="12"/>
  <c r="AV189" i="12"/>
  <c r="AV346" i="12"/>
  <c r="AV456" i="12"/>
  <c r="AV424" i="12"/>
  <c r="AV392" i="12"/>
  <c r="AV259" i="12"/>
  <c r="AV307" i="12"/>
  <c r="AV275" i="12"/>
  <c r="AV221" i="12"/>
  <c r="AV193" i="12"/>
  <c r="AM371" i="12"/>
  <c r="AM391" i="12"/>
  <c r="AM307" i="12"/>
  <c r="AM390" i="12"/>
  <c r="AM268" i="12"/>
  <c r="AM217" i="12"/>
  <c r="AM397" i="12"/>
  <c r="AM424" i="12"/>
  <c r="AM305" i="12"/>
  <c r="AM241" i="12"/>
  <c r="AM387" i="12"/>
  <c r="AM409" i="12"/>
  <c r="AM275" i="12"/>
  <c r="AM436" i="12"/>
  <c r="AM386" i="12"/>
  <c r="AM314" i="12"/>
  <c r="AM267" i="12"/>
  <c r="AM244" i="12"/>
  <c r="AM216" i="12"/>
  <c r="AM346" i="12"/>
  <c r="AM385" i="12"/>
  <c r="AM423" i="12"/>
  <c r="AM408" i="12"/>
  <c r="AM304" i="12"/>
  <c r="AM293" i="12"/>
  <c r="AM261" i="12"/>
  <c r="AM238" i="12"/>
  <c r="AM194" i="12"/>
  <c r="BD168" i="12"/>
  <c r="BD364" i="12"/>
  <c r="BD422" i="12"/>
  <c r="BD258" i="12"/>
  <c r="BD275" i="12"/>
  <c r="BD190" i="12"/>
  <c r="BD365" i="12"/>
  <c r="BD436" i="12"/>
  <c r="BD372" i="12"/>
  <c r="BD289" i="12"/>
  <c r="BD201" i="12"/>
  <c r="BD370" i="12"/>
  <c r="BD402" i="12"/>
  <c r="BD319" i="12"/>
  <c r="BD231" i="12"/>
  <c r="BD170" i="12"/>
  <c r="BD336" i="12"/>
  <c r="BD408" i="12"/>
  <c r="BD325" i="12"/>
  <c r="BD237" i="12"/>
  <c r="BD339" i="12"/>
  <c r="BD334" i="12"/>
  <c r="BD439" i="12"/>
  <c r="BD407" i="12"/>
  <c r="BD375" i="12"/>
  <c r="BD324" i="12"/>
  <c r="BD292" i="12"/>
  <c r="BD236" i="12"/>
  <c r="BD204" i="12"/>
  <c r="BD357" i="12"/>
  <c r="BD369" i="12"/>
  <c r="BD433" i="12"/>
  <c r="BD401" i="12"/>
  <c r="BD269" i="12"/>
  <c r="BD318" i="12"/>
  <c r="BD286" i="12"/>
  <c r="BD230" i="12"/>
  <c r="BD198" i="12"/>
  <c r="AV180" i="12"/>
  <c r="AV178" i="12"/>
  <c r="AV347" i="12"/>
  <c r="AV409" i="12"/>
  <c r="AV324" i="12"/>
  <c r="AV238" i="12"/>
  <c r="AV158" i="12"/>
  <c r="AV340" i="12"/>
  <c r="AV423" i="12"/>
  <c r="AV258" i="12"/>
  <c r="AV274" i="12"/>
  <c r="AV192" i="12"/>
  <c r="AV445" i="12"/>
  <c r="AV381" i="12"/>
  <c r="AV296" i="12"/>
  <c r="AV209" i="12"/>
  <c r="AV169" i="12"/>
  <c r="AV459" i="12"/>
  <c r="AV395" i="12"/>
  <c r="AV310" i="12"/>
  <c r="AV224" i="12"/>
  <c r="AV332" i="12"/>
  <c r="AV333" i="12"/>
  <c r="AV434" i="12"/>
  <c r="AV402" i="12"/>
  <c r="AV269" i="12"/>
  <c r="AV317" i="12"/>
  <c r="AV285" i="12"/>
  <c r="AV231" i="12"/>
  <c r="AV198" i="12"/>
  <c r="AV362" i="12"/>
  <c r="AV460" i="12"/>
  <c r="AV428" i="12"/>
  <c r="AV396" i="12"/>
  <c r="AV263" i="12"/>
  <c r="AV311" i="12"/>
  <c r="AV279" i="12"/>
  <c r="AV225" i="12"/>
  <c r="AV181" i="12"/>
  <c r="AJ365" i="12"/>
  <c r="AJ333" i="12"/>
  <c r="AJ446" i="12"/>
  <c r="AJ414" i="12"/>
  <c r="AJ382" i="12"/>
  <c r="AJ317" i="12"/>
  <c r="AJ285" i="12"/>
  <c r="AJ235" i="12"/>
  <c r="AJ212" i="12"/>
  <c r="AJ412" i="12"/>
  <c r="AJ380" i="12"/>
  <c r="AJ315" i="12"/>
  <c r="AJ283" i="12"/>
  <c r="AJ233" i="12"/>
  <c r="AM179" i="12"/>
  <c r="AM463" i="12"/>
  <c r="AM180" i="12"/>
  <c r="AM411" i="12"/>
  <c r="AM353" i="12"/>
  <c r="AM177" i="12"/>
  <c r="AM332" i="12"/>
  <c r="AM421" i="12"/>
  <c r="AM326" i="12"/>
  <c r="AM360" i="12"/>
  <c r="AM299" i="12"/>
  <c r="AM211" i="12"/>
  <c r="AM341" i="12"/>
  <c r="AM422" i="12"/>
  <c r="AM282" i="12"/>
  <c r="AM221" i="12"/>
  <c r="AM429" i="12"/>
  <c r="AM325" i="12"/>
  <c r="AM284" i="12"/>
  <c r="AM199" i="12"/>
  <c r="AM431" i="12"/>
  <c r="AM425" i="12"/>
  <c r="AM331" i="12"/>
  <c r="AM291" i="12"/>
  <c r="AM402" i="12"/>
  <c r="AM276" i="12"/>
  <c r="AM206" i="12"/>
  <c r="AM195" i="12"/>
  <c r="AM200" i="12"/>
  <c r="AM375" i="12"/>
  <c r="AM401" i="12"/>
  <c r="AM459" i="12"/>
  <c r="AM428" i="12"/>
  <c r="AM378" i="12"/>
  <c r="AM309" i="12"/>
  <c r="AM265" i="12"/>
  <c r="AM242" i="12"/>
  <c r="BD177" i="12"/>
  <c r="BD345" i="12"/>
  <c r="BD430" i="12"/>
  <c r="BD266" i="12"/>
  <c r="BD283" i="12"/>
  <c r="BD195" i="12"/>
  <c r="BD161" i="12"/>
  <c r="BD444" i="12"/>
  <c r="BD380" i="12"/>
  <c r="BD297" i="12"/>
  <c r="BD209" i="12"/>
  <c r="BD340" i="12"/>
  <c r="BD410" i="12"/>
  <c r="BD327" i="12"/>
  <c r="BD239" i="12"/>
  <c r="BD180" i="12"/>
  <c r="BD352" i="12"/>
  <c r="BD416" i="12"/>
  <c r="BD252" i="12"/>
  <c r="BD245" i="12"/>
  <c r="BD363" i="12"/>
  <c r="BD342" i="12"/>
  <c r="BD443" i="12"/>
  <c r="BD411" i="12"/>
  <c r="BD379" i="12"/>
  <c r="BD247" i="12"/>
  <c r="BD296" i="12"/>
  <c r="BD240" i="12"/>
  <c r="BD208" i="12"/>
  <c r="BD367" i="12"/>
  <c r="BD330" i="12"/>
  <c r="BD437" i="12"/>
  <c r="BD405" i="12"/>
  <c r="BD373" i="12"/>
  <c r="BD322" i="12"/>
  <c r="BD290" i="12"/>
  <c r="BD234" i="12"/>
  <c r="AV168" i="12"/>
  <c r="AV363" i="12"/>
  <c r="AV417" i="12"/>
  <c r="AV252" i="12"/>
  <c r="AV246" i="12"/>
  <c r="AV183" i="12"/>
  <c r="AV369" i="12"/>
  <c r="AV431" i="12"/>
  <c r="AV266" i="12"/>
  <c r="AV282" i="12"/>
  <c r="AV195" i="12"/>
  <c r="AV453" i="12"/>
  <c r="AV389" i="12"/>
  <c r="AV304" i="12"/>
  <c r="AV217" i="12"/>
  <c r="AV174" i="12"/>
  <c r="AV335" i="12"/>
  <c r="AV403" i="12"/>
  <c r="AV318" i="12"/>
  <c r="AV232" i="12"/>
  <c r="AV350" i="12"/>
  <c r="AV341" i="12"/>
  <c r="AV438" i="12"/>
  <c r="AV406" i="12"/>
  <c r="AV374" i="12"/>
  <c r="AV321" i="12"/>
  <c r="AV289" i="12"/>
  <c r="AV235" i="12"/>
  <c r="AV202" i="12"/>
  <c r="AV328" i="12"/>
  <c r="AV329" i="12"/>
  <c r="AV432" i="12"/>
  <c r="AV400" i="12"/>
  <c r="AV267" i="12"/>
  <c r="AV315" i="12"/>
  <c r="AV283" i="12"/>
  <c r="AV229" i="12"/>
  <c r="BF180" i="12"/>
  <c r="BF318" i="12"/>
  <c r="BF325" i="12"/>
  <c r="BF179" i="12"/>
  <c r="BF460" i="12"/>
  <c r="BF307" i="12"/>
  <c r="BF462" i="12"/>
  <c r="BF338" i="12"/>
  <c r="BF167" i="12"/>
  <c r="BF382" i="12"/>
  <c r="BF286" i="12"/>
  <c r="BF376" i="12"/>
  <c r="BF453" i="12"/>
  <c r="BF356" i="12"/>
  <c r="BF229" i="12"/>
  <c r="BF202" i="12"/>
  <c r="BF390" i="12"/>
  <c r="BF296" i="12"/>
  <c r="BF294" i="12"/>
  <c r="BF234" i="12"/>
  <c r="BF372" i="12"/>
  <c r="BF402" i="12"/>
  <c r="BF445" i="12"/>
  <c r="BF375" i="12"/>
  <c r="BF355" i="12"/>
  <c r="BF306" i="12"/>
  <c r="BF227" i="12"/>
  <c r="BF240" i="12"/>
  <c r="BF201" i="12"/>
  <c r="BF457" i="12"/>
  <c r="BF394" i="12"/>
  <c r="BF437" i="12"/>
  <c r="BF315" i="12"/>
  <c r="BF353" i="12"/>
  <c r="BF298" i="12"/>
  <c r="BF223" i="12"/>
  <c r="BF236" i="12"/>
  <c r="BF199" i="12"/>
  <c r="BN163" i="12"/>
  <c r="BN440" i="12"/>
  <c r="BN193" i="12"/>
  <c r="BN297" i="12"/>
  <c r="BN463" i="12"/>
  <c r="BN159" i="12"/>
  <c r="BN346" i="12"/>
  <c r="BN167" i="12"/>
  <c r="BN320" i="12"/>
  <c r="BN242" i="12"/>
  <c r="BN447" i="12"/>
  <c r="BN268" i="12"/>
  <c r="BN446" i="12"/>
  <c r="BN407" i="12"/>
  <c r="BN340" i="12"/>
  <c r="BN258" i="12"/>
  <c r="BN432" i="12"/>
  <c r="BN372" i="12"/>
  <c r="BN227" i="12"/>
  <c r="BN319" i="12"/>
  <c r="BN209" i="12"/>
  <c r="BN409" i="12"/>
  <c r="BN305" i="12"/>
  <c r="BN451" i="12"/>
  <c r="BN293" i="12"/>
  <c r="BN351" i="12"/>
  <c r="BN298" i="12"/>
  <c r="BN269" i="12"/>
  <c r="BN228" i="12"/>
  <c r="BN186" i="12"/>
  <c r="BN276" i="12"/>
  <c r="BN444" i="12"/>
  <c r="BN427" i="12"/>
  <c r="BN219" i="12"/>
  <c r="BN345" i="12"/>
  <c r="BN274" i="12"/>
  <c r="BN263" i="12"/>
  <c r="BN194" i="12"/>
  <c r="BN184" i="12"/>
  <c r="AU176" i="12"/>
  <c r="AU178" i="12"/>
  <c r="AU180" i="12"/>
  <c r="AU173" i="12"/>
  <c r="AU216" i="12"/>
  <c r="AU448" i="12"/>
  <c r="AU366" i="12"/>
  <c r="AU343" i="12"/>
  <c r="AU300" i="12"/>
  <c r="AU188" i="12"/>
  <c r="AU329" i="12"/>
  <c r="AU240" i="12"/>
  <c r="AU384" i="12"/>
  <c r="AU357" i="12"/>
  <c r="AU304" i="12"/>
  <c r="AU205" i="12"/>
  <c r="AU447" i="12"/>
  <c r="AU373" i="12"/>
  <c r="AU442" i="12"/>
  <c r="AU286" i="12"/>
  <c r="AU222" i="12"/>
  <c r="AU432" i="12"/>
  <c r="AU385" i="12"/>
  <c r="AU395" i="12"/>
  <c r="AU454" i="12"/>
  <c r="AU275" i="12"/>
  <c r="AU298" i="12"/>
  <c r="AU248" i="12"/>
  <c r="AU225" i="12"/>
  <c r="AU181" i="12"/>
  <c r="AU457" i="12"/>
  <c r="AU348" i="12"/>
  <c r="AU339" i="12"/>
  <c r="AU398" i="12"/>
  <c r="AU316" i="12"/>
  <c r="AU266" i="12"/>
  <c r="AU243" i="12"/>
  <c r="AU215" i="12"/>
  <c r="BN256" i="12"/>
  <c r="BN449" i="12"/>
  <c r="BN416" i="12"/>
  <c r="BN355" i="12"/>
  <c r="BN443" i="12"/>
  <c r="G113" i="12"/>
  <c r="BF393" i="12"/>
  <c r="BF346" i="12"/>
  <c r="BF190" i="12"/>
  <c r="BF371" i="12"/>
  <c r="BF342" i="12"/>
  <c r="BF186" i="12"/>
  <c r="BF319" i="12"/>
  <c r="BF191" i="12"/>
  <c r="BF425" i="12"/>
  <c r="BF350" i="12"/>
  <c r="BF196" i="12"/>
  <c r="BF452" i="12"/>
  <c r="BF327" i="12"/>
  <c r="BF299" i="12"/>
  <c r="BF211" i="12"/>
  <c r="BF454" i="12"/>
  <c r="BF427" i="12"/>
  <c r="BF336" i="12"/>
  <c r="BF256" i="12"/>
  <c r="BF428" i="12"/>
  <c r="BF434" i="12"/>
  <c r="BF388" i="12"/>
  <c r="BF407" i="12"/>
  <c r="BF363" i="12"/>
  <c r="BF331" i="12"/>
  <c r="BF243" i="12"/>
  <c r="BF251" i="12"/>
  <c r="BF209" i="12"/>
  <c r="BF412" i="12"/>
  <c r="BF426" i="12"/>
  <c r="BF310" i="12"/>
  <c r="BF399" i="12"/>
  <c r="BF361" i="12"/>
  <c r="BF329" i="12"/>
  <c r="BF239" i="12"/>
  <c r="BF249" i="12"/>
  <c r="BF207" i="12"/>
  <c r="BN165" i="12"/>
  <c r="BN225" i="12"/>
  <c r="BN406" i="12"/>
  <c r="BN429" i="12"/>
  <c r="BN195" i="12"/>
  <c r="BN431" i="12"/>
  <c r="BN171" i="12"/>
  <c r="BN389" i="12"/>
  <c r="BN279" i="12"/>
  <c r="BN300" i="12"/>
  <c r="BN294" i="12"/>
  <c r="BN453" i="12"/>
  <c r="BN377" i="12"/>
  <c r="BN356" i="12"/>
  <c r="BN271" i="12"/>
  <c r="BN197" i="12"/>
  <c r="BN308" i="12"/>
  <c r="BN296" i="12"/>
  <c r="BN302" i="12"/>
  <c r="BN230" i="12"/>
  <c r="BN284" i="12"/>
  <c r="BN394" i="12"/>
  <c r="BN393" i="12"/>
  <c r="BN325" i="12"/>
  <c r="BN359" i="12"/>
  <c r="BN327" i="12"/>
  <c r="BN283" i="12"/>
  <c r="BN244" i="12"/>
  <c r="BN200" i="12"/>
  <c r="BN417" i="12"/>
  <c r="BN316" i="12"/>
  <c r="BN459" i="12"/>
  <c r="BN301" i="12"/>
  <c r="BN353" i="12"/>
  <c r="BN306" i="12"/>
  <c r="BN213" i="12"/>
  <c r="BN232" i="12"/>
  <c r="BN192" i="12"/>
  <c r="AU179" i="12"/>
  <c r="AU184" i="12"/>
  <c r="AU439" i="12"/>
  <c r="AU228" i="12"/>
  <c r="AU402" i="12"/>
  <c r="AU429" i="12"/>
  <c r="AU443" i="12"/>
  <c r="AU220" i="12"/>
  <c r="AU404" i="12"/>
  <c r="AU232" i="12"/>
  <c r="AU342" i="12"/>
  <c r="AU263" i="12"/>
  <c r="AU359" i="12"/>
  <c r="AU330" i="12"/>
  <c r="AU303" i="12"/>
  <c r="AU257" i="12"/>
  <c r="AU190" i="12"/>
  <c r="AU437" i="12"/>
  <c r="AU295" i="12"/>
  <c r="AU297" i="12"/>
  <c r="AU238" i="12"/>
  <c r="AU345" i="12"/>
  <c r="AU417" i="12"/>
  <c r="AU328" i="12"/>
  <c r="AU412" i="12"/>
  <c r="AU271" i="12"/>
  <c r="AU277" i="12"/>
  <c r="AU256" i="12"/>
  <c r="AU233" i="12"/>
  <c r="AU189" i="12"/>
  <c r="AU388" i="12"/>
  <c r="AU364" i="12"/>
  <c r="AU367" i="12"/>
  <c r="AU430" i="12"/>
  <c r="AU311" i="12"/>
  <c r="AU274" i="12"/>
  <c r="AU209" i="12"/>
  <c r="AU219" i="12"/>
  <c r="BO295" i="12"/>
  <c r="BO258" i="12"/>
  <c r="BO226" i="12"/>
  <c r="BO194" i="12"/>
  <c r="BF166" i="12"/>
  <c r="BF424" i="12"/>
  <c r="BF362" i="12"/>
  <c r="BF208" i="12"/>
  <c r="BF384" i="12"/>
  <c r="BF358" i="12"/>
  <c r="BF204" i="12"/>
  <c r="BF369" i="12"/>
  <c r="BF238" i="12"/>
  <c r="BF162" i="12"/>
  <c r="BF366" i="12"/>
  <c r="BF210" i="12"/>
  <c r="BF374" i="12"/>
  <c r="BF300" i="12"/>
  <c r="BF278" i="12"/>
  <c r="BF226" i="12"/>
  <c r="BF377" i="12"/>
  <c r="BF459" i="12"/>
  <c r="BF344" i="12"/>
  <c r="BF264" i="12"/>
  <c r="BF188" i="12"/>
  <c r="BF450" i="12"/>
  <c r="BF416" i="12"/>
  <c r="BF423" i="12"/>
  <c r="BF367" i="12"/>
  <c r="BF335" i="12"/>
  <c r="BF279" i="12"/>
  <c r="BF255" i="12"/>
  <c r="BF212" i="12"/>
  <c r="BF448" i="12"/>
  <c r="BF442" i="12"/>
  <c r="BF396" i="12"/>
  <c r="BF415" i="12"/>
  <c r="BF365" i="12"/>
  <c r="BF333" i="12"/>
  <c r="BF271" i="12"/>
  <c r="BF253" i="12"/>
  <c r="BF189" i="12"/>
  <c r="BN175" i="12"/>
  <c r="BN338" i="12"/>
  <c r="BN388" i="12"/>
  <c r="BN203" i="12"/>
  <c r="BN234" i="12"/>
  <c r="BN448" i="12"/>
  <c r="BN179" i="12"/>
  <c r="BN408" i="12"/>
  <c r="BN241" i="12"/>
  <c r="BN422" i="12"/>
  <c r="BN334" i="12"/>
  <c r="BN400" i="12"/>
  <c r="BN437" i="12"/>
  <c r="BN364" i="12"/>
  <c r="BN303" i="12"/>
  <c r="BN205" i="12"/>
  <c r="BN398" i="12"/>
  <c r="BN231" i="12"/>
  <c r="BN328" i="12"/>
  <c r="BN246" i="12"/>
  <c r="BN396" i="12"/>
  <c r="BN410" i="12"/>
  <c r="BN433" i="12"/>
  <c r="BN313" i="12"/>
  <c r="BN363" i="12"/>
  <c r="BN331" i="12"/>
  <c r="BN299" i="12"/>
  <c r="BN249" i="12"/>
  <c r="BN204" i="12"/>
  <c r="BN461" i="12"/>
  <c r="BN386" i="12"/>
  <c r="BN381" i="12"/>
  <c r="BN317" i="12"/>
  <c r="BN357" i="12"/>
  <c r="BN322" i="12"/>
  <c r="BN275" i="12"/>
  <c r="BN240" i="12"/>
  <c r="BN198" i="12"/>
  <c r="M102" i="12"/>
  <c r="AU299" i="12"/>
  <c r="AU313" i="12"/>
  <c r="AU371" i="12"/>
  <c r="AU350" i="12"/>
  <c r="AU363" i="12"/>
  <c r="AU192" i="12"/>
  <c r="AU196" i="12"/>
  <c r="AU353" i="12"/>
  <c r="AU197" i="12"/>
  <c r="AU381" i="12"/>
  <c r="AU294" i="12"/>
  <c r="AU411" i="12"/>
  <c r="AU346" i="12"/>
  <c r="AU394" i="12"/>
  <c r="AU265" i="12"/>
  <c r="AU214" i="12"/>
  <c r="AU308" i="12"/>
  <c r="AU349" i="12"/>
  <c r="AU272" i="12"/>
  <c r="AU246" i="12"/>
  <c r="AU365" i="12"/>
  <c r="AU433" i="12"/>
  <c r="AU336" i="12"/>
  <c r="AU456" i="12"/>
  <c r="AU374" i="12"/>
  <c r="AU293" i="12"/>
  <c r="AU260" i="12"/>
  <c r="AU237" i="12"/>
  <c r="AU193" i="12"/>
  <c r="AU424" i="12"/>
  <c r="AU377" i="12"/>
  <c r="AU387" i="12"/>
  <c r="AU446" i="12"/>
  <c r="AU327" i="12"/>
  <c r="AU290" i="12"/>
  <c r="AU207" i="12"/>
  <c r="AU223" i="12"/>
  <c r="BN170" i="12"/>
  <c r="BN374" i="12"/>
  <c r="BN272" i="12"/>
  <c r="BN415" i="12"/>
  <c r="BN311" i="12"/>
  <c r="BN439" i="12"/>
  <c r="BN266" i="12"/>
  <c r="BN239" i="12"/>
  <c r="BN187" i="12"/>
  <c r="BN378" i="12"/>
  <c r="BN309" i="12"/>
  <c r="BN217" i="12"/>
  <c r="BN196" i="12"/>
  <c r="BN273" i="12"/>
  <c r="BN349" i="12"/>
  <c r="BN267" i="12"/>
  <c r="BN188" i="12"/>
  <c r="BF178" i="12"/>
  <c r="BF169" i="12"/>
  <c r="BF292" i="12"/>
  <c r="BF222" i="12"/>
  <c r="BF168" i="12"/>
  <c r="BF276" i="12"/>
  <c r="BF215" i="12"/>
  <c r="BF435" i="12"/>
  <c r="BF258" i="12"/>
  <c r="BF170" i="12"/>
  <c r="BF308" i="12"/>
  <c r="BF230" i="12"/>
  <c r="BF406" i="12"/>
  <c r="BF379" i="12"/>
  <c r="BF312" i="12"/>
  <c r="BF242" i="12"/>
  <c r="BF449" i="12"/>
  <c r="BF429" i="12"/>
  <c r="BF352" i="12"/>
  <c r="BF221" i="12"/>
  <c r="BF198" i="12"/>
  <c r="BF277" i="12"/>
  <c r="BF440" i="12"/>
  <c r="BF439" i="12"/>
  <c r="BF322" i="12"/>
  <c r="BF339" i="12"/>
  <c r="BF295" i="12"/>
  <c r="BF259" i="12"/>
  <c r="BF193" i="12"/>
  <c r="BF184" i="12"/>
  <c r="BF458" i="12"/>
  <c r="BF432" i="12"/>
  <c r="BF431" i="12"/>
  <c r="BF314" i="12"/>
  <c r="BF337" i="12"/>
  <c r="BF287" i="12"/>
  <c r="BF257" i="12"/>
  <c r="BF216" i="12"/>
  <c r="BN180" i="12"/>
  <c r="BN243" i="12"/>
  <c r="BN168" i="12"/>
  <c r="BN248" i="12"/>
  <c r="BN215" i="12"/>
  <c r="BN281" i="12"/>
  <c r="BN185" i="12"/>
  <c r="BN390" i="12"/>
  <c r="BN326" i="12"/>
  <c r="BN405" i="12"/>
  <c r="BN350" i="12"/>
  <c r="BN182" i="12"/>
  <c r="BN392" i="12"/>
  <c r="BN369" i="12"/>
  <c r="BN233" i="12"/>
  <c r="BN212" i="12"/>
  <c r="BN430" i="12"/>
  <c r="BN391" i="12"/>
  <c r="BN336" i="12"/>
  <c r="BN254" i="12"/>
  <c r="BN428" i="12"/>
  <c r="BN426" i="12"/>
  <c r="BN457" i="12"/>
  <c r="BN387" i="12"/>
  <c r="BN367" i="12"/>
  <c r="BN335" i="12"/>
  <c r="BN315" i="12"/>
  <c r="BN253" i="12"/>
  <c r="BN208" i="12"/>
  <c r="BN324" i="12"/>
  <c r="BN402" i="12"/>
  <c r="BN421" i="12"/>
  <c r="BN292" i="12"/>
  <c r="BN361" i="12"/>
  <c r="BN329" i="12"/>
  <c r="BN291" i="12"/>
  <c r="BN247" i="12"/>
  <c r="BN202" i="12"/>
  <c r="AU162" i="12"/>
  <c r="AU452" i="12"/>
  <c r="AU397" i="12"/>
  <c r="AU463" i="12"/>
  <c r="AU415" i="12"/>
  <c r="AU244" i="12"/>
  <c r="AU236" i="12"/>
  <c r="AU278" i="12"/>
  <c r="AU326" i="12"/>
  <c r="AU255" i="12"/>
  <c r="AU445" i="12"/>
  <c r="AU305" i="12"/>
  <c r="AU427" i="12"/>
  <c r="AU362" i="12"/>
  <c r="AU426" i="12"/>
  <c r="AU195" i="12"/>
  <c r="AU210" i="12"/>
  <c r="AU416" i="12"/>
  <c r="AU379" i="12"/>
  <c r="AU322" i="12"/>
  <c r="AU204" i="12"/>
  <c r="AU407" i="12"/>
  <c r="AU449" i="12"/>
  <c r="AU344" i="12"/>
  <c r="AU331" i="12"/>
  <c r="AU390" i="12"/>
  <c r="AU309" i="12"/>
  <c r="AU264" i="12"/>
  <c r="AU241" i="12"/>
  <c r="AU213" i="12"/>
  <c r="AU440" i="12"/>
  <c r="AU393" i="12"/>
  <c r="AU435" i="12"/>
  <c r="AU462" i="12"/>
  <c r="AU291" i="12"/>
  <c r="AU306" i="12"/>
  <c r="AU250" i="12"/>
  <c r="AU227" i="12"/>
  <c r="AU183" i="12"/>
  <c r="BO273" i="12"/>
  <c r="BO288" i="12"/>
  <c r="BO234" i="12"/>
  <c r="BO217" i="12"/>
  <c r="BN177" i="12"/>
  <c r="BN425" i="12"/>
  <c r="BN158" i="12"/>
  <c r="BN172" i="12"/>
  <c r="BN260" i="12"/>
  <c r="BN385" i="12"/>
  <c r="BN348" i="12"/>
  <c r="BN183" i="12"/>
  <c r="BN270" i="12"/>
  <c r="BN441" i="12"/>
  <c r="BN373" i="12"/>
  <c r="BN314" i="12"/>
  <c r="BN236" i="12"/>
  <c r="BN397" i="12"/>
  <c r="BN285" i="12"/>
  <c r="BN290" i="12"/>
  <c r="BN224" i="12"/>
  <c r="BF175" i="12"/>
  <c r="BF160" i="12"/>
  <c r="BF403" i="12"/>
  <c r="BF250" i="12"/>
  <c r="BF165" i="12"/>
  <c r="BF387" i="12"/>
  <c r="BF246" i="12"/>
  <c r="BF441" i="12"/>
  <c r="BF225" i="12"/>
  <c r="BF174" i="12"/>
  <c r="BF419" i="12"/>
  <c r="BF254" i="12"/>
  <c r="BF438" i="12"/>
  <c r="BF411" i="12"/>
  <c r="BF332" i="12"/>
  <c r="BF252" i="12"/>
  <c r="BF408" i="12"/>
  <c r="BF309" i="12"/>
  <c r="BF360" i="12"/>
  <c r="BF237" i="12"/>
  <c r="BF206" i="12"/>
  <c r="BF373" i="12"/>
  <c r="BF272" i="12"/>
  <c r="BF455" i="12"/>
  <c r="BF281" i="12"/>
  <c r="BF343" i="12"/>
  <c r="BF313" i="12"/>
  <c r="BF263" i="12"/>
  <c r="BF217" i="12"/>
  <c r="BF185" i="12"/>
  <c r="BF323" i="12"/>
  <c r="BF456" i="12"/>
  <c r="BF447" i="12"/>
  <c r="BF273" i="12"/>
  <c r="BF341" i="12"/>
  <c r="BF303" i="12"/>
  <c r="BF261" i="12"/>
  <c r="BF213" i="12"/>
  <c r="BN176" i="12"/>
  <c r="BN399" i="12"/>
  <c r="BN162" i="12"/>
  <c r="BN295" i="12"/>
  <c r="BN310" i="12"/>
  <c r="BN161" i="12"/>
  <c r="BN218" i="12"/>
  <c r="BN454" i="12"/>
  <c r="BN342" i="12"/>
  <c r="BN424" i="12"/>
  <c r="BN366" i="12"/>
  <c r="BN207" i="12"/>
  <c r="BN460" i="12"/>
  <c r="BN280" i="12"/>
  <c r="BN286" i="12"/>
  <c r="BN222" i="12"/>
  <c r="BN462" i="12"/>
  <c r="BN423" i="12"/>
  <c r="BN344" i="12"/>
  <c r="BN262" i="12"/>
  <c r="BN456" i="12"/>
  <c r="BN442" i="12"/>
  <c r="BN384" i="12"/>
  <c r="BN403" i="12"/>
  <c r="BN368" i="12"/>
  <c r="BN339" i="12"/>
  <c r="BN229" i="12"/>
  <c r="BN257" i="12"/>
  <c r="BN210" i="12"/>
  <c r="BN420" i="12"/>
  <c r="BN418" i="12"/>
  <c r="BN445" i="12"/>
  <c r="BN379" i="12"/>
  <c r="BN365" i="12"/>
  <c r="BN333" i="12"/>
  <c r="BN307" i="12"/>
  <c r="BN251" i="12"/>
  <c r="AU167" i="12"/>
  <c r="AU159" i="12"/>
  <c r="AU163" i="12"/>
  <c r="AU160" i="12"/>
  <c r="AU161" i="12"/>
  <c r="AU320" i="12"/>
  <c r="AU259" i="12"/>
  <c r="AU314" i="12"/>
  <c r="AU358" i="12"/>
  <c r="AU203" i="12"/>
  <c r="AU428" i="12"/>
  <c r="AU276" i="12"/>
  <c r="AU459" i="12"/>
  <c r="AU389" i="12"/>
  <c r="AU458" i="12"/>
  <c r="AU302" i="12"/>
  <c r="AU226" i="12"/>
  <c r="AU335" i="12"/>
  <c r="AU279" i="12"/>
  <c r="AU284" i="12"/>
  <c r="AU253" i="12"/>
  <c r="AU186" i="12"/>
  <c r="AU287" i="12"/>
  <c r="AU352" i="12"/>
  <c r="AU347" i="12"/>
  <c r="AU406" i="12"/>
  <c r="AU324" i="12"/>
  <c r="AU268" i="12"/>
  <c r="AU245" i="12"/>
  <c r="AU217" i="12"/>
  <c r="AU337" i="12"/>
  <c r="AU409" i="12"/>
  <c r="AU310" i="12"/>
  <c r="AU396" i="12"/>
  <c r="AU292" i="12"/>
  <c r="AU325" i="12"/>
  <c r="AU254" i="12"/>
  <c r="AU231" i="12"/>
  <c r="BO305" i="12"/>
  <c r="BO304" i="12"/>
  <c r="BO238" i="12"/>
  <c r="G123" i="12"/>
  <c r="M123" i="12"/>
  <c r="G116" i="12" l="1"/>
  <c r="M107" i="12"/>
  <c r="R107" i="12" s="1"/>
  <c r="M98" i="12"/>
  <c r="O98" i="12" s="1"/>
  <c r="G109" i="12"/>
  <c r="G97" i="12"/>
  <c r="G118" i="12"/>
  <c r="G99" i="12"/>
  <c r="M119" i="12"/>
  <c r="P119" i="12" s="1"/>
  <c r="M91" i="12"/>
  <c r="Q91" i="12" s="1"/>
  <c r="G114" i="12"/>
  <c r="M112" i="12"/>
  <c r="R112" i="12" s="1"/>
  <c r="G120" i="12"/>
  <c r="M106" i="12"/>
  <c r="R106" i="12" s="1"/>
  <c r="M100" i="12"/>
  <c r="N100" i="12" s="1"/>
  <c r="M92" i="12"/>
  <c r="Q92" i="12" s="1"/>
  <c r="G117" i="12"/>
  <c r="G90" i="12"/>
  <c r="AF320" i="12"/>
  <c r="AE320" i="12" s="1"/>
  <c r="G105" i="12"/>
  <c r="M103" i="12"/>
  <c r="Q103" i="12" s="1"/>
  <c r="G108" i="12"/>
  <c r="AF341" i="12"/>
  <c r="AF380" i="12"/>
  <c r="AF208" i="12"/>
  <c r="AE208" i="12" s="1"/>
  <c r="AF163" i="12"/>
  <c r="AE163" i="12" s="1"/>
  <c r="AF460" i="12"/>
  <c r="AE460" i="12" s="1"/>
  <c r="AF281" i="12"/>
  <c r="AF229" i="12"/>
  <c r="AE229" i="12" s="1"/>
  <c r="AF385" i="12"/>
  <c r="AF334" i="12"/>
  <c r="AE334" i="12" s="1"/>
  <c r="AF189" i="12"/>
  <c r="AE189" i="12" s="1"/>
  <c r="AF350" i="12"/>
  <c r="AE350" i="12" s="1"/>
  <c r="AF198" i="12"/>
  <c r="AE198" i="12" s="1"/>
  <c r="G96" i="12"/>
  <c r="AF375" i="12"/>
  <c r="G104" i="12"/>
  <c r="G95" i="12"/>
  <c r="AF354" i="12"/>
  <c r="AE354" i="12" s="1"/>
  <c r="AF188" i="12"/>
  <c r="AE188" i="12" s="1"/>
  <c r="G101" i="12"/>
  <c r="G111" i="12"/>
  <c r="G110" i="12"/>
  <c r="G115" i="12"/>
  <c r="G93" i="12"/>
  <c r="AF406" i="12"/>
  <c r="AE406" i="12" s="1"/>
  <c r="AF313" i="12"/>
  <c r="AE313" i="12" s="1"/>
  <c r="AF250" i="12"/>
  <c r="AF324" i="12"/>
  <c r="AF431" i="12"/>
  <c r="AE431" i="12" s="1"/>
  <c r="AF330" i="12"/>
  <c r="AF206" i="12"/>
  <c r="AE206" i="12" s="1"/>
  <c r="AF207" i="12"/>
  <c r="AE207" i="12" s="1"/>
  <c r="AF293" i="12"/>
  <c r="AE293" i="12" s="1"/>
  <c r="AF258" i="12"/>
  <c r="AE258" i="12" s="1"/>
  <c r="M94" i="12"/>
  <c r="O94" i="12" s="1"/>
  <c r="AF452" i="12"/>
  <c r="AE452" i="12" s="1"/>
  <c r="G121" i="12"/>
  <c r="AF432" i="12"/>
  <c r="AE432" i="12" s="1"/>
  <c r="AF230" i="12"/>
  <c r="AE230" i="12" s="1"/>
  <c r="AF289" i="12"/>
  <c r="AF184" i="12"/>
  <c r="AE184" i="12" s="1"/>
  <c r="AF172" i="12"/>
  <c r="AE172" i="12" s="1"/>
  <c r="AF197" i="12"/>
  <c r="AE197" i="12" s="1"/>
  <c r="AF220" i="12"/>
  <c r="AF371" i="12"/>
  <c r="AF403" i="12"/>
  <c r="AF369" i="12"/>
  <c r="AF307" i="12"/>
  <c r="AE307" i="12" s="1"/>
  <c r="AF404" i="12"/>
  <c r="AF439" i="12"/>
  <c r="AE439" i="12" s="1"/>
  <c r="AF265" i="12"/>
  <c r="AF419" i="12"/>
  <c r="AE419" i="12" s="1"/>
  <c r="AF411" i="12"/>
  <c r="AE411" i="12" s="1"/>
  <c r="AF245" i="12"/>
  <c r="AE245" i="12" s="1"/>
  <c r="AF168" i="12"/>
  <c r="AF351" i="12"/>
  <c r="AE351" i="12" s="1"/>
  <c r="AF308" i="12"/>
  <c r="AE308" i="12" s="1"/>
  <c r="AF218" i="12"/>
  <c r="AF416" i="12"/>
  <c r="AE416" i="12" s="1"/>
  <c r="AF181" i="12"/>
  <c r="AE181" i="12" s="1"/>
  <c r="AF311" i="12"/>
  <c r="AE311" i="12" s="1"/>
  <c r="AF193" i="12"/>
  <c r="AE193" i="12" s="1"/>
  <c r="AF436" i="12"/>
  <c r="AE436" i="12" s="1"/>
  <c r="AF227" i="12"/>
  <c r="AF221" i="12"/>
  <c r="AF421" i="12"/>
  <c r="AE421" i="12" s="1"/>
  <c r="AF233" i="12"/>
  <c r="AE233" i="12" s="1"/>
  <c r="AF317" i="12"/>
  <c r="AF231" i="12"/>
  <c r="AE231" i="12" s="1"/>
  <c r="AF292" i="12"/>
  <c r="AE292" i="12" s="1"/>
  <c r="AF422" i="12"/>
  <c r="AE422" i="12" s="1"/>
  <c r="AF408" i="12"/>
  <c r="AE408" i="12" s="1"/>
  <c r="AF282" i="12"/>
  <c r="AF232" i="12"/>
  <c r="AE232" i="12" s="1"/>
  <c r="AF236" i="12"/>
  <c r="AE236" i="12" s="1"/>
  <c r="AF388" i="12"/>
  <c r="AF274" i="12"/>
  <c r="AF316" i="12"/>
  <c r="AF372" i="12"/>
  <c r="AF174" i="12"/>
  <c r="AE174" i="12" s="1"/>
  <c r="AF254" i="12"/>
  <c r="AF333" i="12"/>
  <c r="AE333" i="12" s="1"/>
  <c r="AF456" i="12"/>
  <c r="AE456" i="12" s="1"/>
  <c r="AF437" i="12"/>
  <c r="AE437" i="12" s="1"/>
  <c r="AF270" i="12"/>
  <c r="AF235" i="12"/>
  <c r="AE235" i="12" s="1"/>
  <c r="AF255" i="12"/>
  <c r="AE255" i="12" s="1"/>
  <c r="AF199" i="12"/>
  <c r="AE199" i="12" s="1"/>
  <c r="AF448" i="12"/>
  <c r="AE448" i="12" s="1"/>
  <c r="AF451" i="12"/>
  <c r="AE451" i="12" s="1"/>
  <c r="AF434" i="12"/>
  <c r="AE434" i="12" s="1"/>
  <c r="AF212" i="12"/>
  <c r="AE212" i="12" s="1"/>
  <c r="AF414" i="12"/>
  <c r="AE414" i="12" s="1"/>
  <c r="AF190" i="12"/>
  <c r="AE190" i="12" s="1"/>
  <c r="AF202" i="12"/>
  <c r="AE202" i="12" s="1"/>
  <c r="AF410" i="12"/>
  <c r="AE410" i="12" s="1"/>
  <c r="AF426" i="12"/>
  <c r="AE426" i="12" s="1"/>
  <c r="AF201" i="12"/>
  <c r="AE201" i="12" s="1"/>
  <c r="AF389" i="12"/>
  <c r="AF392" i="12"/>
  <c r="AE392" i="12" s="1"/>
  <c r="AF165" i="12"/>
  <c r="AF440" i="12"/>
  <c r="AE440" i="12" s="1"/>
  <c r="AF299" i="12"/>
  <c r="AF378" i="12"/>
  <c r="AE378" i="12" s="1"/>
  <c r="AF348" i="12"/>
  <c r="AE348" i="12" s="1"/>
  <c r="AF259" i="12"/>
  <c r="AE259" i="12" s="1"/>
  <c r="AF256" i="12"/>
  <c r="AE256" i="12" s="1"/>
  <c r="AF310" i="12"/>
  <c r="AE310" i="12" s="1"/>
  <c r="AF453" i="12"/>
  <c r="AE453" i="12" s="1"/>
  <c r="AF271" i="12"/>
  <c r="AF175" i="12"/>
  <c r="AE175" i="12" s="1"/>
  <c r="AF360" i="12"/>
  <c r="AF247" i="12"/>
  <c r="AF325" i="12"/>
  <c r="AF284" i="12"/>
  <c r="AF160" i="12"/>
  <c r="AE160" i="12" s="1"/>
  <c r="AF462" i="12"/>
  <c r="AE462" i="12" s="1"/>
  <c r="AF176" i="12"/>
  <c r="AE176" i="12" s="1"/>
  <c r="AF272" i="12"/>
  <c r="AF290" i="12"/>
  <c r="AF291" i="12"/>
  <c r="AF445" i="12"/>
  <c r="AE445" i="12" s="1"/>
  <c r="AF430" i="12"/>
  <c r="AE430" i="12" s="1"/>
  <c r="AF458" i="12"/>
  <c r="AE458" i="12" s="1"/>
  <c r="AF215" i="12"/>
  <c r="AF223" i="12"/>
  <c r="AF346" i="12"/>
  <c r="AF275" i="12"/>
  <c r="AF203" i="12"/>
  <c r="AE203" i="12" s="1"/>
  <c r="AF335" i="12"/>
  <c r="AE335" i="12" s="1"/>
  <c r="AF297" i="12"/>
  <c r="AF228" i="12"/>
  <c r="AE228" i="12" s="1"/>
  <c r="AF399" i="12"/>
  <c r="AF454" i="12"/>
  <c r="AE454" i="12" s="1"/>
  <c r="AF248" i="12"/>
  <c r="AF240" i="12"/>
  <c r="AE240" i="12" s="1"/>
  <c r="AF345" i="12"/>
  <c r="AF447" i="12"/>
  <c r="AE447" i="12" s="1"/>
  <c r="AF355" i="12"/>
  <c r="AE355" i="12" s="1"/>
  <c r="AF328" i="12"/>
  <c r="AF253" i="12"/>
  <c r="AF177" i="12"/>
  <c r="AE177" i="12" s="1"/>
  <c r="AF463" i="12"/>
  <c r="AE463" i="12" s="1"/>
  <c r="AF405" i="12"/>
  <c r="AE405" i="12" s="1"/>
  <c r="AF170" i="12"/>
  <c r="AE170" i="12" s="1"/>
  <c r="AF433" i="12"/>
  <c r="AE433" i="12" s="1"/>
  <c r="AF204" i="12"/>
  <c r="AE204" i="12" s="1"/>
  <c r="AF222" i="12"/>
  <c r="AF216" i="12"/>
  <c r="AF340" i="12"/>
  <c r="AF428" i="12"/>
  <c r="AE428" i="12" s="1"/>
  <c r="AF179" i="12"/>
  <c r="AE179" i="12" s="1"/>
  <c r="AF381" i="12"/>
  <c r="AF237" i="12"/>
  <c r="AE237" i="12" s="1"/>
  <c r="AF370" i="12"/>
  <c r="AF314" i="12"/>
  <c r="AF226" i="12"/>
  <c r="AF364" i="12"/>
  <c r="AE364" i="12" s="1"/>
  <c r="AF349" i="12"/>
  <c r="AE349" i="12" s="1"/>
  <c r="AF358" i="12"/>
  <c r="AF277" i="12"/>
  <c r="AF210" i="12"/>
  <c r="AE210" i="12" s="1"/>
  <c r="AF418" i="12"/>
  <c r="AE418" i="12" s="1"/>
  <c r="AF444" i="12"/>
  <c r="AF420" i="12"/>
  <c r="AE420" i="12" s="1"/>
  <c r="AF461" i="12"/>
  <c r="AE461" i="12" s="1"/>
  <c r="AF352" i="12"/>
  <c r="AE352" i="12" s="1"/>
  <c r="AF329" i="12"/>
  <c r="AF318" i="12"/>
  <c r="AF187" i="12"/>
  <c r="AE187" i="12" s="1"/>
  <c r="AF356" i="12"/>
  <c r="AE356" i="12" s="1"/>
  <c r="AF343" i="12"/>
  <c r="AF383" i="12"/>
  <c r="AF280" i="12"/>
  <c r="AF395" i="12"/>
  <c r="AE395" i="12" s="1"/>
  <c r="AF450" i="12"/>
  <c r="AE450" i="12" s="1"/>
  <c r="AF347" i="12"/>
  <c r="AE347" i="12" s="1"/>
  <c r="AF338" i="12"/>
  <c r="AF288" i="12"/>
  <c r="AF219" i="12"/>
  <c r="AF401" i="12"/>
  <c r="AF211" i="12"/>
  <c r="AE211" i="12" s="1"/>
  <c r="AF166" i="12"/>
  <c r="AF449" i="12"/>
  <c r="AE449" i="12" s="1"/>
  <c r="AF413" i="12"/>
  <c r="AE413" i="12" s="1"/>
  <c r="AF442" i="12"/>
  <c r="AE442" i="12" s="1"/>
  <c r="AF268" i="12"/>
  <c r="AE268" i="12" s="1"/>
  <c r="AF276" i="12"/>
  <c r="AF368" i="12"/>
  <c r="AF342" i="12"/>
  <c r="AF323" i="12"/>
  <c r="AF246" i="12"/>
  <c r="AF183" i="12"/>
  <c r="AE183" i="12" s="1"/>
  <c r="AF217" i="12"/>
  <c r="AF309" i="12"/>
  <c r="AE309" i="12" s="1"/>
  <c r="AF397" i="12"/>
  <c r="AF326" i="12"/>
  <c r="AF312" i="12"/>
  <c r="AE312" i="12" s="1"/>
  <c r="AF267" i="12"/>
  <c r="AF365" i="12"/>
  <c r="AE365" i="12" s="1"/>
  <c r="AF363" i="12"/>
  <c r="AF249" i="12"/>
  <c r="AF400" i="12"/>
  <c r="AF162" i="12"/>
  <c r="AE162" i="12" s="1"/>
  <c r="AF263" i="12"/>
  <c r="AF327" i="12"/>
  <c r="AF300" i="12"/>
  <c r="AF191" i="12"/>
  <c r="AE191" i="12" s="1"/>
  <c r="AF266" i="12"/>
  <c r="AF286" i="12"/>
  <c r="AF173" i="12"/>
  <c r="AE173" i="12" s="1"/>
  <c r="AF298" i="12"/>
  <c r="AF315" i="12"/>
  <c r="AF390" i="12"/>
  <c r="AE390" i="12" s="1"/>
  <c r="AF161" i="12"/>
  <c r="AE161" i="12" s="1"/>
  <c r="AF423" i="12"/>
  <c r="AE423" i="12" s="1"/>
  <c r="AF441" i="12"/>
  <c r="AE441" i="12" s="1"/>
  <c r="AF306" i="12"/>
  <c r="AE306" i="12" s="1"/>
  <c r="AF305" i="12"/>
  <c r="AE305" i="12" s="1"/>
  <c r="AF391" i="12"/>
  <c r="AE391" i="12" s="1"/>
  <c r="AF242" i="12"/>
  <c r="AE242" i="12" s="1"/>
  <c r="AF394" i="12"/>
  <c r="AE394" i="12" s="1"/>
  <c r="AF192" i="12"/>
  <c r="AE192" i="12" s="1"/>
  <c r="AF396" i="12"/>
  <c r="AF238" i="12"/>
  <c r="AE238" i="12" s="1"/>
  <c r="AF283" i="12"/>
  <c r="AF427" i="12"/>
  <c r="AE427" i="12" s="1"/>
  <c r="AF384" i="12"/>
  <c r="AF269" i="12"/>
  <c r="AE269" i="12" s="1"/>
  <c r="AF332" i="12"/>
  <c r="AE332" i="12" s="1"/>
  <c r="AF287" i="12"/>
  <c r="AF257" i="12"/>
  <c r="AE257" i="12" s="1"/>
  <c r="AF262" i="12"/>
  <c r="AF295" i="12"/>
  <c r="AF158" i="12"/>
  <c r="AE158" i="12" s="1"/>
  <c r="AF213" i="12"/>
  <c r="AE213" i="12" s="1"/>
  <c r="AF244" i="12"/>
  <c r="AE244" i="12" s="1"/>
  <c r="AF182" i="12"/>
  <c r="AE182" i="12" s="1"/>
  <c r="AF169" i="12"/>
  <c r="AE169" i="12" s="1"/>
  <c r="AF214" i="12"/>
  <c r="AE214" i="12" s="1"/>
  <c r="AF443" i="12"/>
  <c r="AE443" i="12" s="1"/>
  <c r="AF195" i="12"/>
  <c r="AE195" i="12" s="1"/>
  <c r="AF196" i="12"/>
  <c r="AE196" i="12" s="1"/>
  <c r="AF457" i="12"/>
  <c r="AE457" i="12" s="1"/>
  <c r="AF194" i="12"/>
  <c r="AE194" i="12" s="1"/>
  <c r="AF409" i="12"/>
  <c r="AE409" i="12" s="1"/>
  <c r="AF159" i="12"/>
  <c r="AE159" i="12" s="1"/>
  <c r="AF376" i="12"/>
  <c r="AF374" i="12"/>
  <c r="AF261" i="12"/>
  <c r="AF241" i="12"/>
  <c r="AE241" i="12" s="1"/>
  <c r="AF415" i="12"/>
  <c r="AE415" i="12" s="1"/>
  <c r="AF164" i="12"/>
  <c r="AF278" i="12"/>
  <c r="AF367" i="12"/>
  <c r="AF167" i="12"/>
  <c r="AF321" i="12"/>
  <c r="AE321" i="12" s="1"/>
  <c r="AF438" i="12"/>
  <c r="AE438" i="12" s="1"/>
  <c r="AF178" i="12"/>
  <c r="AE178" i="12" s="1"/>
  <c r="AF407" i="12"/>
  <c r="AE407" i="12" s="1"/>
  <c r="AF425" i="12"/>
  <c r="AE425" i="12" s="1"/>
  <c r="AF357" i="12"/>
  <c r="AE357" i="12" s="1"/>
  <c r="AF412" i="12"/>
  <c r="AE412" i="12" s="1"/>
  <c r="AF446" i="12"/>
  <c r="AE446" i="12" s="1"/>
  <c r="AF361" i="12"/>
  <c r="AF336" i="12"/>
  <c r="AE336" i="12" s="1"/>
  <c r="AF398" i="12"/>
  <c r="AF205" i="12"/>
  <c r="AE205" i="12" s="1"/>
  <c r="AF301" i="12"/>
  <c r="AF285" i="12"/>
  <c r="AF185" i="12"/>
  <c r="AE185" i="12" s="1"/>
  <c r="AF273" i="12"/>
  <c r="AF171" i="12"/>
  <c r="AE171" i="12" s="1"/>
  <c r="AF260" i="12"/>
  <c r="AF252" i="12"/>
  <c r="AF322" i="12"/>
  <c r="AF359" i="12"/>
  <c r="AF225" i="12"/>
  <c r="AF224" i="12"/>
  <c r="AF264" i="12"/>
  <c r="AF239" i="12"/>
  <c r="AE239" i="12" s="1"/>
  <c r="AF234" i="12"/>
  <c r="AE234" i="12" s="1"/>
  <c r="AF209" i="12"/>
  <c r="AE209" i="12" s="1"/>
  <c r="AF331" i="12"/>
  <c r="AE331" i="12" s="1"/>
  <c r="AF243" i="12"/>
  <c r="AE243" i="12" s="1"/>
  <c r="AF319" i="12"/>
  <c r="AF337" i="12"/>
  <c r="AE337" i="12" s="1"/>
  <c r="AF373" i="12"/>
  <c r="AF429" i="12"/>
  <c r="AE429" i="12" s="1"/>
  <c r="AF303" i="12"/>
  <c r="AF377" i="12"/>
  <c r="AE377" i="12" s="1"/>
  <c r="AF379" i="12"/>
  <c r="AE379" i="12" s="1"/>
  <c r="AF459" i="12"/>
  <c r="AE459" i="12" s="1"/>
  <c r="AF455" i="12"/>
  <c r="AE455" i="12" s="1"/>
  <c r="AF424" i="12"/>
  <c r="AE424" i="12" s="1"/>
  <c r="AF279" i="12"/>
  <c r="AF302" i="12"/>
  <c r="AF296" i="12"/>
  <c r="AF362" i="12"/>
  <c r="AF353" i="12"/>
  <c r="AE353" i="12" s="1"/>
  <c r="AF417" i="12"/>
  <c r="AE417" i="12" s="1"/>
  <c r="AF366" i="12"/>
  <c r="G102" i="12"/>
  <c r="G122" i="12"/>
  <c r="AF180" i="12"/>
  <c r="AE180" i="12" s="1"/>
  <c r="AF435" i="12"/>
  <c r="AE435" i="12" s="1"/>
  <c r="AF344" i="12"/>
  <c r="AF402" i="12"/>
  <c r="AF294" i="12"/>
  <c r="AF393" i="12"/>
  <c r="AE393" i="12" s="1"/>
  <c r="AF382" i="12"/>
  <c r="AF339" i="12"/>
  <c r="AF387" i="12"/>
  <c r="AF386" i="12"/>
  <c r="AF200" i="12"/>
  <c r="AE200" i="12" s="1"/>
  <c r="AF251" i="12"/>
  <c r="AF304" i="12"/>
  <c r="AE304" i="12" s="1"/>
  <c r="AF186" i="12"/>
  <c r="M113" i="12"/>
  <c r="O113" i="12" s="1"/>
  <c r="P90" i="12"/>
  <c r="R90" i="12"/>
  <c r="O90" i="12"/>
  <c r="N90" i="12"/>
  <c r="Q90" i="12"/>
  <c r="O91" i="12"/>
  <c r="R118" i="12"/>
  <c r="O118" i="12"/>
  <c r="P118" i="12"/>
  <c r="Q118" i="12"/>
  <c r="N111" i="12"/>
  <c r="R111" i="12"/>
  <c r="Q111" i="12"/>
  <c r="P111" i="12"/>
  <c r="R117" i="12"/>
  <c r="Q117" i="12"/>
  <c r="P117" i="12"/>
  <c r="O117" i="12"/>
  <c r="Q99" i="12"/>
  <c r="N99" i="12"/>
  <c r="R99" i="12"/>
  <c r="O99" i="12"/>
  <c r="O122" i="12"/>
  <c r="P122" i="12"/>
  <c r="R122" i="12"/>
  <c r="Q122" i="12"/>
  <c r="R116" i="12"/>
  <c r="P116" i="12"/>
  <c r="Q116" i="12"/>
  <c r="O116" i="12"/>
  <c r="O95" i="12"/>
  <c r="P95" i="12"/>
  <c r="N95" i="12"/>
  <c r="R95" i="12"/>
  <c r="Q95" i="12"/>
  <c r="P121" i="12"/>
  <c r="O121" i="12"/>
  <c r="Q121" i="12"/>
  <c r="R121" i="12"/>
  <c r="N97" i="12"/>
  <c r="R97" i="12"/>
  <c r="P97" i="12"/>
  <c r="O97" i="12"/>
  <c r="O102" i="12"/>
  <c r="N102" i="12"/>
  <c r="R102" i="12"/>
  <c r="Q102" i="12"/>
  <c r="Q101" i="12"/>
  <c r="R101" i="12"/>
  <c r="O101" i="12"/>
  <c r="N101" i="12"/>
  <c r="O115" i="12"/>
  <c r="P115" i="12"/>
  <c r="Q115" i="12"/>
  <c r="R115" i="12"/>
  <c r="N110" i="12"/>
  <c r="P110" i="12"/>
  <c r="R110" i="12"/>
  <c r="Q110" i="12"/>
  <c r="R123" i="12"/>
  <c r="P123" i="12"/>
  <c r="O123" i="12"/>
  <c r="Q123" i="12"/>
  <c r="R105" i="12"/>
  <c r="N105" i="12"/>
  <c r="O105" i="12"/>
  <c r="P105" i="12"/>
  <c r="Q105" i="12"/>
  <c r="P114" i="12"/>
  <c r="N114" i="12"/>
  <c r="Q114" i="12"/>
  <c r="R114" i="12"/>
  <c r="R96" i="12"/>
  <c r="P96" i="12"/>
  <c r="O96" i="12"/>
  <c r="N96" i="12"/>
  <c r="Q109" i="12"/>
  <c r="R109" i="12"/>
  <c r="O109" i="12"/>
  <c r="N109" i="12"/>
  <c r="R120" i="12"/>
  <c r="Q120" i="12"/>
  <c r="P120" i="12"/>
  <c r="O120" i="12"/>
  <c r="Q108" i="12"/>
  <c r="P108" i="12"/>
  <c r="N108" i="12"/>
  <c r="R108" i="12"/>
  <c r="N93" i="12"/>
  <c r="P93" i="12"/>
  <c r="O93" i="12"/>
  <c r="R93" i="12"/>
  <c r="N104" i="12"/>
  <c r="P104" i="12"/>
  <c r="R104" i="12"/>
  <c r="Q104" i="12"/>
  <c r="AE444" i="12"/>
  <c r="AE224" i="12" l="1"/>
  <c r="AE303" i="12"/>
  <c r="AE227" i="12"/>
  <c r="AE225" i="12"/>
  <c r="AE226" i="12"/>
  <c r="AE344" i="12"/>
  <c r="AE339" i="12"/>
  <c r="AE343" i="12"/>
  <c r="AE300" i="12"/>
  <c r="AE342" i="12"/>
  <c r="AE338" i="12"/>
  <c r="AE340" i="12"/>
  <c r="AE341" i="12"/>
  <c r="AE346" i="12"/>
  <c r="AE299" i="12"/>
  <c r="AE345" i="12"/>
  <c r="AE314" i="12"/>
  <c r="AE290" i="12"/>
  <c r="AE317" i="12"/>
  <c r="AE289" i="12"/>
  <c r="AE287" i="12"/>
  <c r="AE288" i="12"/>
  <c r="AE284" i="12"/>
  <c r="AE389" i="12"/>
  <c r="AE281" i="12"/>
  <c r="AE319" i="12"/>
  <c r="AE285" i="12"/>
  <c r="AE283" i="12"/>
  <c r="AE286" i="12"/>
  <c r="AE280" i="12"/>
  <c r="AE316" i="12"/>
  <c r="AE294" i="12"/>
  <c r="AE301" i="12"/>
  <c r="AE315" i="12"/>
  <c r="AE318" i="12"/>
  <c r="AE291" i="12"/>
  <c r="AE282" i="12"/>
  <c r="AE374" i="12"/>
  <c r="AE376" i="12"/>
  <c r="AE375" i="12"/>
  <c r="AE302" i="12"/>
  <c r="AE368" i="12"/>
  <c r="AE402" i="12"/>
  <c r="AE382" i="12"/>
  <c r="AE223" i="12"/>
  <c r="AE403" i="12"/>
  <c r="AE404" i="12"/>
  <c r="AE398" i="12"/>
  <c r="AE384" i="12"/>
  <c r="AE396" i="12"/>
  <c r="AE397" i="12"/>
  <c r="AE219" i="12"/>
  <c r="AE358" i="12"/>
  <c r="AE222" i="12"/>
  <c r="AE360" i="12"/>
  <c r="AE388" i="12"/>
  <c r="AE220" i="12"/>
  <c r="AE380" i="12"/>
  <c r="AE386" i="12"/>
  <c r="AE217" i="12"/>
  <c r="AE218" i="12"/>
  <c r="AE362" i="12"/>
  <c r="AE400" i="12"/>
  <c r="AE387" i="12"/>
  <c r="AE359" i="12"/>
  <c r="AE361" i="12"/>
  <c r="AE363" i="12"/>
  <c r="AE401" i="12"/>
  <c r="AE383" i="12"/>
  <c r="AE381" i="12"/>
  <c r="AE216" i="12"/>
  <c r="AE399" i="12"/>
  <c r="AE215" i="12"/>
  <c r="AE221" i="12"/>
  <c r="AE385" i="12"/>
  <c r="AE263" i="12"/>
  <c r="AE327" i="12"/>
  <c r="AE330" i="12"/>
  <c r="AE367" i="12"/>
  <c r="AE267" i="12"/>
  <c r="AE323" i="12"/>
  <c r="AE372" i="12"/>
  <c r="AE369" i="12"/>
  <c r="AE274" i="12"/>
  <c r="AE366" i="12"/>
  <c r="AE373" i="12"/>
  <c r="AE277" i="12"/>
  <c r="AE279" i="12"/>
  <c r="AE273" i="12"/>
  <c r="AE275" i="12"/>
  <c r="AE262" i="12"/>
  <c r="AE260" i="12"/>
  <c r="AE261" i="12"/>
  <c r="AE325" i="12"/>
  <c r="AE326" i="12"/>
  <c r="AE371" i="12"/>
  <c r="AE278" i="12"/>
  <c r="AE264" i="12"/>
  <c r="AE329" i="12"/>
  <c r="AE266" i="12"/>
  <c r="AE370" i="12"/>
  <c r="AE265" i="12"/>
  <c r="AE322" i="12"/>
  <c r="AE276" i="12"/>
  <c r="AE328" i="12"/>
  <c r="AE324" i="12"/>
  <c r="N107" i="12"/>
  <c r="Q107" i="12"/>
  <c r="AE272" i="12"/>
  <c r="AE270" i="12"/>
  <c r="AE271" i="12"/>
  <c r="Q112" i="12"/>
  <c r="P98" i="12"/>
  <c r="N112" i="12"/>
  <c r="Q98" i="12"/>
  <c r="P112" i="12"/>
  <c r="N98" i="12"/>
  <c r="Q119" i="12"/>
  <c r="O119" i="12"/>
  <c r="R119" i="12"/>
  <c r="P100" i="12"/>
  <c r="R100" i="12"/>
  <c r="O100" i="12"/>
  <c r="Q94" i="12"/>
  <c r="N91" i="12"/>
  <c r="P91" i="12"/>
  <c r="P106" i="12"/>
  <c r="N106" i="12"/>
  <c r="Q106" i="12"/>
  <c r="P92" i="12"/>
  <c r="P94" i="12"/>
  <c r="N92" i="12"/>
  <c r="R94" i="12"/>
  <c r="O92" i="12"/>
  <c r="N94" i="12"/>
  <c r="O103" i="12"/>
  <c r="N103" i="12"/>
  <c r="R103" i="12"/>
  <c r="AE165" i="12"/>
  <c r="AE164" i="12"/>
  <c r="AE166" i="12"/>
  <c r="AE167" i="12"/>
  <c r="AE251" i="12"/>
  <c r="AE250" i="12"/>
  <c r="AE252" i="12"/>
  <c r="AE168" i="12"/>
  <c r="AE246" i="12"/>
  <c r="W3" i="12"/>
  <c r="AE249" i="12"/>
  <c r="AE298" i="12"/>
  <c r="AE248" i="12"/>
  <c r="AE186" i="12"/>
  <c r="AE253" i="12"/>
  <c r="AE297" i="12"/>
  <c r="AE254" i="12"/>
  <c r="AE295" i="12"/>
  <c r="AE247" i="12"/>
  <c r="AE296" i="12"/>
  <c r="R113" i="12"/>
  <c r="N113" i="12"/>
  <c r="Q113" i="12"/>
  <c r="P99" i="12"/>
  <c r="R91" i="12"/>
  <c r="R92" i="12" s="1"/>
  <c r="O104" i="12"/>
  <c r="O106" i="12" s="1"/>
  <c r="P101" i="12"/>
  <c r="P102" i="12" s="1"/>
  <c r="Q93" i="12"/>
  <c r="Q96" i="12" s="1"/>
  <c r="Q97" i="12" s="1"/>
  <c r="O107" i="12" l="1"/>
  <c r="N115" i="12"/>
  <c r="U70" i="12"/>
  <c r="S65" i="12"/>
  <c r="F69" i="12"/>
  <c r="F57" i="12"/>
  <c r="B74" i="12"/>
  <c r="F76" i="12"/>
  <c r="Z57" i="12"/>
  <c r="N73" i="12"/>
  <c r="Z54" i="12"/>
  <c r="S59" i="12"/>
  <c r="B54" i="12"/>
  <c r="E56" i="12"/>
  <c r="N55" i="12"/>
  <c r="B56" i="12"/>
  <c r="Z55" i="12"/>
  <c r="Y70" i="12"/>
  <c r="N78" i="12"/>
  <c r="F65" i="12"/>
  <c r="Y57" i="12"/>
  <c r="Z66" i="12"/>
  <c r="L67" i="12"/>
  <c r="B64" i="12"/>
  <c r="Z59" i="12"/>
  <c r="L77" i="12"/>
  <c r="S71" i="12"/>
  <c r="N66" i="12"/>
  <c r="L54" i="12"/>
  <c r="B70" i="12"/>
  <c r="F61" i="12"/>
  <c r="Z67" i="12"/>
  <c r="B75" i="12"/>
  <c r="F77" i="12"/>
  <c r="U56" i="12"/>
  <c r="F75" i="12"/>
  <c r="Z63" i="12"/>
  <c r="N63" i="12"/>
  <c r="E62" i="12"/>
  <c r="N62" i="12"/>
  <c r="Z68" i="12"/>
  <c r="Z76" i="12"/>
  <c r="Z78" i="12"/>
  <c r="N61" i="12"/>
  <c r="L73" i="12"/>
  <c r="B66" i="12"/>
  <c r="E59" i="12"/>
  <c r="L57" i="12"/>
  <c r="S56" i="12"/>
  <c r="E72" i="12"/>
  <c r="B62" i="12"/>
  <c r="F71" i="12"/>
  <c r="F74" i="12"/>
  <c r="C69" i="12"/>
  <c r="L64" i="12"/>
  <c r="Z73" i="12"/>
  <c r="N71" i="12"/>
  <c r="E58" i="12"/>
  <c r="S54" i="12"/>
  <c r="U69" i="12"/>
  <c r="B61" i="12"/>
  <c r="F67" i="12"/>
  <c r="L74" i="12"/>
  <c r="Y61" i="12"/>
  <c r="U57" i="12"/>
  <c r="U58" i="12"/>
  <c r="Y54" i="12"/>
  <c r="Z58" i="12"/>
  <c r="N76" i="12"/>
  <c r="U74" i="12"/>
  <c r="C68" i="12"/>
  <c r="Y78" i="12"/>
  <c r="U62" i="12"/>
  <c r="B71" i="12"/>
  <c r="F62" i="12"/>
  <c r="B65" i="12"/>
  <c r="B72" i="12"/>
  <c r="U71" i="12"/>
  <c r="B76" i="12"/>
  <c r="N75" i="12"/>
  <c r="N60" i="12"/>
  <c r="S61" i="12"/>
  <c r="Y74" i="12"/>
  <c r="F55" i="12"/>
  <c r="U77" i="12"/>
  <c r="Y75" i="12"/>
  <c r="N56" i="12"/>
  <c r="E69" i="12"/>
  <c r="L72" i="12"/>
  <c r="Y65" i="12"/>
  <c r="E55" i="12"/>
  <c r="C66" i="12"/>
  <c r="C58" i="12"/>
  <c r="L59" i="12"/>
  <c r="Y77" i="12"/>
  <c r="F56" i="12"/>
  <c r="B58" i="12"/>
  <c r="E63" i="12"/>
  <c r="F54" i="12"/>
  <c r="S77" i="12"/>
  <c r="N57" i="12"/>
  <c r="B78" i="12"/>
  <c r="Y56" i="12"/>
  <c r="E71" i="12"/>
  <c r="U72" i="12"/>
  <c r="B69" i="12"/>
  <c r="S67" i="12"/>
  <c r="S78" i="12"/>
  <c r="C67" i="12"/>
  <c r="L58" i="12"/>
  <c r="C59" i="12"/>
  <c r="F58" i="12"/>
  <c r="L68" i="12"/>
  <c r="Z56" i="12"/>
  <c r="S69" i="12"/>
  <c r="F63" i="12"/>
  <c r="Z60" i="12"/>
  <c r="L63" i="12"/>
  <c r="E65" i="12"/>
  <c r="E60" i="12"/>
  <c r="N64" i="12"/>
  <c r="Y60" i="12"/>
  <c r="S66" i="12"/>
  <c r="F73" i="12"/>
  <c r="F64" i="12"/>
  <c r="S57" i="12"/>
  <c r="U59" i="12"/>
  <c r="C74" i="12"/>
  <c r="U75" i="12"/>
  <c r="Z70" i="12"/>
  <c r="N67" i="12"/>
  <c r="C77" i="12"/>
  <c r="U68" i="12"/>
  <c r="S68" i="12"/>
  <c r="C60" i="12"/>
  <c r="L71" i="12"/>
  <c r="C63" i="12"/>
  <c r="Y55" i="12"/>
  <c r="N58" i="12"/>
  <c r="Y63" i="12"/>
  <c r="S76" i="12"/>
  <c r="Z71" i="12"/>
  <c r="C61" i="12"/>
  <c r="S70" i="12"/>
  <c r="N65" i="12"/>
  <c r="B68" i="12"/>
  <c r="E57" i="12"/>
  <c r="S62" i="12"/>
  <c r="B63" i="12"/>
  <c r="Z64" i="12"/>
  <c r="U60" i="12"/>
  <c r="C56" i="12"/>
  <c r="E73" i="12"/>
  <c r="Z62" i="12"/>
  <c r="E53" i="12"/>
  <c r="Y58" i="12"/>
  <c r="C55" i="12"/>
  <c r="L61" i="12"/>
  <c r="E78" i="12"/>
  <c r="S64" i="12"/>
  <c r="S55" i="12"/>
  <c r="Y73" i="12"/>
  <c r="Y71" i="12"/>
  <c r="F59" i="12"/>
  <c r="F70" i="12"/>
  <c r="L66" i="12"/>
  <c r="E70" i="12"/>
  <c r="S73" i="12"/>
  <c r="B77" i="12"/>
  <c r="C70" i="12"/>
  <c r="N68" i="12"/>
  <c r="N54" i="12"/>
  <c r="C73" i="12"/>
  <c r="Y69" i="12"/>
  <c r="N70" i="12"/>
  <c r="B55" i="12"/>
  <c r="L75" i="12"/>
  <c r="Y59" i="12"/>
  <c r="Y68" i="12"/>
  <c r="U66" i="12"/>
  <c r="U55" i="12"/>
  <c r="U64" i="12"/>
  <c r="L60" i="12"/>
  <c r="U63" i="12"/>
  <c r="L65" i="12"/>
  <c r="C64" i="12"/>
  <c r="C57" i="12"/>
  <c r="E54" i="12"/>
  <c r="E61" i="12"/>
  <c r="S60" i="12"/>
  <c r="U78" i="12"/>
  <c r="N69" i="12"/>
  <c r="B67" i="12"/>
  <c r="C65" i="12"/>
  <c r="Y67" i="12"/>
  <c r="F60" i="12"/>
  <c r="Y72" i="12"/>
  <c r="F68" i="12"/>
  <c r="U76" i="12"/>
  <c r="S75" i="12"/>
  <c r="S63" i="12"/>
  <c r="E77" i="12"/>
  <c r="E64" i="12"/>
  <c r="L69" i="12"/>
  <c r="Z77" i="12"/>
  <c r="U54" i="12"/>
  <c r="Z61" i="12"/>
  <c r="L62" i="12"/>
  <c r="C62" i="12"/>
  <c r="Z75" i="12"/>
  <c r="C54" i="12"/>
  <c r="L70" i="12"/>
  <c r="C75" i="12"/>
  <c r="E76" i="12"/>
  <c r="L55" i="12"/>
  <c r="S72" i="12"/>
  <c r="E75" i="12"/>
  <c r="Z69" i="12"/>
  <c r="N74" i="12"/>
  <c r="U65" i="12"/>
  <c r="B59" i="12"/>
  <c r="L76" i="12"/>
  <c r="F78" i="12"/>
  <c r="N77" i="12"/>
  <c r="C78" i="12"/>
  <c r="L56" i="12"/>
  <c r="Y66" i="12"/>
  <c r="U67" i="12"/>
  <c r="Y64" i="12"/>
  <c r="S58" i="12"/>
  <c r="Y76" i="12"/>
  <c r="Z65" i="12"/>
  <c r="N72" i="12"/>
  <c r="C71" i="12"/>
  <c r="Z74" i="12"/>
  <c r="E66" i="12"/>
  <c r="L78" i="12"/>
  <c r="N59" i="12"/>
  <c r="U73" i="12"/>
  <c r="F66" i="12"/>
  <c r="C76" i="12"/>
  <c r="C72" i="12"/>
  <c r="B73" i="12"/>
  <c r="E67" i="12"/>
  <c r="B60" i="12"/>
  <c r="Z72" i="12"/>
  <c r="F72" i="12"/>
  <c r="U61" i="12"/>
  <c r="B57" i="12"/>
  <c r="E74" i="12"/>
  <c r="E68" i="12"/>
  <c r="S74" i="12"/>
  <c r="Y62" i="12"/>
  <c r="R98" i="12"/>
  <c r="P103" i="12"/>
  <c r="P107" i="12" s="1"/>
  <c r="P109" i="12" s="1"/>
  <c r="O108" i="12"/>
  <c r="O111" i="12" s="1"/>
  <c r="Q100" i="12"/>
  <c r="N116" i="12"/>
  <c r="R125" i="12" l="1"/>
  <c r="J13" i="12" s="1"/>
  <c r="Q124" i="12"/>
  <c r="J16" i="12" s="1"/>
  <c r="P113" i="12"/>
  <c r="G22" i="12" s="1"/>
  <c r="T22" i="12" s="1"/>
  <c r="G13" i="12"/>
  <c r="P13" i="12" s="1"/>
  <c r="O110" i="12"/>
  <c r="O112" i="12" s="1"/>
  <c r="O114" i="12" s="1"/>
  <c r="N117" i="12"/>
  <c r="J12" i="12" l="1"/>
  <c r="W12" i="12" s="1"/>
  <c r="G12" i="12"/>
  <c r="O12" i="12" s="1"/>
  <c r="F13" i="12"/>
  <c r="Y13" i="12" s="1"/>
  <c r="W13" i="12"/>
  <c r="J17" i="12"/>
  <c r="W17" i="12" s="1"/>
  <c r="G17" i="12"/>
  <c r="Q17" i="12" s="1"/>
  <c r="G18" i="12"/>
  <c r="G16" i="12"/>
  <c r="V16" i="12" s="1"/>
  <c r="J18" i="12"/>
  <c r="F18" i="12" s="1"/>
  <c r="Y18" i="12" s="1"/>
  <c r="J24" i="12"/>
  <c r="W24" i="12" s="1"/>
  <c r="G21" i="12"/>
  <c r="L21" i="12" s="1"/>
  <c r="J21" i="12"/>
  <c r="W21" i="12" s="1"/>
  <c r="J22" i="12"/>
  <c r="W22" i="12" s="1"/>
  <c r="G24" i="12"/>
  <c r="M24" i="12" s="1"/>
  <c r="G23" i="12"/>
  <c r="Q23" i="12" s="1"/>
  <c r="J23" i="12"/>
  <c r="F23" i="12" s="1"/>
  <c r="Y23" i="12" s="1"/>
  <c r="N12" i="12"/>
  <c r="L12" i="12"/>
  <c r="Q12" i="12"/>
  <c r="U12" i="12"/>
  <c r="T12" i="12"/>
  <c r="P12" i="12"/>
  <c r="V12" i="12"/>
  <c r="S12" i="12"/>
  <c r="R12" i="12"/>
  <c r="F12" i="12"/>
  <c r="Y12" i="12" s="1"/>
  <c r="S13" i="12"/>
  <c r="M12" i="12"/>
  <c r="M13" i="12"/>
  <c r="L13" i="12"/>
  <c r="V13" i="12"/>
  <c r="R13" i="12"/>
  <c r="T13" i="12"/>
  <c r="Q13" i="12"/>
  <c r="N13" i="12"/>
  <c r="O13" i="12"/>
  <c r="U13" i="12"/>
  <c r="F16" i="12"/>
  <c r="Y16" i="12" s="1"/>
  <c r="W16" i="12"/>
  <c r="O22" i="12"/>
  <c r="L22" i="12"/>
  <c r="V22" i="12"/>
  <c r="M22" i="12"/>
  <c r="J30" i="12"/>
  <c r="J27" i="12"/>
  <c r="G31" i="12"/>
  <c r="O31" i="12" s="1"/>
  <c r="G30" i="12"/>
  <c r="M30" i="12" s="1"/>
  <c r="J29" i="12"/>
  <c r="G27" i="12"/>
  <c r="P27" i="12" s="1"/>
  <c r="J28" i="12"/>
  <c r="U22" i="12"/>
  <c r="R22" i="12"/>
  <c r="G28" i="12"/>
  <c r="P28" i="12" s="1"/>
  <c r="J31" i="12"/>
  <c r="G29" i="12"/>
  <c r="P22" i="12"/>
  <c r="N22" i="12"/>
  <c r="S22" i="12"/>
  <c r="Q22" i="12"/>
  <c r="N118" i="12"/>
  <c r="N119" i="12" s="1"/>
  <c r="O16" i="12" l="1"/>
  <c r="M17" i="12"/>
  <c r="T16" i="12"/>
  <c r="R16" i="12"/>
  <c r="S16" i="12"/>
  <c r="L16" i="12"/>
  <c r="U16" i="12"/>
  <c r="U17" i="12"/>
  <c r="V17" i="12"/>
  <c r="Q16" i="12"/>
  <c r="P17" i="12"/>
  <c r="N16" i="12"/>
  <c r="R17" i="12"/>
  <c r="M16" i="12"/>
  <c r="S17" i="12"/>
  <c r="P16" i="12"/>
  <c r="L17" i="12"/>
  <c r="M18" i="12"/>
  <c r="N18" i="12"/>
  <c r="P18" i="12"/>
  <c r="R18" i="12"/>
  <c r="S18" i="12"/>
  <c r="L18" i="12"/>
  <c r="O18" i="12"/>
  <c r="Q18" i="12"/>
  <c r="V18" i="12"/>
  <c r="U18" i="12"/>
  <c r="T18" i="12"/>
  <c r="N17" i="12"/>
  <c r="F17" i="12"/>
  <c r="Y17" i="12" s="1"/>
  <c r="O17" i="12"/>
  <c r="W18" i="12"/>
  <c r="T17" i="12"/>
  <c r="F21" i="12"/>
  <c r="Y21" i="12" s="1"/>
  <c r="F24" i="12"/>
  <c r="Y24" i="12" s="1"/>
  <c r="S23" i="12"/>
  <c r="F22" i="12"/>
  <c r="Y22" i="12" s="1"/>
  <c r="N24" i="12"/>
  <c r="S24" i="12"/>
  <c r="T24" i="12"/>
  <c r="L24" i="12"/>
  <c r="P24" i="12"/>
  <c r="V21" i="12"/>
  <c r="T21" i="12"/>
  <c r="N21" i="12"/>
  <c r="U21" i="12"/>
  <c r="O21" i="12"/>
  <c r="Q24" i="12"/>
  <c r="R24" i="12"/>
  <c r="V24" i="12"/>
  <c r="U24" i="12"/>
  <c r="S21" i="12"/>
  <c r="P23" i="12"/>
  <c r="U23" i="12"/>
  <c r="R21" i="12"/>
  <c r="P21" i="12"/>
  <c r="Q21" i="12"/>
  <c r="O24" i="12"/>
  <c r="M21" i="12"/>
  <c r="V23" i="12"/>
  <c r="L23" i="12"/>
  <c r="N23" i="12"/>
  <c r="O23" i="12"/>
  <c r="W23" i="12"/>
  <c r="T23" i="12"/>
  <c r="M23" i="12"/>
  <c r="R23" i="12"/>
  <c r="F27" i="12"/>
  <c r="Y27" i="12" s="1"/>
  <c r="W27" i="12"/>
  <c r="F28" i="12"/>
  <c r="Y28" i="12" s="1"/>
  <c r="W28" i="12"/>
  <c r="F29" i="12"/>
  <c r="Y29" i="12" s="1"/>
  <c r="W29" i="12"/>
  <c r="F31" i="12"/>
  <c r="Y31" i="12" s="1"/>
  <c r="W31" i="12"/>
  <c r="F30" i="12"/>
  <c r="Y30" i="12" s="1"/>
  <c r="W30" i="12"/>
  <c r="O30" i="12"/>
  <c r="O28" i="12"/>
  <c r="U31" i="12"/>
  <c r="V30" i="12"/>
  <c r="S30" i="12"/>
  <c r="Q30" i="12"/>
  <c r="P30" i="12"/>
  <c r="T31" i="12"/>
  <c r="L27" i="12"/>
  <c r="N27" i="12"/>
  <c r="M31" i="12"/>
  <c r="V27" i="12"/>
  <c r="Q31" i="12"/>
  <c r="V31" i="12"/>
  <c r="L31" i="12"/>
  <c r="S27" i="12"/>
  <c r="N31" i="12"/>
  <c r="S31" i="12"/>
  <c r="M27" i="12"/>
  <c r="Q27" i="12"/>
  <c r="P31" i="12"/>
  <c r="R31" i="12"/>
  <c r="L30" i="12"/>
  <c r="R30" i="12"/>
  <c r="T27" i="12"/>
  <c r="O27" i="12"/>
  <c r="R27" i="12"/>
  <c r="U27" i="12"/>
  <c r="N30" i="12"/>
  <c r="U30" i="12"/>
  <c r="T30" i="12"/>
  <c r="M28" i="12"/>
  <c r="Q28" i="12"/>
  <c r="R28" i="12"/>
  <c r="V28" i="12"/>
  <c r="L28" i="12"/>
  <c r="T28" i="12"/>
  <c r="N28" i="12"/>
  <c r="U28" i="12"/>
  <c r="S28" i="12"/>
  <c r="M29" i="12"/>
  <c r="Q29" i="12"/>
  <c r="P29" i="12"/>
  <c r="L29" i="12"/>
  <c r="T29" i="12"/>
  <c r="S29" i="12"/>
  <c r="N29" i="12"/>
  <c r="R29" i="12"/>
  <c r="V29" i="12"/>
  <c r="U29" i="12"/>
  <c r="O29" i="12"/>
  <c r="N120" i="12"/>
  <c r="N121" i="12" l="1"/>
  <c r="N122" i="12" s="1"/>
  <c r="N123" i="12" l="1"/>
  <c r="J38" i="12" s="1"/>
  <c r="F38" i="12" l="1"/>
  <c r="Y38" i="12" s="1"/>
  <c r="W38" i="12"/>
  <c r="J39" i="12"/>
  <c r="J35" i="12"/>
  <c r="J37" i="12"/>
  <c r="J34" i="12"/>
  <c r="G39" i="12"/>
  <c r="J41" i="12"/>
  <c r="G35" i="12"/>
  <c r="G38" i="12"/>
  <c r="G37" i="12"/>
  <c r="G36" i="12"/>
  <c r="G34" i="12"/>
  <c r="J36" i="12"/>
  <c r="G41" i="12"/>
  <c r="G40" i="12"/>
  <c r="J40" i="12"/>
  <c r="F41" i="12" l="1"/>
  <c r="Y41" i="12" s="1"/>
  <c r="W41" i="12"/>
  <c r="F39" i="12"/>
  <c r="Y39" i="12" s="1"/>
  <c r="W39" i="12"/>
  <c r="F35" i="12"/>
  <c r="Y35" i="12" s="1"/>
  <c r="W35" i="12"/>
  <c r="F36" i="12"/>
  <c r="Y36" i="12" s="1"/>
  <c r="W36" i="12"/>
  <c r="F34" i="12"/>
  <c r="Y34" i="12" s="1"/>
  <c r="W34" i="12"/>
  <c r="F40" i="12"/>
  <c r="Y40" i="12" s="1"/>
  <c r="W40" i="12"/>
  <c r="F37" i="12"/>
  <c r="Y37" i="12" s="1"/>
  <c r="W37" i="12"/>
  <c r="U41" i="12"/>
  <c r="S41" i="12"/>
  <c r="O41" i="12"/>
  <c r="P41" i="12"/>
  <c r="V41" i="12"/>
  <c r="Q41" i="12"/>
  <c r="T41" i="12"/>
  <c r="R41" i="12"/>
  <c r="M41" i="12"/>
  <c r="L41" i="12"/>
  <c r="N41" i="12"/>
  <c r="R37" i="12"/>
  <c r="M37" i="12"/>
  <c r="V37" i="12"/>
  <c r="O37" i="12"/>
  <c r="U37" i="12"/>
  <c r="S37" i="12"/>
  <c r="T37" i="12"/>
  <c r="L37" i="12"/>
  <c r="N37" i="12"/>
  <c r="Q37" i="12"/>
  <c r="P37" i="12"/>
  <c r="N39" i="12"/>
  <c r="T39" i="12"/>
  <c r="Q39" i="12"/>
  <c r="P39" i="12"/>
  <c r="U39" i="12"/>
  <c r="O39" i="12"/>
  <c r="L39" i="12"/>
  <c r="S39" i="12"/>
  <c r="M39" i="12"/>
  <c r="R39" i="12"/>
  <c r="V39" i="12"/>
  <c r="V38" i="12"/>
  <c r="O38" i="12"/>
  <c r="L38" i="12"/>
  <c r="U38" i="12"/>
  <c r="P38" i="12"/>
  <c r="S38" i="12"/>
  <c r="T38" i="12"/>
  <c r="N38" i="12"/>
  <c r="M38" i="12"/>
  <c r="Q38" i="12"/>
  <c r="R38" i="12"/>
  <c r="O34" i="12"/>
  <c r="N34" i="12"/>
  <c r="T34" i="12"/>
  <c r="U34" i="12"/>
  <c r="M34" i="12"/>
  <c r="S34" i="12"/>
  <c r="P34" i="12"/>
  <c r="R34" i="12"/>
  <c r="Q34" i="12"/>
  <c r="L34" i="12"/>
  <c r="V34" i="12"/>
  <c r="W2" i="12"/>
  <c r="V35" i="12"/>
  <c r="U35" i="12"/>
  <c r="O35" i="12"/>
  <c r="M35" i="12"/>
  <c r="P35" i="12"/>
  <c r="R35" i="12"/>
  <c r="L35" i="12"/>
  <c r="T35" i="12"/>
  <c r="S35" i="12"/>
  <c r="Q35" i="12"/>
  <c r="N35" i="12"/>
  <c r="M40" i="12"/>
  <c r="R40" i="12"/>
  <c r="Q40" i="12"/>
  <c r="U40" i="12"/>
  <c r="L40" i="12"/>
  <c r="O40" i="12"/>
  <c r="T40" i="12"/>
  <c r="V40" i="12"/>
  <c r="N40" i="12"/>
  <c r="S40" i="12"/>
  <c r="P40" i="12"/>
  <c r="S36" i="12"/>
  <c r="Q36" i="12"/>
  <c r="R36" i="12"/>
  <c r="L36" i="12"/>
  <c r="V36" i="12"/>
  <c r="T36" i="12"/>
  <c r="M36" i="12"/>
  <c r="U36" i="12"/>
  <c r="N36" i="12"/>
  <c r="P36" i="12"/>
  <c r="O36" i="12"/>
</calcChain>
</file>

<file path=xl/comments1.xml><?xml version="1.0" encoding="utf-8"?>
<comments xmlns="http://schemas.openxmlformats.org/spreadsheetml/2006/main">
  <authors>
    <author>作成者</author>
  </authors>
  <commentList>
    <comment ref="E2" authorId="0">
      <text>
        <r>
          <rPr>
            <sz val="9"/>
            <color indexed="81"/>
            <rFont val="ＭＳ Ｐゴシック"/>
            <family val="3"/>
            <charset val="128"/>
          </rPr>
          <t xml:space="preserve">
LNC → 種族 → 名称
の順に解放条件を確認する悪魔を選択
※色付きセルをクリックしてリストから選択</t>
        </r>
      </text>
    </comment>
    <comment ref="V3" authorId="0">
      <text>
        <r>
          <rPr>
            <sz val="9"/>
            <color indexed="81"/>
            <rFont val="ＭＳ Ｐゴシック"/>
            <family val="3"/>
            <charset val="128"/>
          </rPr>
          <t xml:space="preserve">白wikiで導入されているrDP（相対的デジタライズポイント）を
解放に必要な全ての種族・レベル分合計した値（Total-rDP）を表示します。
</t>
        </r>
      </text>
    </comment>
    <comment ref="B12" authorId="0">
      <text>
        <r>
          <rPr>
            <sz val="9"/>
            <color indexed="81"/>
            <rFont val="ＭＳ Ｐゴシック"/>
            <family val="3"/>
            <charset val="128"/>
          </rPr>
          <t>【ランク別】
デジタライズランクに準じた表示方法。
【ステージ別】
間接的に解放する必要がある種族の段階数に応じた表示方法。
※旧バージョンでの「ランク」を「ステージ」に言い換えたもので、旧バーションと同じ表示をするための互換性維持用です。
上位ステージの種族解放は下位ステージの種族が条件となっているため、種族のレベル上げはステージ１の種族から上に向かって順番に行う必要があります。</t>
        </r>
      </text>
    </comment>
    <comment ref="E44" authorId="0">
      <text>
        <r>
          <rPr>
            <sz val="9"/>
            <color indexed="81"/>
            <rFont val="ＭＳ Ｐゴシック"/>
            <family val="3"/>
            <charset val="128"/>
          </rPr>
          <t xml:space="preserve">【参考情報】
解放条件に『威霊』または『魔人』がある場合、
種族レベルを上げるためにどの悪魔を解放するかここで選択。
選択した悪魔の解放条件が表示されます。
ここで選んだ悪魔の解放に必要な条件は
『解放に必要な全ての条件』に含まれています。
</t>
        </r>
      </text>
    </comment>
    <comment ref="D53" authorId="0">
      <text>
        <r>
          <rPr>
            <sz val="9"/>
            <color indexed="81"/>
            <rFont val="ＭＳ Ｐゴシック"/>
            <family val="3"/>
            <charset val="128"/>
          </rPr>
          <t>※詳細を見る場合は
← 右の＋マークをクリック</t>
        </r>
      </text>
    </comment>
  </commentList>
</comments>
</file>

<file path=xl/comments2.xml><?xml version="1.0" encoding="utf-8"?>
<comments xmlns="http://schemas.openxmlformats.org/spreadsheetml/2006/main">
  <authors>
    <author>作成者</author>
  </authors>
  <commentList>
    <comment ref="U2" authorId="0">
      <text>
        <r>
          <rPr>
            <b/>
            <sz val="9"/>
            <color indexed="81"/>
            <rFont val="ＭＳ Ｐゴシック"/>
            <family val="3"/>
            <charset val="128"/>
          </rPr>
          <t xml:space="preserve">使い方
</t>
        </r>
        <r>
          <rPr>
            <sz val="9"/>
            <color indexed="81"/>
            <rFont val="ＭＳ Ｐゴシック"/>
            <family val="3"/>
            <charset val="128"/>
          </rPr>
          <t xml:space="preserve">エクステンド効果欄のチェックボックスをクリックすると、上部の集計欄に効果の種類ごとに合計が表示されます。
■集計範囲とハイライト
</t>
        </r>
        <r>
          <rPr>
            <u/>
            <sz val="9"/>
            <color indexed="81"/>
            <rFont val="ＭＳ Ｐゴシック"/>
            <family val="3"/>
            <charset val="128"/>
          </rPr>
          <t>①直接選択したものだけ：</t>
        </r>
        <r>
          <rPr>
            <sz val="9"/>
            <color indexed="81"/>
            <rFont val="ＭＳ Ｐゴシック"/>
            <family val="3"/>
            <charset val="128"/>
          </rPr>
          <t xml:space="preserve">
　チェックボックスにチェックを入れた効果だけが合計されます。
</t>
        </r>
        <r>
          <rPr>
            <u/>
            <sz val="9"/>
            <color indexed="81"/>
            <rFont val="ＭＳ Ｐゴシック"/>
            <family val="3"/>
            <charset val="128"/>
          </rPr>
          <t>②下位Lvまで含める：</t>
        </r>
        <r>
          <rPr>
            <sz val="9"/>
            <color indexed="81"/>
            <rFont val="ＭＳ Ｐゴシック"/>
            <family val="3"/>
            <charset val="128"/>
          </rPr>
          <t xml:space="preserve">
　①の効果に加え、チェックを入れた効果の種族と同種族のうち、レベルが
　下の効果（同種族内で選んだ効果のレベルまで上げると自動的に取れる
　もの）も合計されます。
</t>
        </r>
        <r>
          <rPr>
            <u/>
            <sz val="9"/>
            <color indexed="81"/>
            <rFont val="ＭＳ Ｐゴシック"/>
            <family val="3"/>
            <charset val="128"/>
          </rPr>
          <t>③間接種族まで含める：</t>
        </r>
        <r>
          <rPr>
            <sz val="9"/>
            <color indexed="81"/>
            <rFont val="ＭＳ Ｐゴシック"/>
            <family val="3"/>
            <charset val="128"/>
          </rPr>
          <t xml:space="preserve">
　チェックを入れた効果の種族が解放条件を持つ種族の場合、②の効果
　に加え、解放条件を満たすことで取得できる効果も合計されます。
■魔人のレベル上げ
集計範囲を「間接種族まで含める」とした場合に、魔人のレベルをどの悪魔で上げるのかを選択できます。
■取得に必要なDLvと種族マーキング
チェックボックスにチェックを入れる事で、最大３種族までエクステンド効果欄の種族名を赤色太字に変えることができます。
★チェックボックスのクリア
Ａ～Ｈ列を選んで「Delete」キーを押すと、エクステンド効果欄のチェックボックスをまとめて外す事ができます。</t>
        </r>
      </text>
    </comment>
  </commentList>
</comments>
</file>

<file path=xl/comments3.xml><?xml version="1.0" encoding="utf-8"?>
<comments xmlns="http://schemas.openxmlformats.org/spreadsheetml/2006/main">
  <authors>
    <author>作成者</author>
  </authors>
  <commentList>
    <comment ref="F4" authorId="0">
      <text>
        <r>
          <rPr>
            <sz val="9"/>
            <color indexed="81"/>
            <rFont val="ＭＳ Ｐゴシック"/>
            <family val="3"/>
            <charset val="128"/>
          </rPr>
          <t>ヘル/インドラ/ナーガ/オセ/フラロウス/マーラ
indexの検索対応のため
後ろにスペース＋</t>
        </r>
      </text>
    </comment>
  </commentList>
</comments>
</file>

<file path=xl/sharedStrings.xml><?xml version="1.0" encoding="utf-8"?>
<sst xmlns="http://schemas.openxmlformats.org/spreadsheetml/2006/main" count="3876" uniqueCount="723">
  <si>
    <t>小種族</t>
  </si>
  <si>
    <t>DLv</t>
  </si>
  <si>
    <t>効果</t>
  </si>
  <si>
    <t>破壊神</t>
  </si>
  <si>
    <t>鬼神</t>
  </si>
  <si>
    <t>邪鬼</t>
  </si>
  <si>
    <t>鬼女</t>
  </si>
  <si>
    <t>魔獣</t>
  </si>
  <si>
    <t>大天使</t>
  </si>
  <si>
    <t>地母神</t>
  </si>
  <si>
    <t>霊鳥</t>
  </si>
  <si>
    <t>龍王</t>
  </si>
  <si>
    <t>妖鳥</t>
  </si>
  <si>
    <t>魔神</t>
  </si>
  <si>
    <t>死神</t>
  </si>
  <si>
    <t>堕天使</t>
  </si>
  <si>
    <t>妖魔</t>
  </si>
  <si>
    <t>精霊</t>
  </si>
  <si>
    <t>魔王</t>
  </si>
  <si>
    <t>邪神</t>
  </si>
  <si>
    <t>幻魔</t>
  </si>
  <si>
    <t>外道</t>
  </si>
  <si>
    <t>妖鬼</t>
  </si>
  <si>
    <t>魔人</t>
  </si>
  <si>
    <t>女神</t>
  </si>
  <si>
    <t>神獣</t>
  </si>
  <si>
    <t>凶鳥</t>
  </si>
  <si>
    <t>天使</t>
  </si>
  <si>
    <t>地霊</t>
  </si>
  <si>
    <t>幽鬼</t>
  </si>
  <si>
    <t>邪龍</t>
  </si>
  <si>
    <t>妖精</t>
  </si>
  <si>
    <t>夜魔</t>
  </si>
  <si>
    <t>聖獣</t>
  </si>
  <si>
    <t>龍神</t>
  </si>
  <si>
    <t>天津神</t>
  </si>
  <si>
    <t>国津神</t>
  </si>
  <si>
    <t>妖獣</t>
  </si>
  <si>
    <t>威霊</t>
  </si>
  <si>
    <t>力</t>
    <rPh sb="0" eb="1">
      <t>チカラ</t>
    </rPh>
    <phoneticPr fontId="1"/>
  </si>
  <si>
    <t>速さ</t>
    <rPh sb="0" eb="1">
      <t>ハヤ</t>
    </rPh>
    <phoneticPr fontId="1"/>
  </si>
  <si>
    <t>魔力</t>
    <rPh sb="0" eb="2">
      <t>マリョク</t>
    </rPh>
    <phoneticPr fontId="1"/>
  </si>
  <si>
    <t>体力</t>
    <rPh sb="0" eb="2">
      <t>タイリョク</t>
    </rPh>
    <phoneticPr fontId="1"/>
  </si>
  <si>
    <t>知力</t>
    <rPh sb="0" eb="2">
      <t>チリョク</t>
    </rPh>
    <phoneticPr fontId="1"/>
  </si>
  <si>
    <t>相性高揚</t>
    <rPh sb="0" eb="2">
      <t>アイショウ</t>
    </rPh>
    <rPh sb="2" eb="4">
      <t>コウヨウ</t>
    </rPh>
    <phoneticPr fontId="1"/>
  </si>
  <si>
    <t>LB上限開放</t>
    <rPh sb="2" eb="4">
      <t>ジョウゲン</t>
    </rPh>
    <rPh sb="4" eb="6">
      <t>カイホウ</t>
    </rPh>
    <phoneticPr fontId="1"/>
  </si>
  <si>
    <t>散弾</t>
    <rPh sb="0" eb="2">
      <t>サンダン</t>
    </rPh>
    <phoneticPr fontId="1"/>
  </si>
  <si>
    <t>貫通</t>
    <rPh sb="0" eb="2">
      <t>カンツウ</t>
    </rPh>
    <phoneticPr fontId="1"/>
  </si>
  <si>
    <t>射撃</t>
    <rPh sb="0" eb="2">
      <t>シャゲキ</t>
    </rPh>
    <phoneticPr fontId="1"/>
  </si>
  <si>
    <t>打撃</t>
    <rPh sb="0" eb="2">
      <t>ダゲキ</t>
    </rPh>
    <phoneticPr fontId="1"/>
  </si>
  <si>
    <t>突撃</t>
    <rPh sb="0" eb="2">
      <t>トツゲキ</t>
    </rPh>
    <phoneticPr fontId="1"/>
  </si>
  <si>
    <t>斬撃</t>
    <rPh sb="0" eb="2">
      <t>ザンゲキ</t>
    </rPh>
    <phoneticPr fontId="1"/>
  </si>
  <si>
    <t>力 （DB）</t>
    <rPh sb="0" eb="1">
      <t>チカラ</t>
    </rPh>
    <phoneticPr fontId="1"/>
  </si>
  <si>
    <t>速さ （DB）</t>
    <rPh sb="0" eb="1">
      <t>ハヤ</t>
    </rPh>
    <phoneticPr fontId="1"/>
  </si>
  <si>
    <t>魔力 （DB）</t>
    <rPh sb="0" eb="2">
      <t>マリョク</t>
    </rPh>
    <phoneticPr fontId="1"/>
  </si>
  <si>
    <t>体力 （DB）</t>
    <rPh sb="0" eb="2">
      <t>タイリョク</t>
    </rPh>
    <phoneticPr fontId="1"/>
  </si>
  <si>
    <t>知力 （DB）</t>
    <rPh sb="0" eb="2">
      <t>チリョク</t>
    </rPh>
    <phoneticPr fontId="1"/>
  </si>
  <si>
    <t>力 （仲魔）</t>
    <rPh sb="0" eb="1">
      <t>チカラ</t>
    </rPh>
    <rPh sb="3" eb="5">
      <t>ナカマ</t>
    </rPh>
    <phoneticPr fontId="1"/>
  </si>
  <si>
    <t>速さ （仲魔）</t>
    <rPh sb="0" eb="1">
      <t>ハヤ</t>
    </rPh>
    <phoneticPr fontId="1"/>
  </si>
  <si>
    <t>魔力 （仲魔）</t>
    <rPh sb="0" eb="2">
      <t>マリョク</t>
    </rPh>
    <phoneticPr fontId="1"/>
  </si>
  <si>
    <t>体力 （仲魔）</t>
    <rPh sb="0" eb="2">
      <t>タイリョク</t>
    </rPh>
    <phoneticPr fontId="1"/>
  </si>
  <si>
    <t>知力 （仲魔）</t>
    <rPh sb="0" eb="2">
      <t>チリョク</t>
    </rPh>
    <phoneticPr fontId="1"/>
  </si>
  <si>
    <t>斬撃相性 （仲魔）</t>
    <rPh sb="0" eb="2">
      <t>ザンゲキ</t>
    </rPh>
    <rPh sb="2" eb="4">
      <t>アイショウ</t>
    </rPh>
    <phoneticPr fontId="1"/>
  </si>
  <si>
    <t>突撃相性 （仲魔）</t>
    <rPh sb="0" eb="2">
      <t>トツゲキ</t>
    </rPh>
    <rPh sb="2" eb="4">
      <t>アイショウ</t>
    </rPh>
    <phoneticPr fontId="1"/>
  </si>
  <si>
    <t>打撃相性 （仲魔）</t>
    <rPh sb="0" eb="2">
      <t>ダゲキ</t>
    </rPh>
    <rPh sb="2" eb="4">
      <t>アイショウ</t>
    </rPh>
    <phoneticPr fontId="1"/>
  </si>
  <si>
    <t>射撃相性 （仲魔）</t>
    <rPh sb="0" eb="2">
      <t>シャゲキ</t>
    </rPh>
    <rPh sb="2" eb="4">
      <t>アイショウ</t>
    </rPh>
    <phoneticPr fontId="1"/>
  </si>
  <si>
    <t>貫通相性 （仲魔）</t>
    <rPh sb="0" eb="2">
      <t>カンツウ</t>
    </rPh>
    <rPh sb="2" eb="4">
      <t>アイショウ</t>
    </rPh>
    <phoneticPr fontId="1"/>
  </si>
  <si>
    <t>散弾相性 （仲魔）</t>
    <rPh sb="0" eb="2">
      <t>サンダン</t>
    </rPh>
    <rPh sb="2" eb="4">
      <t>アイショウ</t>
    </rPh>
    <phoneticPr fontId="1"/>
  </si>
  <si>
    <t>■仲魔</t>
    <phoneticPr fontId="1"/>
  </si>
  <si>
    <t>ステータス上昇</t>
    <rPh sb="5" eb="7">
      <t>ジョウショウ</t>
    </rPh>
    <phoneticPr fontId="1"/>
  </si>
  <si>
    <t>高揚開放</t>
    <rPh sb="0" eb="2">
      <t>コウヨウ</t>
    </rPh>
    <rPh sb="2" eb="4">
      <t>カイホウ</t>
    </rPh>
    <phoneticPr fontId="1"/>
  </si>
  <si>
    <t>LBダメージ開放</t>
    <rPh sb="6" eb="8">
      <t>カイホウ</t>
    </rPh>
    <phoneticPr fontId="1"/>
  </si>
  <si>
    <t>相性高揚 上限開放</t>
    <rPh sb="0" eb="2">
      <t>アイショウ</t>
    </rPh>
    <rPh sb="2" eb="4">
      <t>コウヨウ</t>
    </rPh>
    <rPh sb="5" eb="7">
      <t>ジョウゲン</t>
    </rPh>
    <rPh sb="7" eb="9">
      <t>カイホウ</t>
    </rPh>
    <phoneticPr fontId="1"/>
  </si>
  <si>
    <t>Neutral</t>
  </si>
  <si>
    <t>種族</t>
    <rPh sb="0" eb="2">
      <t>シュゾク</t>
    </rPh>
    <phoneticPr fontId="1"/>
  </si>
  <si>
    <t>名称</t>
    <rPh sb="0" eb="2">
      <t>メイショウ</t>
    </rPh>
    <phoneticPr fontId="1"/>
  </si>
  <si>
    <t>条件表示用</t>
    <rPh sb="0" eb="2">
      <t>ジョウケン</t>
    </rPh>
    <rPh sb="2" eb="5">
      <t>ヒョウジヨウ</t>
    </rPh>
    <phoneticPr fontId="1"/>
  </si>
  <si>
    <t>Law</t>
    <phoneticPr fontId="1"/>
  </si>
  <si>
    <t>大天使</t>
    <rPh sb="0" eb="3">
      <t>ダイテンシ</t>
    </rPh>
    <phoneticPr fontId="1"/>
  </si>
  <si>
    <t>ウリエル</t>
  </si>
  <si>
    <t>ノーマル</t>
    <phoneticPr fontId="1"/>
  </si>
  <si>
    <t>-</t>
    <phoneticPr fontId="1"/>
  </si>
  <si>
    <t>魔神</t>
    <rPh sb="0" eb="2">
      <t>マジン</t>
    </rPh>
    <phoneticPr fontId="1"/>
  </si>
  <si>
    <t>霊鳥</t>
    <rPh sb="0" eb="2">
      <t>レイチョウ</t>
    </rPh>
    <phoneticPr fontId="1"/>
  </si>
  <si>
    <t>女神</t>
    <rPh sb="0" eb="2">
      <t>メガミ</t>
    </rPh>
    <phoneticPr fontId="1"/>
  </si>
  <si>
    <t>神獣</t>
    <rPh sb="0" eb="2">
      <t>シンジュウ</t>
    </rPh>
    <phoneticPr fontId="1"/>
  </si>
  <si>
    <t>-</t>
    <phoneticPr fontId="1"/>
  </si>
  <si>
    <t>Law</t>
    <phoneticPr fontId="1"/>
  </si>
  <si>
    <t>ラファエル</t>
  </si>
  <si>
    <t>ノーマル</t>
    <phoneticPr fontId="1"/>
  </si>
  <si>
    <t>Chaos</t>
    <phoneticPr fontId="1"/>
  </si>
  <si>
    <t>破壊神</t>
    <rPh sb="0" eb="2">
      <t>ハカイ</t>
    </rPh>
    <rPh sb="2" eb="3">
      <t>シン</t>
    </rPh>
    <phoneticPr fontId="1"/>
  </si>
  <si>
    <t>地母神</t>
    <rPh sb="0" eb="3">
      <t>ジボシン</t>
    </rPh>
    <phoneticPr fontId="1"/>
  </si>
  <si>
    <t>龍神</t>
    <rPh sb="0" eb="2">
      <t>リュウジン</t>
    </rPh>
    <phoneticPr fontId="1"/>
  </si>
  <si>
    <t>ガブリエル</t>
  </si>
  <si>
    <t>特殊</t>
    <rPh sb="0" eb="2">
      <t>トクシュ</t>
    </rPh>
    <phoneticPr fontId="1"/>
  </si>
  <si>
    <t>魔王</t>
    <rPh sb="0" eb="2">
      <t>マオウ</t>
    </rPh>
    <phoneticPr fontId="1"/>
  </si>
  <si>
    <t>邪神</t>
    <rPh sb="0" eb="2">
      <t>ジャシン</t>
    </rPh>
    <phoneticPr fontId="1"/>
  </si>
  <si>
    <t>死神</t>
    <rPh sb="0" eb="1">
      <t>シ</t>
    </rPh>
    <rPh sb="1" eb="2">
      <t>ガミ</t>
    </rPh>
    <phoneticPr fontId="1"/>
  </si>
  <si>
    <t>外道</t>
    <rPh sb="0" eb="2">
      <t>ゲドウ</t>
    </rPh>
    <phoneticPr fontId="1"/>
  </si>
  <si>
    <t>-</t>
    <phoneticPr fontId="1"/>
  </si>
  <si>
    <t>Law</t>
    <phoneticPr fontId="1"/>
  </si>
  <si>
    <t>ミカエル</t>
  </si>
  <si>
    <t>凶鳥</t>
    <rPh sb="0" eb="2">
      <t>キョウチョウ</t>
    </rPh>
    <phoneticPr fontId="1"/>
  </si>
  <si>
    <t>堕天使</t>
    <rPh sb="0" eb="3">
      <t>ダテンシ</t>
    </rPh>
    <phoneticPr fontId="1"/>
  </si>
  <si>
    <t>メタトロン</t>
  </si>
  <si>
    <t>威霊</t>
    <rPh sb="0" eb="2">
      <t>イレイ</t>
    </rPh>
    <phoneticPr fontId="1"/>
  </si>
  <si>
    <t>-</t>
    <phoneticPr fontId="1"/>
  </si>
  <si>
    <t>Law</t>
    <phoneticPr fontId="1"/>
  </si>
  <si>
    <t>妖魔</t>
    <rPh sb="0" eb="2">
      <t>ヨウマ</t>
    </rPh>
    <phoneticPr fontId="1"/>
  </si>
  <si>
    <t>-</t>
    <phoneticPr fontId="1"/>
  </si>
  <si>
    <t>Law</t>
    <phoneticPr fontId="1"/>
  </si>
  <si>
    <t>威霊</t>
    <rPh sb="0" eb="1">
      <t>イ</t>
    </rPh>
    <rPh sb="1" eb="2">
      <t>レイ</t>
    </rPh>
    <phoneticPr fontId="1"/>
  </si>
  <si>
    <t>アーソナ</t>
  </si>
  <si>
    <t>地霊</t>
    <rPh sb="0" eb="2">
      <t>チレイ</t>
    </rPh>
    <phoneticPr fontId="1"/>
  </si>
  <si>
    <t>精霊</t>
    <rPh sb="0" eb="2">
      <t>セイレイ</t>
    </rPh>
    <phoneticPr fontId="1"/>
  </si>
  <si>
    <t>-</t>
    <phoneticPr fontId="1"/>
  </si>
  <si>
    <t>Law</t>
    <phoneticPr fontId="1"/>
  </si>
  <si>
    <t>天津神</t>
    <rPh sb="0" eb="2">
      <t>アマツ</t>
    </rPh>
    <rPh sb="2" eb="3">
      <t>カミ</t>
    </rPh>
    <phoneticPr fontId="1"/>
  </si>
  <si>
    <t>ユリゼン</t>
  </si>
  <si>
    <t>Chaos</t>
    <phoneticPr fontId="1"/>
  </si>
  <si>
    <t>国津神</t>
    <rPh sb="0" eb="1">
      <t>クニ</t>
    </rPh>
    <rPh sb="1" eb="2">
      <t>ツ</t>
    </rPh>
    <rPh sb="2" eb="3">
      <t>カミ</t>
    </rPh>
    <phoneticPr fontId="1"/>
  </si>
  <si>
    <t>サーマス</t>
  </si>
  <si>
    <t>鬼女</t>
    <rPh sb="0" eb="2">
      <t>キジョ</t>
    </rPh>
    <phoneticPr fontId="1"/>
  </si>
  <si>
    <t>-</t>
    <phoneticPr fontId="1"/>
  </si>
  <si>
    <t>Law</t>
    <phoneticPr fontId="1"/>
  </si>
  <si>
    <t>ルヴァ</t>
  </si>
  <si>
    <t>天使</t>
    <rPh sb="0" eb="2">
      <t>テンシ</t>
    </rPh>
    <phoneticPr fontId="1"/>
  </si>
  <si>
    <t>聖獣</t>
    <rPh sb="0" eb="2">
      <t>セイジュウ</t>
    </rPh>
    <phoneticPr fontId="1"/>
  </si>
  <si>
    <t>-</t>
    <phoneticPr fontId="1"/>
  </si>
  <si>
    <t>Law</t>
    <phoneticPr fontId="1"/>
  </si>
  <si>
    <t>アルビオン</t>
  </si>
  <si>
    <t>妖鳥</t>
    <rPh sb="0" eb="2">
      <t>ヨウチョウ</t>
    </rPh>
    <phoneticPr fontId="1"/>
  </si>
  <si>
    <t>アリラト</t>
  </si>
  <si>
    <t>Neutral</t>
    <phoneticPr fontId="1"/>
  </si>
  <si>
    <t>邪鬼</t>
    <rPh sb="0" eb="2">
      <t>ジャキ</t>
    </rPh>
    <phoneticPr fontId="1"/>
  </si>
  <si>
    <t>夜魔</t>
    <rPh sb="0" eb="2">
      <t>ヤマ</t>
    </rPh>
    <phoneticPr fontId="1"/>
  </si>
  <si>
    <t>-</t>
    <phoneticPr fontId="1"/>
  </si>
  <si>
    <t>Law</t>
    <phoneticPr fontId="1"/>
  </si>
  <si>
    <t>ミトラ</t>
  </si>
  <si>
    <t>ノーマル</t>
    <phoneticPr fontId="1"/>
  </si>
  <si>
    <t>-</t>
    <phoneticPr fontId="1"/>
  </si>
  <si>
    <t>Neutral</t>
    <phoneticPr fontId="1"/>
  </si>
  <si>
    <t>魔獣</t>
    <rPh sb="0" eb="1">
      <t>マ</t>
    </rPh>
    <rPh sb="1" eb="2">
      <t>ジュウ</t>
    </rPh>
    <phoneticPr fontId="1"/>
  </si>
  <si>
    <t>トート</t>
  </si>
  <si>
    <t>Chaos</t>
    <phoneticPr fontId="1"/>
  </si>
  <si>
    <t>龍王</t>
    <rPh sb="0" eb="2">
      <t>リュウオウ</t>
    </rPh>
    <phoneticPr fontId="1"/>
  </si>
  <si>
    <t>邪龍</t>
    <rPh sb="0" eb="1">
      <t>ジャ</t>
    </rPh>
    <rPh sb="1" eb="2">
      <t>リュウ</t>
    </rPh>
    <phoneticPr fontId="1"/>
  </si>
  <si>
    <t>Law</t>
    <phoneticPr fontId="1"/>
  </si>
  <si>
    <t>インドラ　</t>
    <phoneticPr fontId="1"/>
  </si>
  <si>
    <t>アタバク</t>
  </si>
  <si>
    <t>妖鬼</t>
    <rPh sb="0" eb="2">
      <t>ヨウキ</t>
    </rPh>
    <phoneticPr fontId="1"/>
  </si>
  <si>
    <t>オーディン</t>
  </si>
  <si>
    <t>鬼神</t>
    <rPh sb="0" eb="2">
      <t>キシン</t>
    </rPh>
    <phoneticPr fontId="1"/>
  </si>
  <si>
    <t>トール</t>
  </si>
  <si>
    <t>凶鳥</t>
    <rPh sb="0" eb="1">
      <t>キョウ</t>
    </rPh>
    <rPh sb="1" eb="2">
      <t>チョウ</t>
    </rPh>
    <phoneticPr fontId="1"/>
  </si>
  <si>
    <t>ヴィシュヌ</t>
  </si>
  <si>
    <t>バフォメット</t>
  </si>
  <si>
    <t>ノーマル</t>
    <phoneticPr fontId="1"/>
  </si>
  <si>
    <t>妖精</t>
    <rPh sb="0" eb="2">
      <t>ヨウセイ</t>
    </rPh>
    <phoneticPr fontId="1"/>
  </si>
  <si>
    <t>トウテツ</t>
  </si>
  <si>
    <t>ノーマル</t>
    <phoneticPr fontId="1"/>
  </si>
  <si>
    <t>Neutral</t>
    <phoneticPr fontId="1"/>
  </si>
  <si>
    <t>ミシャグジさま</t>
  </si>
  <si>
    <t>妖獣</t>
    <rPh sb="0" eb="1">
      <t>ヨウ</t>
    </rPh>
    <rPh sb="1" eb="2">
      <t>ジュウ</t>
    </rPh>
    <phoneticPr fontId="1"/>
  </si>
  <si>
    <t>マダ</t>
  </si>
  <si>
    <t>パズス</t>
  </si>
  <si>
    <t>Neutral</t>
    <phoneticPr fontId="1"/>
  </si>
  <si>
    <t>幽鬼</t>
    <rPh sb="0" eb="2">
      <t>ユウキ</t>
    </rPh>
    <phoneticPr fontId="1"/>
  </si>
  <si>
    <t>-</t>
    <phoneticPr fontId="1"/>
  </si>
  <si>
    <t>Law</t>
    <phoneticPr fontId="1"/>
  </si>
  <si>
    <t>ニャルラトホテプ</t>
  </si>
  <si>
    <t>Neutral</t>
    <phoneticPr fontId="1"/>
  </si>
  <si>
    <t>幻魔</t>
    <rPh sb="0" eb="1">
      <t>ゲン</t>
    </rPh>
    <rPh sb="1" eb="2">
      <t>マ</t>
    </rPh>
    <phoneticPr fontId="1"/>
  </si>
  <si>
    <t>サマエル</t>
  </si>
  <si>
    <t>Chaos</t>
    <phoneticPr fontId="1"/>
  </si>
  <si>
    <t>セト</t>
  </si>
  <si>
    <t>ホウオウ</t>
  </si>
  <si>
    <t>ノーマル</t>
    <phoneticPr fontId="1"/>
  </si>
  <si>
    <t>ジャターユ</t>
  </si>
  <si>
    <t>フェニックス</t>
  </si>
  <si>
    <t>ノーマル</t>
    <phoneticPr fontId="1"/>
  </si>
  <si>
    <t>スパルナ</t>
  </si>
  <si>
    <t>ヤタガラス</t>
  </si>
  <si>
    <t>ガルーダ</t>
  </si>
  <si>
    <t>スザク</t>
  </si>
  <si>
    <t>Chaos</t>
    <phoneticPr fontId="1"/>
  </si>
  <si>
    <t>ハトホル</t>
  </si>
  <si>
    <t>アメノウズメ</t>
  </si>
  <si>
    <t>サラスヴァティ</t>
  </si>
  <si>
    <t>魔人</t>
    <rPh sb="0" eb="2">
      <t>マジン</t>
    </rPh>
    <phoneticPr fontId="1"/>
  </si>
  <si>
    <t>フレイア</t>
  </si>
  <si>
    <t>サティ</t>
  </si>
  <si>
    <t>スカアハ</t>
  </si>
  <si>
    <t>ノルン</t>
  </si>
  <si>
    <t>パラスアテナ</t>
  </si>
  <si>
    <t>幻魔</t>
    <rPh sb="0" eb="2">
      <t>ゲンマ</t>
    </rPh>
    <phoneticPr fontId="1"/>
  </si>
  <si>
    <t>ラクシュミ</t>
  </si>
  <si>
    <t>オモイカネ</t>
  </si>
  <si>
    <t>タヂカラオ</t>
  </si>
  <si>
    <t>タケミカヅチ</t>
  </si>
  <si>
    <t>アマテラス♂</t>
    <phoneticPr fontId="1"/>
  </si>
  <si>
    <t>LNC</t>
    <phoneticPr fontId="1"/>
  </si>
  <si>
    <t>アマテラス♀</t>
    <phoneticPr fontId="1"/>
  </si>
  <si>
    <t>オンモラキ</t>
  </si>
  <si>
    <t>モー・ショボー</t>
  </si>
  <si>
    <t>表示用</t>
    <rPh sb="0" eb="3">
      <t>ヒョウジヨウ</t>
    </rPh>
    <phoneticPr fontId="1"/>
  </si>
  <si>
    <t>チン</t>
  </si>
  <si>
    <t>フリアイ</t>
  </si>
  <si>
    <t>アンズー</t>
  </si>
  <si>
    <t>カマソッソ</t>
  </si>
  <si>
    <t>フレスベルグ</t>
  </si>
  <si>
    <t>グルル</t>
  </si>
  <si>
    <t>エンジェル</t>
  </si>
  <si>
    <t>アークエンジェル</t>
  </si>
  <si>
    <t>プリンシパリティ</t>
  </si>
  <si>
    <t>パワー</t>
  </si>
  <si>
    <t>ヴァーチャー</t>
  </si>
  <si>
    <t>ドミニオン</t>
  </si>
  <si>
    <t>ソロネ</t>
  </si>
  <si>
    <t>オーガ</t>
  </si>
  <si>
    <t>ノーマル</t>
    <phoneticPr fontId="1"/>
  </si>
  <si>
    <t>-</t>
    <phoneticPr fontId="1"/>
  </si>
  <si>
    <t>Law</t>
    <phoneticPr fontId="1"/>
  </si>
  <si>
    <t>ラクシャーサ</t>
  </si>
  <si>
    <t>エキンム</t>
  </si>
  <si>
    <t>サイクロプス</t>
  </si>
  <si>
    <t>ヘカトンケイル</t>
  </si>
  <si>
    <t>ギリメカラ</t>
  </si>
  <si>
    <t>ハーピー</t>
  </si>
  <si>
    <t>ノーマル</t>
    <phoneticPr fontId="1"/>
  </si>
  <si>
    <t>マッハ</t>
  </si>
  <si>
    <t>オキュペテー</t>
  </si>
  <si>
    <t>ケライノー</t>
  </si>
  <si>
    <t>アエロー</t>
  </si>
  <si>
    <t>バイブ・カハ</t>
  </si>
  <si>
    <t>モリーアン</t>
  </si>
  <si>
    <t>アプサラス</t>
  </si>
  <si>
    <t>イソラ</t>
  </si>
  <si>
    <t>ディース</t>
  </si>
  <si>
    <t>キンナリー</t>
  </si>
  <si>
    <t>オンコット</t>
  </si>
  <si>
    <t>ジン</t>
  </si>
  <si>
    <t>イフリート</t>
  </si>
  <si>
    <t>ガネーシャ</t>
  </si>
  <si>
    <t>プルキシ</t>
  </si>
  <si>
    <t>コダマ</t>
  </si>
  <si>
    <t>カハク</t>
  </si>
  <si>
    <t>スダマ</t>
  </si>
  <si>
    <t>ブッカブー</t>
  </si>
  <si>
    <t>ノッカー</t>
  </si>
  <si>
    <t>ドワーフ</t>
  </si>
  <si>
    <t>サルタヒコ</t>
  </si>
  <si>
    <t>ウベルリ</t>
  </si>
  <si>
    <t>ティターン</t>
  </si>
  <si>
    <t>ヘル　</t>
    <phoneticPr fontId="1"/>
  </si>
  <si>
    <t>チェルノボグ</t>
  </si>
  <si>
    <t>ゲーデ</t>
  </si>
  <si>
    <t>モト</t>
  </si>
  <si>
    <t>ホクトセイクン</t>
  </si>
  <si>
    <t>シーサー</t>
  </si>
  <si>
    <t>ユニコーン</t>
  </si>
  <si>
    <t>ハクタク</t>
  </si>
  <si>
    <t>パピルサグ</t>
  </si>
  <si>
    <t>アピス</t>
  </si>
  <si>
    <t>キリン</t>
  </si>
  <si>
    <t>センリ</t>
  </si>
  <si>
    <t>キマイラ</t>
  </si>
  <si>
    <t>スレイプニル</t>
  </si>
  <si>
    <t>ビャッコ</t>
  </si>
  <si>
    <t>ケットシー</t>
  </si>
  <si>
    <t>イヌガミ</t>
  </si>
  <si>
    <t>ネコマタ</t>
  </si>
  <si>
    <t>カーシー</t>
  </si>
  <si>
    <t>オルトロス</t>
  </si>
  <si>
    <t>タンキ</t>
  </si>
  <si>
    <t>ドゥン</t>
  </si>
  <si>
    <t>ケルベロス</t>
  </si>
  <si>
    <t>阿修羅ケルベロス</t>
  </si>
  <si>
    <t>ピクシー</t>
  </si>
  <si>
    <t>ジャックフロスト</t>
  </si>
  <si>
    <t>ジャックランタン</t>
  </si>
  <si>
    <t>ガンダルヴァ</t>
  </si>
  <si>
    <t>ケルピー</t>
  </si>
  <si>
    <t>ハイピクシー</t>
  </si>
  <si>
    <t>エルフ</t>
  </si>
  <si>
    <t>トロール</t>
  </si>
  <si>
    <t>タム・リン</t>
  </si>
  <si>
    <t>ヴィヴィアン</t>
  </si>
  <si>
    <t>オベロン</t>
  </si>
  <si>
    <t>ティターニア</t>
  </si>
  <si>
    <t>アーシーズ</t>
  </si>
  <si>
    <t>エアロス</t>
  </si>
  <si>
    <t>アクアンズ</t>
  </si>
  <si>
    <t>フレイミーズ</t>
  </si>
  <si>
    <t>アリス</t>
  </si>
  <si>
    <t>Neutral</t>
    <phoneticPr fontId="1"/>
  </si>
  <si>
    <t>マタドール</t>
  </si>
  <si>
    <t>Neutral</t>
    <phoneticPr fontId="1"/>
  </si>
  <si>
    <t>ヘルズエンジェル</t>
  </si>
  <si>
    <t>Neutral</t>
    <phoneticPr fontId="1"/>
  </si>
  <si>
    <t>ホワイトライダー</t>
  </si>
  <si>
    <t>Neutral</t>
    <phoneticPr fontId="1"/>
  </si>
  <si>
    <t>だいそうじょう</t>
  </si>
  <si>
    <t>レッドライダー</t>
  </si>
  <si>
    <t>ブラックライダー</t>
  </si>
  <si>
    <t>ジャンヌ</t>
  </si>
  <si>
    <t>トキサダ</t>
  </si>
  <si>
    <t>ヨシツネ</t>
  </si>
  <si>
    <t>ペイルライダー</t>
  </si>
  <si>
    <t>トランペッター</t>
  </si>
  <si>
    <t>マザーハーロット</t>
  </si>
  <si>
    <t>セタンタ</t>
  </si>
  <si>
    <t>ヴァルキリー</t>
  </si>
  <si>
    <t>クー・フーリン</t>
  </si>
  <si>
    <t>クラマテング</t>
  </si>
  <si>
    <t>ハヤグリーヴァ</t>
  </si>
  <si>
    <t>ハヌマーン</t>
  </si>
  <si>
    <t>フロストエース</t>
  </si>
  <si>
    <t>クルースニク</t>
  </si>
  <si>
    <t>ガルム</t>
  </si>
  <si>
    <t>バイコーン</t>
  </si>
  <si>
    <t>ギュウキ</t>
  </si>
  <si>
    <t>ヌエ</t>
  </si>
  <si>
    <t>ライジュウ</t>
  </si>
  <si>
    <t>モスマン</t>
  </si>
  <si>
    <t>カトブレパス</t>
  </si>
  <si>
    <t>フェンリル</t>
  </si>
  <si>
    <t>トウコツ</t>
  </si>
  <si>
    <t>ノズチ</t>
  </si>
  <si>
    <t>ナーガ　</t>
    <phoneticPr fontId="1"/>
  </si>
  <si>
    <t>ミズチ</t>
  </si>
  <si>
    <t>ナーガラジャ</t>
  </si>
  <si>
    <t>ヴィーヴル</t>
  </si>
  <si>
    <t>ユルング</t>
  </si>
  <si>
    <t>ヤマタノオロチ</t>
  </si>
  <si>
    <t>アルプ</t>
  </si>
  <si>
    <t>ノーマル</t>
    <phoneticPr fontId="1"/>
  </si>
  <si>
    <t>エンプーサ</t>
  </si>
  <si>
    <t>リリム</t>
  </si>
  <si>
    <t>フォーモリア</t>
  </si>
  <si>
    <t>インキュバス</t>
  </si>
  <si>
    <t>サキュバス</t>
  </si>
  <si>
    <t>キウン</t>
  </si>
  <si>
    <t>ロア</t>
  </si>
  <si>
    <t>クイーンメイブ</t>
  </si>
  <si>
    <t>ジャアクフロスト</t>
  </si>
  <si>
    <t>ニュクス</t>
  </si>
  <si>
    <t>リリス</t>
  </si>
  <si>
    <t>マカミ</t>
  </si>
  <si>
    <t>カイチ</t>
  </si>
  <si>
    <t>ナンディ</t>
  </si>
  <si>
    <t>ナラシンハ</t>
  </si>
  <si>
    <t>ゲンブ</t>
  </si>
  <si>
    <t>バロン</t>
  </si>
  <si>
    <t>ウィルオウィスプ</t>
  </si>
  <si>
    <t>Chaos</t>
    <phoneticPr fontId="1"/>
  </si>
  <si>
    <t>スライム</t>
  </si>
  <si>
    <t>モウリョウ</t>
  </si>
  <si>
    <t>ブロブ</t>
  </si>
  <si>
    <t>ブラックウーズ</t>
  </si>
  <si>
    <t>シャドウ</t>
  </si>
  <si>
    <t>スペクター</t>
  </si>
  <si>
    <t>ファントム</t>
  </si>
  <si>
    <t>シキガミ</t>
  </si>
  <si>
    <t>コッパテング</t>
  </si>
  <si>
    <t>オニ</t>
  </si>
  <si>
    <t>トゥルダク</t>
  </si>
  <si>
    <t>モムノフ</t>
  </si>
  <si>
    <t>アズミ</t>
  </si>
  <si>
    <t>カラステング</t>
  </si>
  <si>
    <t>ヨモツイクサ</t>
  </si>
  <si>
    <t>ヤクシャ</t>
  </si>
  <si>
    <t>キンキ</t>
  </si>
  <si>
    <t>シキオウジ</t>
  </si>
  <si>
    <t>スイキ</t>
  </si>
  <si>
    <t>フウキ</t>
  </si>
  <si>
    <t>オンギョウキ</t>
  </si>
  <si>
    <t>ポルターガイスト</t>
  </si>
  <si>
    <t>Chaos</t>
    <phoneticPr fontId="1"/>
  </si>
  <si>
    <t>ガキ</t>
  </si>
  <si>
    <t>ヤカー</t>
  </si>
  <si>
    <t>グール</t>
  </si>
  <si>
    <t>コロンゾン</t>
  </si>
  <si>
    <t>ラフィン・スカル</t>
  </si>
  <si>
    <t>ピシャーチャ</t>
  </si>
  <si>
    <t>レギオン</t>
  </si>
  <si>
    <t>ヴェータラ</t>
  </si>
  <si>
    <t>クヴァンダ</t>
  </si>
  <si>
    <t>クドラク</t>
  </si>
  <si>
    <t>コワトリクエ</t>
  </si>
  <si>
    <t>ガンガー</t>
  </si>
  <si>
    <t>ケツアルカトル</t>
  </si>
  <si>
    <t>アナンタ</t>
  </si>
  <si>
    <t>セイリュウ</t>
  </si>
  <si>
    <t>Chaos</t>
    <phoneticPr fontId="1"/>
  </si>
  <si>
    <t>アンドラス</t>
  </si>
  <si>
    <t>ノーマル</t>
    <phoneticPr fontId="1"/>
  </si>
  <si>
    <t>フォルネウス</t>
  </si>
  <si>
    <t>デカラビア</t>
  </si>
  <si>
    <t>エリゴール</t>
  </si>
  <si>
    <t>ベリス</t>
  </si>
  <si>
    <t>アザゼル</t>
  </si>
  <si>
    <t>ダツエバ</t>
  </si>
  <si>
    <t>アチェリ</t>
  </si>
  <si>
    <t>ターラカ</t>
  </si>
  <si>
    <t>ヨモツシコメ</t>
  </si>
  <si>
    <t>ゴルゴン</t>
  </si>
  <si>
    <t>ラミア</t>
  </si>
  <si>
    <t>リャナンシー</t>
  </si>
  <si>
    <t>ユキジョロウ</t>
  </si>
  <si>
    <t>ダーキニー</t>
  </si>
  <si>
    <t>アルケニー</t>
  </si>
  <si>
    <t>ヤクシニー</t>
  </si>
  <si>
    <t>クロト</t>
  </si>
  <si>
    <t>ラケシス</t>
  </si>
  <si>
    <t>アトロポス</t>
  </si>
  <si>
    <t>ランダ</t>
  </si>
  <si>
    <t>国津神</t>
    <rPh sb="0" eb="1">
      <t>クニ</t>
    </rPh>
    <rPh sb="1" eb="3">
      <t>ツカミ</t>
    </rPh>
    <phoneticPr fontId="1"/>
  </si>
  <si>
    <t>オオナムチ</t>
  </si>
  <si>
    <t>オオクニヌシ</t>
  </si>
  <si>
    <t>タケミナカタ</t>
  </si>
  <si>
    <t>アラハバキ</t>
  </si>
  <si>
    <t>キクリヒメ</t>
  </si>
  <si>
    <t>クシナダヒメ</t>
  </si>
  <si>
    <t>アルテミス</t>
  </si>
  <si>
    <t>パールヴァティ</t>
  </si>
  <si>
    <t>カーリー</t>
  </si>
  <si>
    <t>スカディ</t>
  </si>
  <si>
    <t>イシス</t>
  </si>
  <si>
    <t>イシュタル</t>
  </si>
  <si>
    <t>コカトライス</t>
  </si>
  <si>
    <t>タラスク</t>
  </si>
  <si>
    <t>バジリスク</t>
  </si>
  <si>
    <t>ティホン</t>
  </si>
  <si>
    <t>ニーズホッグ</t>
  </si>
  <si>
    <t>キングー</t>
  </si>
  <si>
    <t>ヴァスキ</t>
  </si>
  <si>
    <t>ゾウチョウテン</t>
  </si>
  <si>
    <t>コウモクテン</t>
  </si>
  <si>
    <t>ジコクテン</t>
  </si>
  <si>
    <t>ビシャモンテン</t>
  </si>
  <si>
    <t>ディオニソス</t>
  </si>
  <si>
    <t>アレス</t>
  </si>
  <si>
    <t>インドラジット</t>
  </si>
  <si>
    <t>セイテンタイセイ</t>
  </si>
  <si>
    <t>カルティケーヤ</t>
  </si>
  <si>
    <t>スサノオ</t>
  </si>
  <si>
    <t>シヴァ</t>
  </si>
  <si>
    <t>キングフロスト</t>
  </si>
  <si>
    <t>ロキ</t>
  </si>
  <si>
    <t>ヘカーテ</t>
  </si>
  <si>
    <t>モロク</t>
  </si>
  <si>
    <t>ツィツィミトル</t>
  </si>
  <si>
    <t>ベルゼブブ(人)</t>
  </si>
  <si>
    <t>秩序破りのロキ</t>
  </si>
  <si>
    <t>スルト</t>
  </si>
  <si>
    <t>アスタロト</t>
  </si>
  <si>
    <t>ベルゼブブ(蝿)</t>
  </si>
  <si>
    <t>必要解放条件</t>
    <rPh sb="0" eb="2">
      <t>ヒツヨウ</t>
    </rPh>
    <rPh sb="2" eb="4">
      <t>カイホウ</t>
    </rPh>
    <rPh sb="4" eb="6">
      <t>ジョウケン</t>
    </rPh>
    <phoneticPr fontId="1"/>
  </si>
  <si>
    <t>個別の解放条件</t>
    <rPh sb="0" eb="2">
      <t>コベツ</t>
    </rPh>
    <rPh sb="3" eb="5">
      <t>カイホウ</t>
    </rPh>
    <rPh sb="5" eb="7">
      <t>ジョウケン</t>
    </rPh>
    <phoneticPr fontId="1"/>
  </si>
  <si>
    <t>選択悪魔の解放条件</t>
    <rPh sb="0" eb="2">
      <t>センタク</t>
    </rPh>
    <rPh sb="2" eb="4">
      <t>アクマ</t>
    </rPh>
    <rPh sb="5" eb="7">
      <t>カイホウ</t>
    </rPh>
    <rPh sb="7" eb="9">
      <t>ジョウケン</t>
    </rPh>
    <phoneticPr fontId="1"/>
  </si>
  <si>
    <t>解放に必要な全ての条件</t>
    <rPh sb="0" eb="2">
      <t>カイホウ</t>
    </rPh>
    <rPh sb="3" eb="5">
      <t>ヒツヨウ</t>
    </rPh>
    <rPh sb="6" eb="7">
      <t>スベ</t>
    </rPh>
    <rPh sb="9" eb="11">
      <t>ジョウケン</t>
    </rPh>
    <phoneticPr fontId="1"/>
  </si>
  <si>
    <t>威霊・魔人のレベル上げの選択肢</t>
    <rPh sb="0" eb="2">
      <t>イレイ</t>
    </rPh>
    <rPh sb="3" eb="5">
      <t>マジン</t>
    </rPh>
    <rPh sb="9" eb="10">
      <t>ア</t>
    </rPh>
    <rPh sb="12" eb="15">
      <t>センタクシ</t>
    </rPh>
    <phoneticPr fontId="1"/>
  </si>
  <si>
    <t>集計テーブル</t>
    <rPh sb="0" eb="2">
      <t>シュウケイ</t>
    </rPh>
    <phoneticPr fontId="1"/>
  </si>
  <si>
    <t>判定</t>
    <rPh sb="0" eb="2">
      <t>ハンテイ</t>
    </rPh>
    <phoneticPr fontId="1"/>
  </si>
  <si>
    <t>集計用</t>
    <rPh sb="0" eb="2">
      <t>シュウケイ</t>
    </rPh>
    <rPh sb="2" eb="3">
      <t>ヨウ</t>
    </rPh>
    <phoneticPr fontId="1"/>
  </si>
  <si>
    <t>LNC</t>
    <phoneticPr fontId="1"/>
  </si>
  <si>
    <t>シリアル</t>
    <phoneticPr fontId="1"/>
  </si>
  <si>
    <t>LNC</t>
    <phoneticPr fontId="1"/>
  </si>
  <si>
    <t>ID</t>
    <phoneticPr fontId="1"/>
  </si>
  <si>
    <t>Law</t>
    <phoneticPr fontId="1"/>
  </si>
  <si>
    <t>ノーマル</t>
    <phoneticPr fontId="1"/>
  </si>
  <si>
    <t>-</t>
    <phoneticPr fontId="1"/>
  </si>
  <si>
    <t>Neutral</t>
    <phoneticPr fontId="1"/>
  </si>
  <si>
    <t>Chaos</t>
    <phoneticPr fontId="1"/>
  </si>
  <si>
    <t>セラフ</t>
    <phoneticPr fontId="1"/>
  </si>
  <si>
    <t>フォルトゥナ</t>
    <phoneticPr fontId="1"/>
  </si>
  <si>
    <t>オセ・ハレル</t>
    <phoneticPr fontId="1"/>
  </si>
  <si>
    <t>フラロウス・ハレル</t>
    <phoneticPr fontId="1"/>
  </si>
  <si>
    <t>デイビット</t>
  </si>
  <si>
    <t>デイビット</t>
    <phoneticPr fontId="1"/>
  </si>
  <si>
    <t>アヌビス</t>
    <phoneticPr fontId="1"/>
  </si>
  <si>
    <t>ゴモリー</t>
    <phoneticPr fontId="1"/>
  </si>
  <si>
    <t>オセ　</t>
    <phoneticPr fontId="1"/>
  </si>
  <si>
    <t>オロバス</t>
    <phoneticPr fontId="1"/>
  </si>
  <si>
    <t>フラロウス　</t>
    <phoneticPr fontId="1"/>
  </si>
  <si>
    <t>-</t>
  </si>
  <si>
    <t>最大Lv</t>
    <rPh sb="0" eb="2">
      <t>サイダイ</t>
    </rPh>
    <phoneticPr fontId="1"/>
  </si>
  <si>
    <t>直接条件</t>
    <rPh sb="0" eb="2">
      <t>チョクセツ</t>
    </rPh>
    <rPh sb="2" eb="4">
      <t>ジョウケン</t>
    </rPh>
    <phoneticPr fontId="1"/>
  </si>
  <si>
    <t>威霊/魔人選択</t>
    <rPh sb="0" eb="2">
      <t>イレイ</t>
    </rPh>
    <rPh sb="3" eb="5">
      <t>マジン</t>
    </rPh>
    <rPh sb="5" eb="7">
      <t>センタク</t>
    </rPh>
    <phoneticPr fontId="1"/>
  </si>
  <si>
    <t>ZOA</t>
  </si>
  <si>
    <t>-</t>
    <phoneticPr fontId="1"/>
  </si>
  <si>
    <t>サンタフロスト</t>
    <phoneticPr fontId="1"/>
  </si>
  <si>
    <t>サンタランタン</t>
    <phoneticPr fontId="1"/>
  </si>
  <si>
    <t>獅子舞フロスト</t>
    <rPh sb="0" eb="3">
      <t>シシマイ</t>
    </rPh>
    <phoneticPr fontId="1"/>
  </si>
  <si>
    <t>天使</t>
    <rPh sb="0" eb="2">
      <t>テンシ</t>
    </rPh>
    <phoneticPr fontId="1"/>
  </si>
  <si>
    <t>妖鬼</t>
    <rPh sb="0" eb="2">
      <t>ヨウキ</t>
    </rPh>
    <phoneticPr fontId="1"/>
  </si>
  <si>
    <t>魔人</t>
    <rPh sb="0" eb="2">
      <t>マジン</t>
    </rPh>
    <phoneticPr fontId="1"/>
  </si>
  <si>
    <t>シュウ</t>
    <phoneticPr fontId="1"/>
  </si>
  <si>
    <t>マーラ（不定形）</t>
    <rPh sb="4" eb="7">
      <t>フテイケイ</t>
    </rPh>
    <phoneticPr fontId="1"/>
  </si>
  <si>
    <t>マーラ　</t>
    <phoneticPr fontId="1"/>
  </si>
  <si>
    <t>ヴォイド</t>
    <phoneticPr fontId="1"/>
  </si>
  <si>
    <t>ナイトメア</t>
    <phoneticPr fontId="1"/>
  </si>
  <si>
    <t>クライシス</t>
    <phoneticPr fontId="1"/>
  </si>
  <si>
    <t>1→2</t>
  </si>
  <si>
    <t>2→3</t>
  </si>
  <si>
    <t>3→4</t>
  </si>
  <si>
    <t>4→5</t>
  </si>
  <si>
    <t>5→6</t>
  </si>
  <si>
    <t>6→7</t>
  </si>
  <si>
    <t>7→8</t>
  </si>
  <si>
    <t>8→9</t>
  </si>
  <si>
    <t>9→10</t>
  </si>
  <si>
    <t>第0世代</t>
    <rPh sb="0" eb="1">
      <t>ダイ</t>
    </rPh>
    <rPh sb="2" eb="4">
      <t>セダイ</t>
    </rPh>
    <phoneticPr fontId="1"/>
  </si>
  <si>
    <t>第1世代</t>
    <rPh sb="0" eb="1">
      <t>ダイ</t>
    </rPh>
    <rPh sb="2" eb="4">
      <t>セダイ</t>
    </rPh>
    <phoneticPr fontId="1"/>
  </si>
  <si>
    <t>第2世代</t>
    <rPh sb="0" eb="1">
      <t>ダイ</t>
    </rPh>
    <rPh sb="2" eb="4">
      <t>セダイ</t>
    </rPh>
    <phoneticPr fontId="1"/>
  </si>
  <si>
    <t>第3世代</t>
    <rPh sb="0" eb="1">
      <t>ダイ</t>
    </rPh>
    <rPh sb="2" eb="4">
      <t>セダイ</t>
    </rPh>
    <phoneticPr fontId="1"/>
  </si>
  <si>
    <t>第4世代</t>
    <rPh sb="0" eb="1">
      <t>ダイ</t>
    </rPh>
    <rPh sb="2" eb="4">
      <t>セダイ</t>
    </rPh>
    <phoneticPr fontId="1"/>
  </si>
  <si>
    <t>▼</t>
  </si>
  <si>
    <t>▼</t>
    <phoneticPr fontId="1"/>
  </si>
  <si>
    <t>最大Rank</t>
    <rPh sb="0" eb="2">
      <t>サイダイ</t>
    </rPh>
    <phoneticPr fontId="1"/>
  </si>
  <si>
    <t>全世代</t>
    <rPh sb="0" eb="3">
      <t>ゼンセダイ</t>
    </rPh>
    <phoneticPr fontId="1"/>
  </si>
  <si>
    <t>選択種</t>
    <rPh sb="0" eb="2">
      <t>センタク</t>
    </rPh>
    <rPh sb="2" eb="3">
      <t>シュ</t>
    </rPh>
    <phoneticPr fontId="1"/>
  </si>
  <si>
    <t>全世代</t>
    <rPh sb="0" eb="3">
      <t>ゼンセダイ</t>
    </rPh>
    <phoneticPr fontId="1"/>
  </si>
  <si>
    <t>-</t>
    <phoneticPr fontId="1"/>
  </si>
  <si>
    <t>自種</t>
    <rPh sb="0" eb="1">
      <t>ジ</t>
    </rPh>
    <rPh sb="1" eb="2">
      <t>シュ</t>
    </rPh>
    <phoneticPr fontId="1"/>
  </si>
  <si>
    <t>上位</t>
    <rPh sb="0" eb="2">
      <t>ジョウイ</t>
    </rPh>
    <phoneticPr fontId="1"/>
  </si>
  <si>
    <t>R1</t>
    <phoneticPr fontId="1"/>
  </si>
  <si>
    <t>全世代</t>
    <rPh sb="0" eb="3">
      <t>ゼンセダイ</t>
    </rPh>
    <phoneticPr fontId="1"/>
  </si>
  <si>
    <t>Req</t>
    <phoneticPr fontId="1"/>
  </si>
  <si>
    <t>表示順</t>
    <rPh sb="0" eb="2">
      <t>ヒョウジ</t>
    </rPh>
    <rPh sb="2" eb="3">
      <t>ジュン</t>
    </rPh>
    <phoneticPr fontId="1"/>
  </si>
  <si>
    <t>デジ
Stage</t>
    <phoneticPr fontId="1"/>
  </si>
  <si>
    <t>デジ
Rank</t>
    <phoneticPr fontId="1"/>
  </si>
  <si>
    <t>条件0
種族</t>
    <rPh sb="0" eb="2">
      <t>ジョウケン</t>
    </rPh>
    <rPh sb="4" eb="6">
      <t>シュゾク</t>
    </rPh>
    <phoneticPr fontId="1"/>
  </si>
  <si>
    <t>条件0
Lv</t>
    <rPh sb="0" eb="2">
      <t>ジョウケン</t>
    </rPh>
    <phoneticPr fontId="1"/>
  </si>
  <si>
    <t>条件1
種族</t>
    <rPh sb="0" eb="2">
      <t>ジョウケン</t>
    </rPh>
    <rPh sb="4" eb="6">
      <t>シュゾク</t>
    </rPh>
    <phoneticPr fontId="1"/>
  </si>
  <si>
    <t>条件1
Lv</t>
    <rPh sb="0" eb="2">
      <t>ジョウケン</t>
    </rPh>
    <phoneticPr fontId="1"/>
  </si>
  <si>
    <t>条件2
種族</t>
    <rPh sb="0" eb="2">
      <t>ジョウケン</t>
    </rPh>
    <rPh sb="4" eb="6">
      <t>シュゾク</t>
    </rPh>
    <phoneticPr fontId="1"/>
  </si>
  <si>
    <t>条件2
Lv</t>
    <rPh sb="0" eb="2">
      <t>ジョウケン</t>
    </rPh>
    <phoneticPr fontId="1"/>
  </si>
  <si>
    <t>条件3
種族</t>
    <rPh sb="0" eb="2">
      <t>ジョウケン</t>
    </rPh>
    <rPh sb="4" eb="6">
      <t>シュゾク</t>
    </rPh>
    <phoneticPr fontId="1"/>
  </si>
  <si>
    <t>条件3
Lv</t>
    <rPh sb="0" eb="2">
      <t>ジョウケン</t>
    </rPh>
    <phoneticPr fontId="1"/>
  </si>
  <si>
    <t>【レベル累計】</t>
    <rPh sb="4" eb="6">
      <t>ルイケイ</t>
    </rPh>
    <phoneticPr fontId="1"/>
  </si>
  <si>
    <t>【レベル差分】</t>
    <rPh sb="4" eb="6">
      <t>サブン</t>
    </rPh>
    <phoneticPr fontId="1"/>
  </si>
  <si>
    <t>■Total rDP用</t>
    <rPh sb="10" eb="11">
      <t>ヨウ</t>
    </rPh>
    <phoneticPr fontId="1"/>
  </si>
  <si>
    <t>■種族/名称選択用</t>
    <rPh sb="1" eb="3">
      <t>シュゾク</t>
    </rPh>
    <rPh sb="4" eb="6">
      <t>メイショウ</t>
    </rPh>
    <rPh sb="6" eb="8">
      <t>センタク</t>
    </rPh>
    <rPh sb="8" eb="9">
      <t>ヨウ</t>
    </rPh>
    <phoneticPr fontId="1"/>
  </si>
  <si>
    <t>N/S区分</t>
    <rPh sb="3" eb="5">
      <t>クブン</t>
    </rPh>
    <phoneticPr fontId="1"/>
  </si>
  <si>
    <t>■選択種用</t>
    <rPh sb="1" eb="3">
      <t>センタク</t>
    </rPh>
    <rPh sb="3" eb="4">
      <t>シュ</t>
    </rPh>
    <rPh sb="4" eb="5">
      <t>ヨウ</t>
    </rPh>
    <phoneticPr fontId="1"/>
  </si>
  <si>
    <t>■最大Lv確認</t>
    <rPh sb="1" eb="3">
      <t>サイダイ</t>
    </rPh>
    <rPh sb="5" eb="7">
      <t>カクニン</t>
    </rPh>
    <phoneticPr fontId="1"/>
  </si>
  <si>
    <t>魔人</t>
    <rPh sb="0" eb="2">
      <t>マジン</t>
    </rPh>
    <phoneticPr fontId="1"/>
  </si>
  <si>
    <t>威霊</t>
    <rPh sb="0" eb="2">
      <t>イレイ</t>
    </rPh>
    <phoneticPr fontId="1"/>
  </si>
  <si>
    <t>T- rDP</t>
    <phoneticPr fontId="1"/>
  </si>
  <si>
    <t>R/S</t>
    <phoneticPr fontId="1"/>
  </si>
  <si>
    <t>種族条件(Lv無し)Table</t>
    <rPh sb="0" eb="2">
      <t>シュゾク</t>
    </rPh>
    <rPh sb="2" eb="4">
      <t>ジョウケン</t>
    </rPh>
    <rPh sb="7" eb="8">
      <t>ナ</t>
    </rPh>
    <phoneticPr fontId="1"/>
  </si>
  <si>
    <t>No</t>
    <phoneticPr fontId="1"/>
  </si>
  <si>
    <t>Req
1</t>
    <phoneticPr fontId="1"/>
  </si>
  <si>
    <t>Req
2</t>
    <phoneticPr fontId="1"/>
  </si>
  <si>
    <t>Req
3</t>
    <phoneticPr fontId="1"/>
  </si>
  <si>
    <t>Req
1</t>
    <phoneticPr fontId="1"/>
  </si>
  <si>
    <t>カウント</t>
    <phoneticPr fontId="1"/>
  </si>
  <si>
    <t>併せて解放される悪魔検索用</t>
    <rPh sb="0" eb="1">
      <t>アワ</t>
    </rPh>
    <rPh sb="3" eb="5">
      <t>カイホウ</t>
    </rPh>
    <rPh sb="8" eb="10">
      <t>アクマ</t>
    </rPh>
    <rPh sb="10" eb="13">
      <t>ケンサクヨウ</t>
    </rPh>
    <phoneticPr fontId="1"/>
  </si>
  <si>
    <t>直接選択</t>
    <rPh sb="0" eb="2">
      <t>チョクセツ</t>
    </rPh>
    <rPh sb="2" eb="4">
      <t>センタク</t>
    </rPh>
    <phoneticPr fontId="1"/>
  </si>
  <si>
    <t>間接（下位Lv）</t>
    <rPh sb="0" eb="2">
      <t>カンセツ</t>
    </rPh>
    <rPh sb="3" eb="5">
      <t>カイ</t>
    </rPh>
    <phoneticPr fontId="1"/>
  </si>
  <si>
    <t>DLv</t>
    <phoneticPr fontId="1"/>
  </si>
  <si>
    <t>DLv</t>
    <phoneticPr fontId="1"/>
  </si>
  <si>
    <t>■DB</t>
    <phoneticPr fontId="1"/>
  </si>
  <si>
    <t>Req
1</t>
    <phoneticPr fontId="1"/>
  </si>
  <si>
    <t>Req
2</t>
    <phoneticPr fontId="1"/>
  </si>
  <si>
    <t>Req
3</t>
    <phoneticPr fontId="1"/>
  </si>
  <si>
    <t>Req</t>
    <phoneticPr fontId="1"/>
  </si>
  <si>
    <t>▼</t>
    <phoneticPr fontId="1"/>
  </si>
  <si>
    <t>MAX</t>
    <phoneticPr fontId="1"/>
  </si>
  <si>
    <t>①</t>
    <phoneticPr fontId="1"/>
  </si>
  <si>
    <t>②</t>
    <phoneticPr fontId="1"/>
  </si>
  <si>
    <t>③</t>
    <phoneticPr fontId="1"/>
  </si>
  <si>
    <t>④</t>
    <phoneticPr fontId="1"/>
  </si>
  <si>
    <t>⑤</t>
    <phoneticPr fontId="1"/>
  </si>
  <si>
    <t>⑥</t>
    <phoneticPr fontId="1"/>
  </si>
  <si>
    <t>MAX</t>
    <phoneticPr fontId="1"/>
  </si>
  <si>
    <t>①</t>
    <phoneticPr fontId="1"/>
  </si>
  <si>
    <t>Lv</t>
    <phoneticPr fontId="1"/>
  </si>
  <si>
    <t>間接（間接種族）</t>
    <rPh sb="0" eb="2">
      <t>カンセツ</t>
    </rPh>
    <rPh sb="3" eb="5">
      <t>カンセツ</t>
    </rPh>
    <rPh sb="5" eb="7">
      <t>シュゾク</t>
    </rPh>
    <phoneticPr fontId="1"/>
  </si>
  <si>
    <t>集計とハイライト用</t>
    <rPh sb="0" eb="2">
      <t>シュウケイ</t>
    </rPh>
    <rPh sb="8" eb="9">
      <t>ヨウ</t>
    </rPh>
    <phoneticPr fontId="1"/>
  </si>
  <si>
    <t>LBダメージ開放</t>
    <phoneticPr fontId="1"/>
  </si>
  <si>
    <t>LBダメージ上限開放（仲魔）</t>
    <rPh sb="6" eb="8">
      <t>ジョウゲン</t>
    </rPh>
    <rPh sb="11" eb="13">
      <t>ナカマ</t>
    </rPh>
    <phoneticPr fontId="1"/>
  </si>
  <si>
    <t>LBダメージ上限開放（DB）</t>
    <rPh sb="6" eb="8">
      <t>ジョウゲン</t>
    </rPh>
    <phoneticPr fontId="1"/>
  </si>
  <si>
    <t>斬撃上限開放 （仲魔）</t>
    <rPh sb="0" eb="2">
      <t>ザンゲキ</t>
    </rPh>
    <phoneticPr fontId="1"/>
  </si>
  <si>
    <t>突撃上限開放 （仲魔）</t>
    <rPh sb="0" eb="2">
      <t>トツゲキ</t>
    </rPh>
    <phoneticPr fontId="1"/>
  </si>
  <si>
    <t>打撃上限開放 （仲魔）</t>
    <rPh sb="0" eb="2">
      <t>ダゲキ</t>
    </rPh>
    <phoneticPr fontId="1"/>
  </si>
  <si>
    <t>射撃上限開放 （仲魔）</t>
    <rPh sb="0" eb="2">
      <t>シャゲキ</t>
    </rPh>
    <phoneticPr fontId="1"/>
  </si>
  <si>
    <t>貫通上限開放 （仲魔）</t>
    <rPh sb="0" eb="2">
      <t>カンツウ</t>
    </rPh>
    <phoneticPr fontId="1"/>
  </si>
  <si>
    <t>散弾上限開放 （仲魔）</t>
    <rPh sb="0" eb="2">
      <t>サンダン</t>
    </rPh>
    <phoneticPr fontId="1"/>
  </si>
  <si>
    <t>最大</t>
    <rPh sb="0" eb="2">
      <t>サイダイ</t>
    </rPh>
    <phoneticPr fontId="1"/>
  </si>
  <si>
    <t>Lv</t>
    <phoneticPr fontId="1"/>
  </si>
  <si>
    <t>選択</t>
    <rPh sb="0" eb="2">
      <t>センタク</t>
    </rPh>
    <phoneticPr fontId="1"/>
  </si>
  <si>
    <t>直接</t>
    <rPh sb="0" eb="2">
      <t>チョクセツ</t>
    </rPh>
    <phoneticPr fontId="1"/>
  </si>
  <si>
    <t>間接</t>
    <rPh sb="0" eb="2">
      <t>カンセツ</t>
    </rPh>
    <phoneticPr fontId="1"/>
  </si>
  <si>
    <t>種族</t>
    <rPh sb="0" eb="2">
      <t>シュゾク</t>
    </rPh>
    <phoneticPr fontId="1"/>
  </si>
  <si>
    <t>最大Lv</t>
    <rPh sb="0" eb="2">
      <t>サイダイ</t>
    </rPh>
    <phoneticPr fontId="1"/>
  </si>
  <si>
    <t>DB</t>
    <phoneticPr fontId="1"/>
  </si>
  <si>
    <t>仲魔</t>
    <rPh sb="0" eb="2">
      <t>ナカマ</t>
    </rPh>
    <phoneticPr fontId="1"/>
  </si>
  <si>
    <t>取得に必要なDLvと種族のマーキング</t>
    <rPh sb="0" eb="2">
      <t>シュトク</t>
    </rPh>
    <rPh sb="3" eb="5">
      <t>ヒツヨウ</t>
    </rPh>
    <rPh sb="10" eb="12">
      <t>シュゾク</t>
    </rPh>
    <phoneticPr fontId="1"/>
  </si>
  <si>
    <t>種族強調表示</t>
    <rPh sb="0" eb="2">
      <t>シュゾク</t>
    </rPh>
    <rPh sb="2" eb="4">
      <t>キョウチョウ</t>
    </rPh>
    <rPh sb="4" eb="6">
      <t>ヒョウジ</t>
    </rPh>
    <phoneticPr fontId="1"/>
  </si>
  <si>
    <t>追加</t>
    <rPh sb="0" eb="2">
      <t>ツイカ</t>
    </rPh>
    <phoneticPr fontId="1"/>
  </si>
  <si>
    <t>訂正</t>
    <rPh sb="0" eb="2">
      <t>テイセイ</t>
    </rPh>
    <phoneticPr fontId="1"/>
  </si>
  <si>
    <t>レベル２</t>
  </si>
  <si>
    <t>レベル３</t>
  </si>
  <si>
    <t>レベル４</t>
  </si>
  <si>
    <t>レベル５</t>
  </si>
  <si>
    <t>Dランク</t>
    <phoneticPr fontId="1"/>
  </si>
  <si>
    <t>開放条件</t>
    <phoneticPr fontId="1"/>
  </si>
  <si>
    <t>レベル１</t>
    <phoneticPr fontId="1"/>
  </si>
  <si>
    <t>ホウオウ
ジャターユ</t>
    <phoneticPr fontId="1"/>
  </si>
  <si>
    <t>-</t>
    <phoneticPr fontId="1"/>
  </si>
  <si>
    <t>フェニックス</t>
    <phoneticPr fontId="1"/>
  </si>
  <si>
    <t>スパルナ</t>
    <phoneticPr fontId="1"/>
  </si>
  <si>
    <t>ヤタガラス</t>
    <phoneticPr fontId="1"/>
  </si>
  <si>
    <t>妖鳥4
邪龍4</t>
    <phoneticPr fontId="1"/>
  </si>
  <si>
    <t>オンモラキ
モー・ショボー</t>
    <phoneticPr fontId="1"/>
  </si>
  <si>
    <t>チン</t>
    <phoneticPr fontId="1"/>
  </si>
  <si>
    <t>フリアイ</t>
    <phoneticPr fontId="1"/>
  </si>
  <si>
    <t>アンズー</t>
    <phoneticPr fontId="1"/>
  </si>
  <si>
    <t>カマソッソ</t>
    <phoneticPr fontId="1"/>
  </si>
  <si>
    <t>オーガ
ラクシャーサ</t>
    <phoneticPr fontId="1"/>
  </si>
  <si>
    <t>エキンム</t>
    <phoneticPr fontId="1"/>
  </si>
  <si>
    <t>サイクロプス</t>
    <phoneticPr fontId="1"/>
  </si>
  <si>
    <t>妖鳥4
妖精4</t>
    <phoneticPr fontId="1"/>
  </si>
  <si>
    <t>アプサラス
イソラ
ディース</t>
    <phoneticPr fontId="1"/>
  </si>
  <si>
    <t>キンナリー</t>
    <phoneticPr fontId="1"/>
  </si>
  <si>
    <t>オンコット</t>
    <phoneticPr fontId="1"/>
  </si>
  <si>
    <t>ジン</t>
    <phoneticPr fontId="1"/>
  </si>
  <si>
    <t>イフリート</t>
    <phoneticPr fontId="1"/>
  </si>
  <si>
    <t>エンジェル
アークエンジェル</t>
    <phoneticPr fontId="1"/>
  </si>
  <si>
    <t>プリン</t>
    <phoneticPr fontId="1"/>
  </si>
  <si>
    <t>パワー</t>
    <phoneticPr fontId="1"/>
  </si>
  <si>
    <t>ヴァーチャー</t>
    <phoneticPr fontId="1"/>
  </si>
  <si>
    <t>ドミニオン</t>
    <phoneticPr fontId="1"/>
  </si>
  <si>
    <t>ハーピー
マッハ</t>
    <phoneticPr fontId="1"/>
  </si>
  <si>
    <t>オキュペテー
ケライノー
アエロー</t>
    <phoneticPr fontId="1"/>
  </si>
  <si>
    <t>バイブ・カハ</t>
    <phoneticPr fontId="1"/>
  </si>
  <si>
    <t>コダマ
カハク
スダマ</t>
    <phoneticPr fontId="1"/>
  </si>
  <si>
    <t>ブッカブ
ノッカー</t>
    <phoneticPr fontId="1"/>
  </si>
  <si>
    <t>ドワーフ</t>
    <phoneticPr fontId="1"/>
  </si>
  <si>
    <t>サルタヒコ</t>
    <phoneticPr fontId="1"/>
  </si>
  <si>
    <t>ウベルリ</t>
    <phoneticPr fontId="1"/>
  </si>
  <si>
    <t>精霊5
魔獣5</t>
    <phoneticPr fontId="1"/>
  </si>
  <si>
    <t>シーサー
ユニコーン
ハクタク</t>
    <phoneticPr fontId="1"/>
  </si>
  <si>
    <t>パピルサグ</t>
    <phoneticPr fontId="1"/>
  </si>
  <si>
    <t>アピス</t>
    <phoneticPr fontId="1"/>
  </si>
  <si>
    <t>キリン</t>
    <phoneticPr fontId="1"/>
  </si>
  <si>
    <t>センリ</t>
    <phoneticPr fontId="1"/>
  </si>
  <si>
    <t>魔獣4
妖鬼4</t>
    <phoneticPr fontId="1"/>
  </si>
  <si>
    <t>ガルム
バイコーン
ギュウキ</t>
    <phoneticPr fontId="1"/>
  </si>
  <si>
    <t>ヌエ</t>
    <phoneticPr fontId="1"/>
  </si>
  <si>
    <t>ライジュウ</t>
    <phoneticPr fontId="1"/>
  </si>
  <si>
    <t>モスマン</t>
    <phoneticPr fontId="1"/>
  </si>
  <si>
    <t>カトブレパス</t>
    <phoneticPr fontId="1"/>
  </si>
  <si>
    <t>地霊4
邪龍4</t>
    <phoneticPr fontId="1"/>
  </si>
  <si>
    <t>ノズチ
ナーガ
ミズチ</t>
    <phoneticPr fontId="1"/>
  </si>
  <si>
    <t>ナーガ・ラジャ</t>
    <phoneticPr fontId="1"/>
  </si>
  <si>
    <t>妖精4
幽鬼4</t>
    <phoneticPr fontId="1"/>
  </si>
  <si>
    <t>アルプ
エンプーサ
リリム</t>
    <phoneticPr fontId="1"/>
  </si>
  <si>
    <t>フォーモリア</t>
    <phoneticPr fontId="1"/>
  </si>
  <si>
    <t>インキュバス
サキュバス</t>
    <phoneticPr fontId="1"/>
  </si>
  <si>
    <t>キウン</t>
    <phoneticPr fontId="1"/>
  </si>
  <si>
    <t>ロア</t>
    <phoneticPr fontId="1"/>
  </si>
  <si>
    <t>マカミ</t>
    <phoneticPr fontId="1"/>
  </si>
  <si>
    <t>カイチ</t>
    <phoneticPr fontId="1"/>
  </si>
  <si>
    <t>ケットシー
イヌガミ
ネコマタ</t>
    <phoneticPr fontId="1"/>
  </si>
  <si>
    <t>カーシー</t>
    <phoneticPr fontId="1"/>
  </si>
  <si>
    <t>オルトロス</t>
    <phoneticPr fontId="1"/>
  </si>
  <si>
    <t>タンキ</t>
    <phoneticPr fontId="1"/>
  </si>
  <si>
    <t>ドゥン</t>
    <phoneticPr fontId="1"/>
  </si>
  <si>
    <t>ピクシー
ジャックフロスト
ジャックランタン</t>
    <phoneticPr fontId="1"/>
  </si>
  <si>
    <t>ガンダルヴァ
ハイピクシー
ケルピー</t>
    <phoneticPr fontId="1"/>
  </si>
  <si>
    <t>エルフ</t>
    <phoneticPr fontId="1"/>
  </si>
  <si>
    <t>トロール
タム・リン</t>
    <phoneticPr fontId="1"/>
  </si>
  <si>
    <t>ヴィヴィアン
オベロン</t>
    <phoneticPr fontId="1"/>
  </si>
  <si>
    <t>フレイミーズ
アクアンズ
エアロス
アーシーズ</t>
    <phoneticPr fontId="1"/>
  </si>
  <si>
    <t>幽鬼5</t>
    <phoneticPr fontId="1"/>
  </si>
  <si>
    <t>ウィル・オ・ウィスプ
スライム
モウリョウ</t>
    <phoneticPr fontId="1"/>
  </si>
  <si>
    <t>ブロブ</t>
    <phoneticPr fontId="1"/>
  </si>
  <si>
    <t>ブラックウーズ</t>
    <phoneticPr fontId="1"/>
  </si>
  <si>
    <t>シャドウ</t>
    <phoneticPr fontId="1"/>
  </si>
  <si>
    <t>スペクター</t>
    <phoneticPr fontId="1"/>
  </si>
  <si>
    <t>コワトリクエ
ガンガー</t>
    <phoneticPr fontId="1"/>
  </si>
  <si>
    <t>ケツアルカトル</t>
    <phoneticPr fontId="1"/>
  </si>
  <si>
    <t>アンドラス
フォルネウス
デカラビア</t>
    <phoneticPr fontId="1"/>
  </si>
  <si>
    <t>エリゴール</t>
    <phoneticPr fontId="1"/>
  </si>
  <si>
    <t>ベリス</t>
    <phoneticPr fontId="1"/>
  </si>
  <si>
    <t>オセ</t>
    <phoneticPr fontId="1"/>
  </si>
  <si>
    <t>オロバス</t>
    <phoneticPr fontId="1"/>
  </si>
  <si>
    <t>妖鳥4
妖鬼4</t>
    <phoneticPr fontId="1"/>
  </si>
  <si>
    <t>ダツエバ
アチェリ
ターラカ</t>
    <phoneticPr fontId="1"/>
  </si>
  <si>
    <t>ヨモツシコメ</t>
    <phoneticPr fontId="1"/>
  </si>
  <si>
    <t>ゴルゴン
ラミア</t>
    <phoneticPr fontId="1"/>
  </si>
  <si>
    <t>リャナンシー
ユキジョロウ</t>
    <phoneticPr fontId="1"/>
  </si>
  <si>
    <t>ダーキニー
アルケニー
ヤクシニー</t>
    <phoneticPr fontId="1"/>
  </si>
  <si>
    <t>-</t>
    <phoneticPr fontId="1"/>
  </si>
  <si>
    <t>シキガミ
コッパテング
オニ</t>
    <phoneticPr fontId="1"/>
  </si>
  <si>
    <t>トゥルダク
モムノフ
アズミ</t>
    <phoneticPr fontId="1"/>
  </si>
  <si>
    <t>カラステング</t>
    <phoneticPr fontId="1"/>
  </si>
  <si>
    <t>ヨモツイクサ</t>
    <phoneticPr fontId="1"/>
  </si>
  <si>
    <t>ヤクシャ</t>
    <phoneticPr fontId="1"/>
  </si>
  <si>
    <t>ポルターガイスト
ガキ
ヤカー</t>
    <phoneticPr fontId="1"/>
  </si>
  <si>
    <t>グール
コロンゾン</t>
    <phoneticPr fontId="1"/>
  </si>
  <si>
    <t>ラフィン・スカル</t>
    <phoneticPr fontId="1"/>
  </si>
  <si>
    <t>ピシャーチャ
レギオン</t>
    <phoneticPr fontId="1"/>
  </si>
  <si>
    <t>ヴェータラ</t>
    <phoneticPr fontId="1"/>
  </si>
  <si>
    <t>コカトライス
タラスク</t>
    <phoneticPr fontId="1"/>
  </si>
  <si>
    <t>バジリスク</t>
    <phoneticPr fontId="1"/>
  </si>
  <si>
    <t>ティホン</t>
    <phoneticPr fontId="1"/>
  </si>
  <si>
    <r>
      <t xml:space="preserve">妖鳥5
</t>
    </r>
    <r>
      <rPr>
        <sz val="9"/>
        <color rgb="FFC00000"/>
        <rFont val="Meiryo UI"/>
        <family val="3"/>
        <charset val="128"/>
      </rPr>
      <t>妖魔4</t>
    </r>
    <phoneticPr fontId="1"/>
  </si>
  <si>
    <r>
      <rPr>
        <sz val="9"/>
        <color rgb="FFC00000"/>
        <rFont val="Meiryo UI"/>
        <family val="3"/>
        <charset val="128"/>
      </rPr>
      <t xml:space="preserve">外道4
</t>
    </r>
    <r>
      <rPr>
        <sz val="9"/>
        <rFont val="Meiryo UI"/>
        <family val="3"/>
        <charset val="128"/>
      </rPr>
      <t>地霊3</t>
    </r>
    <phoneticPr fontId="1"/>
  </si>
  <si>
    <r>
      <rPr>
        <sz val="9"/>
        <color rgb="FFC00000"/>
        <rFont val="Meiryo UI"/>
        <family val="3"/>
        <charset val="128"/>
      </rPr>
      <t>妖魔4</t>
    </r>
    <r>
      <rPr>
        <sz val="9"/>
        <rFont val="Meiryo UI"/>
        <family val="3"/>
        <charset val="128"/>
      </rPr>
      <t xml:space="preserve">
魔獣3</t>
    </r>
    <phoneticPr fontId="1"/>
  </si>
  <si>
    <r>
      <t xml:space="preserve">邪龍5
</t>
    </r>
    <r>
      <rPr>
        <sz val="9"/>
        <color rgb="FFC00000"/>
        <rFont val="Meiryo UI"/>
        <family val="3"/>
        <charset val="128"/>
      </rPr>
      <t>龍王4</t>
    </r>
    <phoneticPr fontId="1"/>
  </si>
  <si>
    <r>
      <rPr>
        <sz val="9"/>
        <color rgb="FFC00000"/>
        <rFont val="Meiryo UI"/>
        <family val="3"/>
        <charset val="128"/>
      </rPr>
      <t xml:space="preserve">外道4
</t>
    </r>
    <r>
      <rPr>
        <sz val="9"/>
        <rFont val="Meiryo UI"/>
        <family val="3"/>
        <charset val="128"/>
      </rPr>
      <t>天使3</t>
    </r>
    <phoneticPr fontId="1"/>
  </si>
  <si>
    <t>ナーヴィスのみで開放可能な仲魔</t>
    <rPh sb="8" eb="10">
      <t>カイホウ</t>
    </rPh>
    <rPh sb="10" eb="12">
      <t>カノウ</t>
    </rPh>
    <rPh sb="13" eb="15">
      <t>ナカマ</t>
    </rPh>
    <phoneticPr fontId="1"/>
  </si>
  <si>
    <t>▲</t>
    <phoneticPr fontId="1"/>
  </si>
  <si>
    <t>▼併せて解放される悪魔</t>
    <rPh sb="1" eb="2">
      <t>アワ</t>
    </rPh>
    <rPh sb="4" eb="6">
      <t>カイホウ</t>
    </rPh>
    <rPh sb="9" eb="11">
      <t>アクマ</t>
    </rPh>
    <phoneticPr fontId="1"/>
  </si>
  <si>
    <t xml:space="preserve">種族数： </t>
    <rPh sb="0" eb="2">
      <t>シュゾク</t>
    </rPh>
    <rPh sb="2" eb="3">
      <t>スウ</t>
    </rPh>
    <phoneticPr fontId="1"/>
  </si>
  <si>
    <t xml:space="preserve">T- rDP： </t>
    <phoneticPr fontId="1"/>
  </si>
  <si>
    <t>使い方</t>
    <rPh sb="0" eb="1">
      <t>ツカ</t>
    </rPh>
    <rPh sb="2" eb="3">
      <t>カタ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</si>
</sst>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General"/>
    <numFmt numFmtId="177" formatCode="&quot;＋&quot;0%"/>
    <numFmt numFmtId="178" formatCode="&quot;(&quot;0%&quot;)&quot;"/>
    <numFmt numFmtId="179" formatCode="&quot;(+&quot;0&quot;)&quot;"/>
    <numFmt numFmtId="180" formatCode="&quot;Lv &quot;0;;&quot;-&quot;;"/>
    <numFmt numFmtId="181" formatCode="General&quot; 体&quot;"/>
    <numFmt numFmtId="182" formatCode="&quot;1 → &quot;General"/>
    <numFmt numFmtId="183" formatCode="&quot;R&quot;General"/>
    <numFmt numFmtId="184" formatCode="0.00_ "/>
  </numFmts>
  <fonts count="39">
    <font>
      <sz val="10"/>
      <color theme="1"/>
      <name val="ＭＳ Ｐゴシック"/>
      <family val="2"/>
      <charset val="128"/>
      <scheme val="minor"/>
    </font>
    <font>
      <sz val="6"/>
      <name val="ＭＳ Ｐゴシック"/>
      <family val="2"/>
      <charset val="128"/>
      <scheme val="minor"/>
    </font>
    <font>
      <sz val="9"/>
      <color theme="1"/>
      <name val="Meiryo UI"/>
      <family val="3"/>
      <charset val="128"/>
    </font>
    <font>
      <b/>
      <sz val="9"/>
      <color theme="1"/>
      <name val="Meiryo UI"/>
      <family val="3"/>
      <charset val="128"/>
    </font>
    <font>
      <sz val="10"/>
      <color theme="0"/>
      <name val="ＭＳ Ｐゴシック"/>
      <family val="2"/>
      <charset val="128"/>
      <scheme val="minor"/>
    </font>
    <font>
      <b/>
      <sz val="9"/>
      <color theme="3"/>
      <name val="Meiryo UI"/>
      <family val="3"/>
      <charset val="128"/>
    </font>
    <font>
      <b/>
      <sz val="8"/>
      <color theme="1"/>
      <name val="Meiryo UI"/>
      <family val="3"/>
      <charset val="128"/>
    </font>
    <font>
      <sz val="9"/>
      <color indexed="81"/>
      <name val="ＭＳ Ｐゴシック"/>
      <family val="3"/>
      <charset val="128"/>
    </font>
    <font>
      <sz val="10"/>
      <name val="ＭＳ Ｐゴシック"/>
      <family val="2"/>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9"/>
      <color theme="0"/>
      <name val="ＭＳ Ｐゴシック"/>
      <family val="2"/>
      <charset val="128"/>
      <scheme val="minor"/>
    </font>
    <font>
      <sz val="9"/>
      <color theme="1"/>
      <name val="Batang"/>
      <family val="1"/>
      <charset val="129"/>
    </font>
    <font>
      <sz val="9"/>
      <color rgb="FF000000"/>
      <name val="MS UI Gothic"/>
      <family val="3"/>
      <charset val="128"/>
    </font>
    <font>
      <b/>
      <sz val="9"/>
      <color theme="5" tint="-0.249977111117893"/>
      <name val="Meiryo UI"/>
      <family val="3"/>
      <charset val="128"/>
    </font>
    <font>
      <b/>
      <sz val="10"/>
      <name val="ＭＳ Ｐゴシック"/>
      <family val="3"/>
      <charset val="128"/>
      <scheme val="minor"/>
    </font>
    <font>
      <sz val="10"/>
      <color theme="1"/>
      <name val="ＭＳ Ｐゴシック"/>
      <family val="2"/>
      <charset val="128"/>
      <scheme val="minor"/>
    </font>
    <font>
      <sz val="10"/>
      <color theme="6" tint="-0.249977111117893"/>
      <name val="ＭＳ Ｐゴシック"/>
      <family val="2"/>
      <charset val="128"/>
      <scheme val="minor"/>
    </font>
    <font>
      <sz val="9"/>
      <color theme="6" tint="-0.249977111117893"/>
      <name val="ＭＳ Ｐゴシック"/>
      <family val="2"/>
      <charset val="128"/>
      <scheme val="minor"/>
    </font>
    <font>
      <sz val="10"/>
      <color theme="6" tint="-0.249977111117893"/>
      <name val="ＭＳ Ｐゴシック"/>
      <family val="3"/>
      <charset val="128"/>
      <scheme val="minor"/>
    </font>
    <font>
      <sz val="10"/>
      <color theme="1"/>
      <name val="Meiryo UI"/>
      <family val="3"/>
      <charset val="128"/>
    </font>
    <font>
      <sz val="9"/>
      <name val="Meiryo UI"/>
      <family val="3"/>
      <charset val="128"/>
    </font>
    <font>
      <sz val="9"/>
      <color theme="1" tint="0.249977111117893"/>
      <name val="Meiryo UI"/>
      <family val="3"/>
      <charset val="128"/>
    </font>
    <font>
      <b/>
      <sz val="11"/>
      <color theme="1"/>
      <name val="Meiryo UI"/>
      <family val="3"/>
      <charset val="128"/>
    </font>
    <font>
      <sz val="9"/>
      <color theme="3"/>
      <name val="Batang"/>
      <family val="1"/>
      <charset val="129"/>
    </font>
    <font>
      <sz val="9"/>
      <color theme="6" tint="-0.499984740745262"/>
      <name val="Batang"/>
      <family val="1"/>
      <charset val="129"/>
    </font>
    <font>
      <sz val="9"/>
      <color theme="5" tint="-0.499984740745262"/>
      <name val="Batang"/>
      <family val="1"/>
      <charset val="129"/>
    </font>
    <font>
      <b/>
      <sz val="9"/>
      <name val="Meiryo UI"/>
      <family val="3"/>
      <charset val="128"/>
    </font>
    <font>
      <u/>
      <sz val="10"/>
      <color theme="10"/>
      <name val="ＭＳ Ｐゴシック"/>
      <family val="2"/>
      <charset val="128"/>
      <scheme val="minor"/>
    </font>
    <font>
      <sz val="9"/>
      <color rgb="FFC00000"/>
      <name val="Meiryo UI"/>
      <family val="3"/>
      <charset val="128"/>
    </font>
    <font>
      <sz val="10"/>
      <name val="Meiryo UI"/>
      <family val="3"/>
      <charset val="128"/>
    </font>
    <font>
      <b/>
      <sz val="9"/>
      <color indexed="81"/>
      <name val="ＭＳ Ｐゴシック"/>
      <family val="3"/>
      <charset val="128"/>
    </font>
    <font>
      <u/>
      <sz val="9"/>
      <color indexed="81"/>
      <name val="ＭＳ Ｐゴシック"/>
      <family val="3"/>
      <charset val="128"/>
    </font>
  </fonts>
  <fills count="2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66"/>
        <bgColor indexed="64"/>
      </patternFill>
    </fill>
    <fill>
      <patternFill patternType="solid">
        <fgColor theme="4" tint="0.59999389629810485"/>
        <bgColor indexed="64"/>
      </patternFill>
    </fill>
    <fill>
      <patternFill patternType="solid">
        <fgColor theme="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6"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0F8FA"/>
        <bgColor indexed="64"/>
      </patternFill>
    </fill>
    <fill>
      <patternFill patternType="solid">
        <fgColor rgb="FFFFFFFF"/>
        <bgColor indexed="64"/>
      </patternFill>
    </fill>
    <fill>
      <patternFill patternType="solid">
        <fgColor rgb="FFF4F7ED"/>
        <bgColor indexed="64"/>
      </patternFill>
    </fill>
    <fill>
      <patternFill patternType="solid">
        <fgColor rgb="FFFAF1F0"/>
        <bgColor indexed="64"/>
      </patternFill>
    </fill>
  </fills>
  <borders count="7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hair">
        <color auto="1"/>
      </bottom>
      <diagonal/>
    </border>
    <border>
      <left/>
      <right/>
      <top style="hair">
        <color auto="1"/>
      </top>
      <bottom style="hair">
        <color auto="1"/>
      </bottom>
      <diagonal/>
    </border>
    <border>
      <left style="thick">
        <color theme="0"/>
      </left>
      <right/>
      <top/>
      <bottom style="hair">
        <color auto="1"/>
      </bottom>
      <diagonal/>
    </border>
    <border>
      <left style="thick">
        <color theme="0"/>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hair">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dashed">
        <color theme="0"/>
      </right>
      <top/>
      <bottom style="thick">
        <color theme="0"/>
      </bottom>
      <diagonal/>
    </border>
    <border>
      <left style="dashed">
        <color theme="0"/>
      </left>
      <right style="dashed">
        <color theme="0"/>
      </right>
      <top/>
      <bottom style="thick">
        <color theme="0"/>
      </bottom>
      <diagonal/>
    </border>
    <border>
      <left/>
      <right style="dashed">
        <color theme="0"/>
      </right>
      <top style="thick">
        <color theme="0"/>
      </top>
      <bottom style="thick">
        <color theme="0"/>
      </bottom>
      <diagonal/>
    </border>
    <border>
      <left style="dashed">
        <color theme="0"/>
      </left>
      <right style="dashed">
        <color theme="0"/>
      </right>
      <top style="thick">
        <color theme="0"/>
      </top>
      <bottom style="thick">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22"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478">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15" xfId="0" applyBorder="1">
      <alignment vertical="center"/>
    </xf>
    <xf numFmtId="0" fontId="0" fillId="0" borderId="18" xfId="0" applyBorder="1">
      <alignment vertical="center"/>
    </xf>
    <xf numFmtId="0" fontId="0" fillId="0" borderId="2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lignment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4" borderId="33" xfId="0" applyFont="1" applyFill="1" applyBorder="1" applyAlignment="1">
      <alignment horizontal="centerContinuous" vertical="center"/>
    </xf>
    <xf numFmtId="0" fontId="3" fillId="4" borderId="34" xfId="0" applyFont="1" applyFill="1" applyBorder="1" applyAlignment="1">
      <alignment horizontal="centerContinuous" vertical="center"/>
    </xf>
    <xf numFmtId="0" fontId="3" fillId="4" borderId="35" xfId="0" applyFont="1" applyFill="1" applyBorder="1" applyAlignment="1">
      <alignment horizontal="centerContinuous" vertical="center"/>
    </xf>
    <xf numFmtId="0" fontId="3" fillId="3" borderId="33" xfId="0" applyFont="1" applyFill="1" applyBorder="1" applyAlignment="1">
      <alignment horizontal="centerContinuous" vertical="center"/>
    </xf>
    <xf numFmtId="0" fontId="3" fillId="3" borderId="34" xfId="0" applyFont="1" applyFill="1" applyBorder="1" applyAlignment="1">
      <alignment horizontal="centerContinuous" vertical="center"/>
    </xf>
    <xf numFmtId="0" fontId="3" fillId="3" borderId="35" xfId="0" applyFont="1" applyFill="1" applyBorder="1" applyAlignment="1">
      <alignment horizontal="centerContinuous" vertical="center"/>
    </xf>
    <xf numFmtId="0" fontId="2" fillId="0" borderId="18" xfId="0" applyFont="1" applyBorder="1" applyAlignment="1">
      <alignment vertical="center" shrinkToFit="1"/>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16" borderId="9" xfId="0" applyFont="1" applyFill="1" applyBorder="1" applyAlignment="1">
      <alignment horizontal="centerContinuous" vertical="center"/>
    </xf>
    <xf numFmtId="0" fontId="2" fillId="16" borderId="10" xfId="0" applyFont="1" applyFill="1" applyBorder="1" applyAlignment="1">
      <alignment horizontal="centerContinuous" vertical="center"/>
    </xf>
    <xf numFmtId="0" fontId="2" fillId="10" borderId="9" xfId="0" applyFont="1" applyFill="1" applyBorder="1" applyAlignment="1">
      <alignment horizontal="centerContinuous" vertical="center"/>
    </xf>
    <xf numFmtId="0" fontId="2" fillId="10" borderId="10" xfId="0" applyFont="1" applyFill="1" applyBorder="1" applyAlignment="1">
      <alignment horizontal="centerContinuous" vertical="center"/>
    </xf>
    <xf numFmtId="0" fontId="2" fillId="3" borderId="47" xfId="0" applyFont="1" applyFill="1" applyBorder="1" applyAlignment="1">
      <alignment horizontal="center" vertical="center"/>
    </xf>
    <xf numFmtId="176" fontId="5" fillId="0" borderId="23"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2" fillId="0" borderId="0" xfId="0" applyFont="1" applyAlignment="1"/>
    <xf numFmtId="176" fontId="5" fillId="3" borderId="42" xfId="0" applyNumberFormat="1" applyFont="1" applyFill="1" applyBorder="1">
      <alignment vertical="center"/>
    </xf>
    <xf numFmtId="176" fontId="5" fillId="3" borderId="43" xfId="0" applyNumberFormat="1" applyFont="1" applyFill="1" applyBorder="1">
      <alignment vertical="center"/>
    </xf>
    <xf numFmtId="0" fontId="3" fillId="16" borderId="8" xfId="0" applyFont="1" applyFill="1" applyBorder="1" applyAlignment="1">
      <alignment horizontal="centerContinuous" vertical="center"/>
    </xf>
    <xf numFmtId="0" fontId="3" fillId="10" borderId="8" xfId="0" applyFont="1" applyFill="1" applyBorder="1" applyAlignment="1">
      <alignment horizontal="centerContinuous" vertical="center"/>
    </xf>
    <xf numFmtId="0" fontId="3" fillId="11" borderId="8" xfId="0" applyFont="1" applyFill="1" applyBorder="1" applyAlignment="1">
      <alignment horizontal="centerContinuous" vertical="center"/>
    </xf>
    <xf numFmtId="0" fontId="2" fillId="11" borderId="9" xfId="0" applyFont="1" applyFill="1" applyBorder="1" applyAlignment="1">
      <alignment horizontal="centerContinuous" vertical="center"/>
    </xf>
    <xf numFmtId="0" fontId="2" fillId="11" borderId="10" xfId="0" applyFont="1" applyFill="1" applyBorder="1" applyAlignment="1">
      <alignment horizontal="centerContinuous" vertical="center"/>
    </xf>
    <xf numFmtId="0" fontId="3" fillId="5" borderId="33" xfId="0" applyFont="1" applyFill="1" applyBorder="1" applyAlignment="1">
      <alignment horizontal="centerContinuous" vertical="center"/>
    </xf>
    <xf numFmtId="0" fontId="3" fillId="5" borderId="34" xfId="0" applyFont="1" applyFill="1" applyBorder="1" applyAlignment="1">
      <alignment horizontal="centerContinuous" vertical="center"/>
    </xf>
    <xf numFmtId="0" fontId="3" fillId="5" borderId="35" xfId="0" applyFont="1" applyFill="1" applyBorder="1" applyAlignment="1">
      <alignment horizontal="centerContinuous" vertical="center"/>
    </xf>
    <xf numFmtId="0" fontId="6" fillId="14" borderId="46" xfId="0" applyFont="1" applyFill="1" applyBorder="1" applyAlignment="1">
      <alignment horizontal="center" vertical="center"/>
    </xf>
    <xf numFmtId="176" fontId="5" fillId="2" borderId="42" xfId="0" applyNumberFormat="1" applyFont="1" applyFill="1" applyBorder="1" applyAlignment="1">
      <alignment vertical="center" shrinkToFit="1"/>
    </xf>
    <xf numFmtId="0" fontId="2" fillId="2" borderId="33" xfId="0" applyFont="1" applyFill="1" applyBorder="1" applyAlignment="1">
      <alignment horizontal="centerContinuous" vertical="center"/>
    </xf>
    <xf numFmtId="0" fontId="2" fillId="2" borderId="34" xfId="0" applyFont="1" applyFill="1" applyBorder="1" applyAlignment="1">
      <alignment horizontal="centerContinuous" vertical="center"/>
    </xf>
    <xf numFmtId="0" fontId="2" fillId="2" borderId="35" xfId="0" applyFont="1" applyFill="1" applyBorder="1" applyAlignment="1">
      <alignment horizontal="centerContinuous" vertical="center"/>
    </xf>
    <xf numFmtId="0" fontId="10" fillId="0" borderId="0" xfId="0" applyFont="1">
      <alignment vertical="center"/>
    </xf>
    <xf numFmtId="0" fontId="10" fillId="19" borderId="46" xfId="0" applyFont="1" applyFill="1" applyBorder="1" applyAlignment="1">
      <alignment horizontal="center" vertical="top"/>
    </xf>
    <xf numFmtId="0" fontId="11" fillId="19" borderId="46" xfId="0" applyFont="1" applyFill="1" applyBorder="1" applyAlignment="1">
      <alignment horizontal="center" vertical="top"/>
    </xf>
    <xf numFmtId="0" fontId="11" fillId="0" borderId="46" xfId="0" applyFont="1" applyBorder="1">
      <alignment vertical="center"/>
    </xf>
    <xf numFmtId="0" fontId="11" fillId="0" borderId="46" xfId="0" applyFont="1" applyFill="1" applyBorder="1" applyAlignment="1">
      <alignment horizontal="center" vertical="center"/>
    </xf>
    <xf numFmtId="0" fontId="11" fillId="0" borderId="46" xfId="0" applyFont="1" applyBorder="1" applyAlignment="1">
      <alignment horizontal="center" vertical="center"/>
    </xf>
    <xf numFmtId="0" fontId="11" fillId="0" borderId="46" xfId="0" applyFont="1" applyBorder="1" applyAlignment="1">
      <alignment vertical="center"/>
    </xf>
    <xf numFmtId="0" fontId="12" fillId="0" borderId="46" xfId="0" applyFont="1" applyBorder="1" applyAlignment="1">
      <alignment horizontal="center" vertical="center"/>
    </xf>
    <xf numFmtId="0" fontId="10" fillId="0" borderId="8" xfId="0" applyFont="1" applyBorder="1">
      <alignment vertical="center"/>
    </xf>
    <xf numFmtId="0" fontId="10" fillId="0" borderId="10" xfId="0" applyFont="1" applyBorder="1">
      <alignment vertical="center"/>
    </xf>
    <xf numFmtId="0" fontId="10" fillId="0" borderId="46" xfId="0" applyFont="1" applyBorder="1">
      <alignment vertical="center"/>
    </xf>
    <xf numFmtId="0" fontId="10" fillId="0" borderId="3" xfId="0" applyFont="1" applyBorder="1">
      <alignment vertical="center"/>
    </xf>
    <xf numFmtId="0" fontId="10" fillId="0" borderId="4" xfId="0" applyFont="1" applyBorder="1">
      <alignment vertical="center"/>
    </xf>
    <xf numFmtId="0" fontId="13" fillId="0" borderId="48" xfId="0" applyFont="1" applyBorder="1">
      <alignment vertical="center"/>
    </xf>
    <xf numFmtId="0" fontId="10" fillId="0" borderId="46" xfId="0" applyFont="1" applyBorder="1" applyAlignment="1">
      <alignment horizontal="center" vertical="center"/>
    </xf>
    <xf numFmtId="0" fontId="13" fillId="0" borderId="46" xfId="0" applyFont="1" applyBorder="1" applyAlignment="1">
      <alignment horizontal="center" vertical="center"/>
    </xf>
    <xf numFmtId="0" fontId="10" fillId="0" borderId="5" xfId="0" applyFont="1" applyBorder="1">
      <alignment vertical="center"/>
    </xf>
    <xf numFmtId="0" fontId="10" fillId="0" borderId="7" xfId="0" applyFont="1" applyBorder="1">
      <alignment vertical="center"/>
    </xf>
    <xf numFmtId="0" fontId="0" fillId="0" borderId="49" xfId="0" applyBorder="1" applyAlignment="1">
      <alignment horizontal="center" vertical="center"/>
    </xf>
    <xf numFmtId="0" fontId="0" fillId="17" borderId="46" xfId="0" applyFill="1" applyBorder="1" applyAlignment="1">
      <alignment horizontal="center" vertical="center"/>
    </xf>
    <xf numFmtId="0" fontId="0" fillId="0" borderId="1" xfId="0" applyBorder="1" applyAlignment="1">
      <alignment horizontal="center" vertical="center"/>
    </xf>
    <xf numFmtId="0" fontId="0" fillId="0" borderId="46" xfId="0" applyBorder="1" applyAlignment="1">
      <alignment horizontal="center" vertical="center"/>
    </xf>
    <xf numFmtId="0" fontId="0" fillId="17" borderId="48" xfId="0" applyFill="1" applyBorder="1" applyAlignment="1">
      <alignment horizontal="center" vertical="center"/>
    </xf>
    <xf numFmtId="0" fontId="15" fillId="0" borderId="0" xfId="0" applyFont="1" applyAlignment="1">
      <alignment horizontal="centerContinuous" vertical="center"/>
    </xf>
    <xf numFmtId="0" fontId="0" fillId="0" borderId="0" xfId="0" applyAlignment="1">
      <alignment horizontal="centerContinuous" vertical="center"/>
    </xf>
    <xf numFmtId="0" fontId="0" fillId="0" borderId="50" xfId="0"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16" fillId="5" borderId="0" xfId="0" applyFont="1" applyFill="1" applyAlignment="1">
      <alignment horizontal="centerContinuous" vertical="center"/>
    </xf>
    <xf numFmtId="0" fontId="0" fillId="5" borderId="0" xfId="0" applyFill="1" applyAlignment="1">
      <alignment horizontal="centerContinuous" vertical="center"/>
    </xf>
    <xf numFmtId="0" fontId="14" fillId="16" borderId="11" xfId="0" applyFont="1" applyFill="1" applyBorder="1" applyAlignment="1">
      <alignment horizontal="center" vertical="center"/>
    </xf>
    <xf numFmtId="180" fontId="14" fillId="16" borderId="13" xfId="0" applyNumberFormat="1" applyFont="1" applyFill="1" applyBorder="1" applyAlignment="1">
      <alignment horizontal="center" vertical="center"/>
    </xf>
    <xf numFmtId="0" fontId="0" fillId="0" borderId="46" xfId="0" applyBorder="1">
      <alignment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0" xfId="0" applyFont="1" applyAlignment="1">
      <alignment horizontal="center" vertical="center"/>
    </xf>
    <xf numFmtId="0" fontId="10" fillId="0" borderId="0" xfId="0" applyFont="1" applyAlignment="1"/>
    <xf numFmtId="0" fontId="14" fillId="3" borderId="11" xfId="0" applyFont="1" applyFill="1" applyBorder="1" applyAlignment="1">
      <alignment horizontal="center" vertical="center"/>
    </xf>
    <xf numFmtId="180" fontId="14" fillId="3" borderId="13" xfId="0" applyNumberFormat="1" applyFont="1" applyFill="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0" xfId="0" applyFont="1" applyAlignment="1">
      <alignment horizontal="centerContinuous" vertical="center"/>
    </xf>
    <xf numFmtId="0" fontId="10" fillId="0" borderId="0" xfId="0" applyFont="1" applyBorder="1" applyAlignment="1">
      <alignment horizontal="right"/>
    </xf>
    <xf numFmtId="0" fontId="14" fillId="0" borderId="0" xfId="0" applyFont="1" applyBorder="1" applyAlignment="1">
      <alignment horizontal="center" vertical="center"/>
    </xf>
    <xf numFmtId="0" fontId="0" fillId="0" borderId="0" xfId="0" applyAlignment="1">
      <alignment horizontal="left" vertical="center" indent="1"/>
    </xf>
    <xf numFmtId="0" fontId="14" fillId="18" borderId="11" xfId="0" applyFont="1" applyFill="1" applyBorder="1" applyAlignment="1">
      <alignment horizontal="center" vertical="center"/>
    </xf>
    <xf numFmtId="180" fontId="14" fillId="18" borderId="13" xfId="0" applyNumberFormat="1" applyFont="1" applyFill="1" applyBorder="1" applyAlignment="1">
      <alignment horizontal="center" vertical="center"/>
    </xf>
    <xf numFmtId="0" fontId="0" fillId="0" borderId="6" xfId="0" applyBorder="1" applyAlignment="1">
      <alignment horizontal="left" vertical="center" indent="1"/>
    </xf>
    <xf numFmtId="0" fontId="0" fillId="0" borderId="6" xfId="0"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4" fillId="15" borderId="11" xfId="0" applyFont="1" applyFill="1" applyBorder="1" applyAlignment="1">
      <alignment horizontal="center" vertical="center"/>
    </xf>
    <xf numFmtId="180" fontId="14" fillId="15" borderId="13" xfId="0" applyNumberFormat="1" applyFont="1" applyFill="1" applyBorder="1" applyAlignment="1">
      <alignment horizontal="center" vertical="center"/>
    </xf>
    <xf numFmtId="0" fontId="10" fillId="0" borderId="0" xfId="0" applyFont="1" applyAlignment="1">
      <alignment horizontal="right" vertical="center"/>
    </xf>
    <xf numFmtId="0" fontId="13" fillId="0" borderId="0" xfId="0" applyFont="1">
      <alignment vertical="center"/>
    </xf>
    <xf numFmtId="181" fontId="13" fillId="0" borderId="0" xfId="0" applyNumberFormat="1" applyFont="1" applyAlignment="1">
      <alignment horizontal="center" vertical="center"/>
    </xf>
    <xf numFmtId="0" fontId="4" fillId="0" borderId="0" xfId="0" applyFont="1">
      <alignment vertical="center"/>
    </xf>
    <xf numFmtId="0" fontId="17" fillId="0" borderId="0" xfId="0" applyFont="1">
      <alignment vertical="center"/>
    </xf>
    <xf numFmtId="0" fontId="10" fillId="0" borderId="55" xfId="0" applyFont="1" applyBorder="1" applyAlignment="1">
      <alignment horizontal="center" vertical="center"/>
    </xf>
    <xf numFmtId="0" fontId="10" fillId="0" borderId="58" xfId="0" applyFont="1" applyBorder="1">
      <alignment vertical="center"/>
    </xf>
    <xf numFmtId="0" fontId="10" fillId="0" borderId="59" xfId="0" applyFont="1" applyBorder="1" applyAlignment="1">
      <alignment horizontal="center" vertical="center"/>
    </xf>
    <xf numFmtId="0" fontId="10" fillId="0" borderId="61" xfId="0" applyFont="1" applyBorder="1">
      <alignment vertical="center"/>
    </xf>
    <xf numFmtId="0" fontId="10" fillId="0" borderId="62" xfId="0" applyFont="1" applyBorder="1" applyAlignment="1">
      <alignment horizontal="center" vertical="center"/>
    </xf>
    <xf numFmtId="0" fontId="10" fillId="0" borderId="65" xfId="0" applyFont="1" applyBorder="1">
      <alignment vertical="center"/>
    </xf>
    <xf numFmtId="0" fontId="0" fillId="0" borderId="0" xfId="0" applyAlignment="1"/>
    <xf numFmtId="0" fontId="0" fillId="17" borderId="46" xfId="0" applyFill="1" applyBorder="1">
      <alignment vertical="center"/>
    </xf>
    <xf numFmtId="0" fontId="11" fillId="19" borderId="46" xfId="0" applyFont="1" applyFill="1" applyBorder="1" applyAlignment="1">
      <alignment horizontal="center" vertical="top" wrapText="1"/>
    </xf>
    <xf numFmtId="0" fontId="11" fillId="15" borderId="46" xfId="0" applyFont="1" applyFill="1" applyBorder="1" applyAlignment="1">
      <alignment horizontal="center" vertical="center"/>
    </xf>
    <xf numFmtId="0" fontId="11" fillId="0" borderId="0" xfId="0" applyFont="1" applyFill="1" applyBorder="1">
      <alignment vertical="center"/>
    </xf>
    <xf numFmtId="0" fontId="18" fillId="0" borderId="0" xfId="0" applyFont="1">
      <alignment vertical="center"/>
    </xf>
    <xf numFmtId="0" fontId="11" fillId="12" borderId="46" xfId="0" applyFont="1" applyFill="1" applyBorder="1">
      <alignment vertical="center"/>
    </xf>
    <xf numFmtId="0" fontId="11" fillId="12" borderId="46" xfId="0" applyFont="1" applyFill="1" applyBorder="1" applyAlignment="1">
      <alignment horizontal="center" vertical="center"/>
    </xf>
    <xf numFmtId="0" fontId="10" fillId="0" borderId="46" xfId="0" applyFont="1" applyBorder="1" applyAlignment="1">
      <alignment vertical="top" textRotation="255"/>
    </xf>
    <xf numFmtId="0" fontId="13" fillId="0" borderId="46" xfId="0" applyFont="1" applyBorder="1">
      <alignment vertical="center"/>
    </xf>
    <xf numFmtId="176" fontId="20" fillId="0" borderId="23" xfId="0" applyNumberFormat="1" applyFont="1" applyBorder="1" applyAlignment="1">
      <alignment horizontal="right" vertical="center"/>
    </xf>
    <xf numFmtId="176" fontId="20" fillId="0" borderId="25" xfId="0" applyNumberFormat="1" applyFont="1" applyBorder="1" applyAlignment="1">
      <alignment horizontal="right" vertical="center"/>
    </xf>
    <xf numFmtId="176" fontId="20" fillId="0" borderId="27" xfId="0" applyNumberFormat="1" applyFont="1" applyBorder="1" applyAlignment="1">
      <alignment horizontal="right" vertical="center"/>
    </xf>
    <xf numFmtId="177" fontId="5" fillId="0" borderId="23" xfId="0" applyNumberFormat="1" applyFont="1" applyBorder="1" applyAlignment="1">
      <alignment horizontal="right" vertical="center"/>
    </xf>
    <xf numFmtId="177" fontId="5" fillId="0" borderId="25"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4" borderId="42" xfId="0" applyNumberFormat="1" applyFont="1" applyFill="1" applyBorder="1">
      <alignment vertical="center"/>
    </xf>
    <xf numFmtId="177" fontId="5" fillId="4" borderId="43" xfId="0" applyNumberFormat="1" applyFont="1" applyFill="1" applyBorder="1">
      <alignment vertical="center"/>
    </xf>
    <xf numFmtId="177" fontId="5" fillId="5" borderId="42" xfId="0" applyNumberFormat="1" applyFont="1" applyFill="1" applyBorder="1">
      <alignment vertical="center"/>
    </xf>
    <xf numFmtId="177" fontId="5" fillId="5" borderId="43" xfId="0" applyNumberFormat="1" applyFont="1" applyFill="1" applyBorder="1">
      <alignment vertical="center"/>
    </xf>
    <xf numFmtId="176" fontId="20" fillId="3" borderId="42" xfId="0" applyNumberFormat="1" applyFont="1" applyFill="1" applyBorder="1">
      <alignment vertical="center"/>
    </xf>
    <xf numFmtId="176" fontId="20" fillId="3" borderId="43" xfId="0" applyNumberFormat="1" applyFont="1" applyFill="1" applyBorder="1">
      <alignment vertical="center"/>
    </xf>
    <xf numFmtId="176" fontId="20" fillId="2" borderId="42" xfId="0" applyNumberFormat="1" applyFont="1" applyFill="1" applyBorder="1" applyAlignment="1">
      <alignment vertical="center" shrinkToFit="1"/>
    </xf>
    <xf numFmtId="0" fontId="9" fillId="0" borderId="46" xfId="0" applyFont="1" applyFill="1" applyBorder="1" applyAlignment="1">
      <alignment horizontal="center" vertical="center"/>
    </xf>
    <xf numFmtId="0" fontId="0" fillId="0" borderId="8" xfId="0" applyBorder="1" applyAlignment="1">
      <alignment horizontal="centerContinuous" vertical="center"/>
    </xf>
    <xf numFmtId="0" fontId="0" fillId="0" borderId="10" xfId="0" applyBorder="1" applyAlignment="1">
      <alignment horizontal="centerContinuous" vertical="center"/>
    </xf>
    <xf numFmtId="0" fontId="0" fillId="0" borderId="9" xfId="0" applyBorder="1" applyAlignment="1">
      <alignment horizontal="centerContinuous" vertical="center"/>
    </xf>
    <xf numFmtId="0" fontId="8" fillId="0" borderId="4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0" fillId="0" borderId="58" xfId="0" applyBorder="1" applyAlignment="1">
      <alignment vertical="center" shrinkToFit="1"/>
    </xf>
    <xf numFmtId="0" fontId="0" fillId="0" borderId="5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61" xfId="0" applyBorder="1" applyAlignment="1">
      <alignment vertical="center" shrinkToFit="1"/>
    </xf>
    <xf numFmtId="0" fontId="0" fillId="0" borderId="61"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65" xfId="0" applyBorder="1" applyAlignment="1">
      <alignment vertical="center" shrinkToFit="1"/>
    </xf>
    <xf numFmtId="0" fontId="0" fillId="0" borderId="65"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21" fillId="0" borderId="52" xfId="0" applyFont="1" applyBorder="1" applyAlignment="1">
      <alignment horizontal="center" vertical="center"/>
    </xf>
    <xf numFmtId="0" fontId="0" fillId="0" borderId="46" xfId="0" applyFill="1" applyBorder="1" applyAlignment="1">
      <alignment horizontal="center" vertical="center"/>
    </xf>
    <xf numFmtId="0" fontId="16" fillId="0" borderId="46" xfId="0" applyFont="1" applyFill="1" applyBorder="1" applyAlignment="1">
      <alignment vertical="center"/>
    </xf>
    <xf numFmtId="0" fontId="11" fillId="0" borderId="0" xfId="0" applyFont="1">
      <alignment vertical="center"/>
    </xf>
    <xf numFmtId="0" fontId="11" fillId="0" borderId="15" xfId="0" applyFont="1" applyBorder="1">
      <alignment vertical="center"/>
    </xf>
    <xf numFmtId="0" fontId="11" fillId="0" borderId="16"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58" xfId="0" applyFont="1" applyBorder="1" applyAlignment="1">
      <alignment horizontal="center" vertical="center"/>
    </xf>
    <xf numFmtId="0" fontId="11" fillId="0" borderId="61" xfId="0" applyFont="1" applyBorder="1" applyAlignment="1">
      <alignment horizontal="center" vertical="center"/>
    </xf>
    <xf numFmtId="0" fontId="11" fillId="0" borderId="65" xfId="0" applyFont="1" applyBorder="1" applyAlignment="1">
      <alignment horizontal="center" vertical="center"/>
    </xf>
    <xf numFmtId="0" fontId="10" fillId="0" borderId="0" xfId="0" applyFont="1" applyAlignment="1">
      <alignment vertical="top"/>
    </xf>
    <xf numFmtId="0" fontId="16" fillId="0" borderId="0" xfId="0" applyFont="1" applyAlignment="1">
      <alignment vertical="top" textRotation="255" indent="7"/>
    </xf>
    <xf numFmtId="0" fontId="16" fillId="0" borderId="0" xfId="0" applyFont="1" applyAlignment="1">
      <alignment vertical="top" textRotation="255" indent="6"/>
    </xf>
    <xf numFmtId="0" fontId="0" fillId="0" borderId="42" xfId="0" applyBorder="1">
      <alignment vertical="center"/>
    </xf>
    <xf numFmtId="0" fontId="10" fillId="0" borderId="42" xfId="0" applyFont="1" applyBorder="1" applyAlignment="1">
      <alignment horizontal="right" vertical="center"/>
    </xf>
    <xf numFmtId="0" fontId="8" fillId="0" borderId="58" xfId="0" applyFont="1" applyFill="1" applyBorder="1">
      <alignment vertical="center"/>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8" fillId="0" borderId="61" xfId="0" applyFont="1" applyFill="1" applyBorder="1">
      <alignment vertical="center"/>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8" fillId="0" borderId="65" xfId="0" applyFont="1" applyFill="1" applyBorder="1">
      <alignment vertical="center"/>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0" fillId="0" borderId="58" xfId="0" applyBorder="1">
      <alignment vertical="center"/>
    </xf>
    <xf numFmtId="0" fontId="0" fillId="0" borderId="14" xfId="0" applyBorder="1">
      <alignment vertical="center"/>
    </xf>
    <xf numFmtId="0" fontId="0" fillId="0" borderId="16" xfId="0" applyBorder="1">
      <alignment vertical="center"/>
    </xf>
    <xf numFmtId="0" fontId="0" fillId="0" borderId="61" xfId="0" applyBorder="1">
      <alignment vertical="center"/>
    </xf>
    <xf numFmtId="0" fontId="0" fillId="0" borderId="17" xfId="0" applyBorder="1">
      <alignment vertical="center"/>
    </xf>
    <xf numFmtId="0" fontId="0" fillId="0" borderId="19" xfId="0" applyBorder="1">
      <alignment vertical="center"/>
    </xf>
    <xf numFmtId="0" fontId="0" fillId="8" borderId="18" xfId="0" applyFill="1" applyBorder="1">
      <alignment vertical="center"/>
    </xf>
    <xf numFmtId="0" fontId="0" fillId="4" borderId="19" xfId="0" applyFill="1" applyBorder="1">
      <alignment vertical="center"/>
    </xf>
    <xf numFmtId="0" fontId="0" fillId="0" borderId="65" xfId="0" applyBorder="1">
      <alignment vertical="center"/>
    </xf>
    <xf numFmtId="0" fontId="0" fillId="0" borderId="20" xfId="0" applyBorder="1">
      <alignment vertical="center"/>
    </xf>
    <xf numFmtId="0" fontId="0" fillId="0" borderId="22" xfId="0" applyBorder="1">
      <alignment vertical="center"/>
    </xf>
    <xf numFmtId="0" fontId="0" fillId="20" borderId="20" xfId="0" applyFill="1" applyBorder="1">
      <alignment vertical="center"/>
    </xf>
    <xf numFmtId="0" fontId="10" fillId="19" borderId="46" xfId="0" applyFont="1" applyFill="1" applyBorder="1" applyAlignment="1">
      <alignment vertical="top" textRotation="255"/>
    </xf>
    <xf numFmtId="0" fontId="0" fillId="0" borderId="42" xfId="0" applyNumberFormat="1" applyBorder="1" applyAlignment="1">
      <alignment vertical="center"/>
    </xf>
    <xf numFmtId="0" fontId="14" fillId="0" borderId="58" xfId="0" applyFont="1" applyBorder="1" applyAlignment="1">
      <alignment horizontal="center" vertical="center"/>
    </xf>
    <xf numFmtId="0" fontId="14" fillId="0" borderId="61" xfId="0" applyFont="1" applyBorder="1" applyAlignment="1">
      <alignment horizontal="center" vertical="center"/>
    </xf>
    <xf numFmtId="0" fontId="0" fillId="8" borderId="61" xfId="0" applyFill="1" applyBorder="1" applyAlignment="1">
      <alignment horizontal="center" vertical="center"/>
    </xf>
    <xf numFmtId="0" fontId="0" fillId="4" borderId="61" xfId="0" applyFill="1" applyBorder="1" applyAlignment="1">
      <alignment horizontal="center" vertical="center"/>
    </xf>
    <xf numFmtId="0" fontId="14" fillId="0" borderId="65" xfId="0" applyFont="1" applyBorder="1" applyAlignment="1">
      <alignment horizontal="center" vertical="center"/>
    </xf>
    <xf numFmtId="0" fontId="0" fillId="20" borderId="65" xfId="0" applyFill="1" applyBorder="1" applyAlignment="1">
      <alignment horizontal="center" vertical="center"/>
    </xf>
    <xf numFmtId="0" fontId="0" fillId="22" borderId="46" xfId="0" applyFill="1" applyBorder="1">
      <alignment vertical="center"/>
    </xf>
    <xf numFmtId="0" fontId="0" fillId="22" borderId="61" xfId="0" applyFill="1" applyBorder="1" applyAlignment="1">
      <alignment horizontal="center" vertical="center"/>
    </xf>
    <xf numFmtId="0" fontId="0" fillId="22" borderId="61" xfId="0" applyFill="1" applyBorder="1">
      <alignment vertical="center"/>
    </xf>
    <xf numFmtId="0" fontId="0" fillId="0" borderId="10" xfId="0" applyBorder="1" applyAlignment="1">
      <alignment horizontal="right" vertical="center"/>
    </xf>
    <xf numFmtId="0" fontId="8" fillId="0" borderId="8" xfId="0" applyFont="1" applyBorder="1" applyAlignment="1">
      <alignment horizontal="centerContinuous" vertical="center"/>
    </xf>
    <xf numFmtId="0" fontId="8" fillId="0" borderId="9"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8" fillId="0" borderId="8" xfId="0" applyFont="1" applyFill="1" applyBorder="1">
      <alignment vertical="center"/>
    </xf>
    <xf numFmtId="0" fontId="8" fillId="0" borderId="10" xfId="0" applyFont="1" applyFill="1" applyBorder="1">
      <alignment vertical="center"/>
    </xf>
    <xf numFmtId="0" fontId="0" fillId="0" borderId="46" xfId="0" applyBorder="1" applyAlignment="1">
      <alignment horizontal="center" vertical="center" shrinkToFit="1"/>
    </xf>
    <xf numFmtId="0" fontId="11" fillId="23" borderId="46" xfId="0" applyFont="1" applyFill="1" applyBorder="1" applyAlignment="1">
      <alignment horizontal="center" vertical="center"/>
    </xf>
    <xf numFmtId="182" fontId="11" fillId="0" borderId="58" xfId="0" applyNumberFormat="1" applyFont="1" applyBorder="1" applyAlignment="1">
      <alignment horizontal="center" vertical="center"/>
    </xf>
    <xf numFmtId="182" fontId="11" fillId="0" borderId="61" xfId="0" applyNumberFormat="1" applyFont="1" applyBorder="1" applyAlignment="1">
      <alignment horizontal="center" vertical="center"/>
    </xf>
    <xf numFmtId="182" fontId="11" fillId="0" borderId="65" xfId="0" applyNumberFormat="1" applyFont="1" applyBorder="1" applyAlignment="1">
      <alignment horizontal="center" vertical="center"/>
    </xf>
    <xf numFmtId="0" fontId="11" fillId="0" borderId="14" xfId="0" applyFont="1" applyBorder="1">
      <alignment vertical="center"/>
    </xf>
    <xf numFmtId="0" fontId="11" fillId="0" borderId="17" xfId="0" applyFont="1" applyBorder="1">
      <alignment vertical="center"/>
    </xf>
    <xf numFmtId="0" fontId="11" fillId="0" borderId="20" xfId="0" applyFont="1" applyBorder="1">
      <alignment vertical="center"/>
    </xf>
    <xf numFmtId="183" fontId="11" fillId="0" borderId="11" xfId="0" applyNumberFormat="1" applyFont="1" applyBorder="1" applyAlignment="1">
      <alignment horizontal="center" vertical="center"/>
    </xf>
    <xf numFmtId="183" fontId="11" fillId="0" borderId="12" xfId="0" applyNumberFormat="1" applyFont="1" applyBorder="1" applyAlignment="1">
      <alignment horizontal="center" vertical="center"/>
    </xf>
    <xf numFmtId="183" fontId="11" fillId="0" borderId="13" xfId="0" applyNumberFormat="1" applyFont="1" applyBorder="1" applyAlignment="1">
      <alignment horizontal="center" vertical="center"/>
    </xf>
    <xf numFmtId="0" fontId="11" fillId="22" borderId="46" xfId="0" applyFont="1" applyFill="1" applyBorder="1" applyAlignment="1">
      <alignment horizontal="center" vertical="center"/>
    </xf>
    <xf numFmtId="0" fontId="11" fillId="22" borderId="46" xfId="0" applyFont="1" applyFill="1" applyBorder="1">
      <alignment vertical="center"/>
    </xf>
    <xf numFmtId="0" fontId="11" fillId="21" borderId="46" xfId="0" applyFont="1" applyFill="1" applyBorder="1" applyAlignment="1">
      <alignment horizontal="center" vertical="center"/>
    </xf>
    <xf numFmtId="0" fontId="0" fillId="0" borderId="48" xfId="0" applyBorder="1">
      <alignment vertical="center"/>
    </xf>
    <xf numFmtId="0" fontId="0" fillId="0" borderId="48" xfId="0" applyBorder="1" applyAlignment="1">
      <alignment horizontal="center" vertical="center"/>
    </xf>
    <xf numFmtId="0" fontId="0" fillId="22" borderId="66" xfId="0" applyFill="1" applyBorder="1">
      <alignment vertical="center"/>
    </xf>
    <xf numFmtId="0" fontId="0" fillId="22" borderId="66" xfId="0" applyFill="1" applyBorder="1" applyAlignment="1">
      <alignment horizontal="center" vertical="center"/>
    </xf>
    <xf numFmtId="0" fontId="0" fillId="0" borderId="67" xfId="0" applyBorder="1">
      <alignment vertical="center"/>
    </xf>
    <xf numFmtId="0" fontId="0" fillId="0" borderId="67" xfId="0" applyBorder="1" applyAlignment="1">
      <alignment horizontal="center" vertical="center"/>
    </xf>
    <xf numFmtId="0" fontId="0" fillId="22" borderId="67" xfId="0" applyFill="1" applyBorder="1">
      <alignment vertical="center"/>
    </xf>
    <xf numFmtId="0" fontId="0" fillId="22" borderId="67" xfId="0" applyFill="1" applyBorder="1" applyAlignment="1">
      <alignment horizontal="center" vertical="center"/>
    </xf>
    <xf numFmtId="0" fontId="0" fillId="0" borderId="49" xfId="0" applyBorder="1">
      <alignment vertical="center"/>
    </xf>
    <xf numFmtId="0" fontId="0" fillId="0" borderId="49" xfId="0" applyFill="1" applyBorder="1" applyAlignment="1">
      <alignment horizontal="center" vertical="center"/>
    </xf>
    <xf numFmtId="0" fontId="0" fillId="0" borderId="48" xfId="0" applyBorder="1" applyAlignment="1">
      <alignment horizontal="centerContinuous" vertical="center"/>
    </xf>
    <xf numFmtId="0" fontId="0" fillId="0" borderId="69" xfId="0" applyBorder="1" applyAlignment="1">
      <alignment horizontal="center" vertical="center"/>
    </xf>
    <xf numFmtId="0" fontId="0" fillId="0" borderId="70" xfId="0" applyBorder="1" applyAlignment="1">
      <alignment horizontal="center" vertical="center" shrinkToFit="1"/>
    </xf>
    <xf numFmtId="0" fontId="0" fillId="0" borderId="69" xfId="0" applyFill="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48" xfId="0" applyBorder="1" applyAlignment="1">
      <alignment horizontal="center" vertical="center" wrapText="1"/>
    </xf>
    <xf numFmtId="0" fontId="14" fillId="0" borderId="10" xfId="0" applyFont="1" applyBorder="1">
      <alignment vertical="center"/>
    </xf>
    <xf numFmtId="0" fontId="16" fillId="0" borderId="8" xfId="0" applyFont="1" applyBorder="1">
      <alignmen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68" xfId="0" applyBorder="1" applyAlignment="1">
      <alignment horizontal="center" vertical="center" shrinkToFit="1"/>
    </xf>
    <xf numFmtId="0" fontId="0" fillId="0" borderId="46" xfId="0" applyBorder="1" applyAlignment="1">
      <alignment vertical="center" textRotation="255"/>
    </xf>
    <xf numFmtId="0" fontId="0" fillId="0" borderId="48" xfId="0" applyBorder="1" applyAlignment="1">
      <alignment vertical="center" textRotation="255"/>
    </xf>
    <xf numFmtId="0" fontId="10" fillId="0" borderId="46" xfId="0" applyFont="1" applyFill="1" applyBorder="1" applyAlignment="1">
      <alignment horizontal="center" vertical="top"/>
    </xf>
    <xf numFmtId="0" fontId="11" fillId="0" borderId="46" xfId="0" applyFont="1" applyFill="1" applyBorder="1" applyAlignment="1">
      <alignment horizontal="center" vertical="top"/>
    </xf>
    <xf numFmtId="0" fontId="23" fillId="0" borderId="42" xfId="0" applyFont="1" applyBorder="1" applyAlignment="1">
      <alignment horizontal="centerContinuous" vertical="center"/>
    </xf>
    <xf numFmtId="0" fontId="24" fillId="0" borderId="42" xfId="0" applyFont="1" applyBorder="1" applyAlignment="1">
      <alignment horizontal="right" vertical="center"/>
    </xf>
    <xf numFmtId="38" fontId="25" fillId="0" borderId="43" xfId="1" applyFont="1" applyBorder="1" applyAlignment="1">
      <alignment vertical="center"/>
    </xf>
    <xf numFmtId="38" fontId="23" fillId="0" borderId="0" xfId="1" applyFont="1">
      <alignment vertical="center"/>
    </xf>
    <xf numFmtId="0" fontId="10" fillId="0" borderId="0" xfId="0" applyFont="1" applyBorder="1" applyAlignment="1">
      <alignment vertical="center"/>
    </xf>
    <xf numFmtId="0" fontId="2" fillId="18" borderId="18" xfId="0" applyFont="1" applyFill="1" applyBorder="1" applyAlignment="1">
      <alignment vertical="center" shrinkToFit="1"/>
    </xf>
    <xf numFmtId="0" fontId="2" fillId="0" borderId="0" xfId="0" applyFont="1" applyAlignment="1">
      <alignment horizontal="right" vertical="center"/>
    </xf>
    <xf numFmtId="0" fontId="2" fillId="0" borderId="0" xfId="0" applyFont="1" applyAlignment="1">
      <alignment horizontal="center" vertical="center"/>
    </xf>
    <xf numFmtId="0" fontId="2" fillId="0" borderId="46" xfId="0" applyFont="1" applyBorder="1">
      <alignment vertical="center"/>
    </xf>
    <xf numFmtId="0" fontId="3" fillId="0" borderId="46"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lignment vertical="center"/>
    </xf>
    <xf numFmtId="0" fontId="2" fillId="0" borderId="48" xfId="0" applyFont="1" applyBorder="1" applyAlignment="1">
      <alignment horizontal="righ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2" fillId="0" borderId="65" xfId="0" applyFont="1" applyBorder="1" applyAlignment="1">
      <alignment horizontal="center" vertical="center"/>
    </xf>
    <xf numFmtId="0" fontId="2" fillId="17" borderId="18" xfId="0" applyFont="1" applyFill="1" applyBorder="1" applyAlignment="1">
      <alignment vertical="center" shrinkToFit="1"/>
    </xf>
    <xf numFmtId="0" fontId="2" fillId="0" borderId="71" xfId="0" applyFont="1" applyBorder="1">
      <alignment vertical="center"/>
    </xf>
    <xf numFmtId="0" fontId="2" fillId="0" borderId="43" xfId="0" applyFont="1" applyBorder="1">
      <alignment vertical="center"/>
    </xf>
    <xf numFmtId="0" fontId="2" fillId="0" borderId="72" xfId="0" applyFont="1" applyBorder="1">
      <alignment vertical="center"/>
    </xf>
    <xf numFmtId="0" fontId="26" fillId="0" borderId="0" xfId="0" applyFont="1">
      <alignment vertical="center"/>
    </xf>
    <xf numFmtId="0" fontId="27" fillId="0" borderId="8" xfId="0" applyFont="1" applyBorder="1" applyAlignment="1">
      <alignment horizontal="centerContinuous" vertical="center"/>
    </xf>
    <xf numFmtId="0" fontId="27" fillId="0" borderId="9" xfId="0" applyFont="1" applyBorder="1" applyAlignment="1">
      <alignment horizontal="centerContinuous" vertical="center"/>
    </xf>
    <xf numFmtId="0" fontId="27" fillId="0" borderId="1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9" xfId="0" applyFont="1" applyBorder="1" applyAlignment="1">
      <alignment horizontal="centerContinuous" vertical="center"/>
    </xf>
    <xf numFmtId="0" fontId="27" fillId="0" borderId="8" xfId="0" applyFont="1" applyFill="1" applyBorder="1">
      <alignment vertical="center"/>
    </xf>
    <xf numFmtId="0" fontId="27" fillId="0" borderId="10" xfId="0" applyFont="1" applyFill="1" applyBorder="1">
      <alignment vertical="center"/>
    </xf>
    <xf numFmtId="0" fontId="2" fillId="0" borderId="46" xfId="0" applyFont="1" applyBorder="1" applyAlignment="1">
      <alignment horizontal="center" vertical="center" shrinkToFit="1"/>
    </xf>
    <xf numFmtId="0" fontId="27" fillId="0" borderId="46" xfId="0" applyFont="1" applyFill="1" applyBorder="1" applyAlignment="1">
      <alignment horizontal="center" vertical="center" shrinkToFit="1"/>
    </xf>
    <xf numFmtId="0" fontId="27" fillId="0" borderId="46" xfId="0" applyFont="1" applyFill="1" applyBorder="1" applyAlignment="1">
      <alignment horizontal="center" vertical="center"/>
    </xf>
    <xf numFmtId="0" fontId="26" fillId="0" borderId="49" xfId="0" applyFont="1" applyBorder="1">
      <alignment vertical="center"/>
    </xf>
    <xf numFmtId="0" fontId="27" fillId="0" borderId="58" xfId="0" applyFont="1" applyFill="1" applyBorder="1">
      <alignment vertical="center"/>
    </xf>
    <xf numFmtId="0" fontId="27" fillId="0" borderId="14"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 fillId="0" borderId="58" xfId="0" applyFont="1" applyBorder="1" applyAlignment="1">
      <alignment vertical="center" shrinkToFit="1"/>
    </xf>
    <xf numFmtId="0" fontId="2" fillId="0" borderId="5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6" fillId="0" borderId="48" xfId="0" applyFont="1" applyBorder="1">
      <alignment vertical="center"/>
    </xf>
    <xf numFmtId="0" fontId="27" fillId="0" borderId="61" xfId="0" applyFont="1" applyFill="1" applyBorder="1">
      <alignment vertical="center"/>
    </xf>
    <xf numFmtId="0" fontId="27" fillId="0" borderId="17"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 fillId="0" borderId="61" xfId="0" applyFont="1" applyBorder="1" applyAlignment="1">
      <alignment vertical="center" shrinkToFit="1"/>
    </xf>
    <xf numFmtId="0" fontId="2" fillId="0" borderId="6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6" fillId="0" borderId="49" xfId="0" applyFont="1" applyBorder="1" applyAlignment="1">
      <alignment horizontal="center" vertical="center"/>
    </xf>
    <xf numFmtId="0" fontId="26" fillId="0" borderId="48" xfId="0" applyFont="1" applyBorder="1" applyAlignment="1">
      <alignment horizontal="center" vertical="center"/>
    </xf>
    <xf numFmtId="0" fontId="27" fillId="0" borderId="65" xfId="0" applyFont="1" applyFill="1" applyBorder="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27" fillId="0" borderId="22" xfId="0" applyFont="1" applyFill="1" applyBorder="1" applyAlignment="1">
      <alignment horizontal="center" vertical="center" shrinkToFit="1"/>
    </xf>
    <xf numFmtId="0" fontId="2" fillId="0" borderId="65" xfId="0" applyFont="1" applyBorder="1" applyAlignment="1">
      <alignment vertical="center" shrinkToFit="1"/>
    </xf>
    <xf numFmtId="0" fontId="2" fillId="0" borderId="65"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6" fillId="0" borderId="68" xfId="0" applyFont="1" applyBorder="1" applyAlignment="1">
      <alignment horizontal="center" vertical="center" shrinkToFit="1"/>
    </xf>
    <xf numFmtId="0" fontId="26" fillId="0" borderId="69" xfId="0" applyFont="1" applyBorder="1" applyAlignment="1">
      <alignment horizontal="center" vertical="center"/>
    </xf>
    <xf numFmtId="0" fontId="26" fillId="0" borderId="70" xfId="0" applyFont="1" applyBorder="1" applyAlignment="1">
      <alignment horizontal="center" vertical="center" shrinkToFit="1"/>
    </xf>
    <xf numFmtId="0" fontId="26" fillId="0" borderId="69" xfId="0" applyFont="1" applyFill="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46" xfId="0" applyFont="1" applyBorder="1" applyAlignment="1">
      <alignment vertical="center" textRotation="255"/>
    </xf>
    <xf numFmtId="0" fontId="2" fillId="0" borderId="48" xfId="0" applyFont="1" applyBorder="1" applyAlignment="1">
      <alignment vertical="center" textRotation="255"/>
    </xf>
    <xf numFmtId="0" fontId="2" fillId="0" borderId="49" xfId="0" applyFont="1" applyFill="1" applyBorder="1" applyAlignment="1">
      <alignment horizontal="center" vertical="center"/>
    </xf>
    <xf numFmtId="0" fontId="2" fillId="0" borderId="10" xfId="0" applyFont="1" applyBorder="1" applyAlignment="1">
      <alignment horizontal="right" vertical="center"/>
    </xf>
    <xf numFmtId="0" fontId="2" fillId="0" borderId="48" xfId="0" applyFont="1" applyBorder="1">
      <alignment vertical="center"/>
    </xf>
    <xf numFmtId="0" fontId="2" fillId="22" borderId="46" xfId="0" applyFont="1" applyFill="1" applyBorder="1">
      <alignment vertical="center"/>
    </xf>
    <xf numFmtId="0" fontId="2" fillId="0" borderId="67" xfId="0" applyFont="1" applyBorder="1">
      <alignment vertical="center"/>
    </xf>
    <xf numFmtId="0" fontId="2" fillId="0" borderId="67" xfId="0" applyFont="1" applyBorder="1" applyAlignment="1">
      <alignment horizontal="center" vertical="center"/>
    </xf>
    <xf numFmtId="0" fontId="2" fillId="22" borderId="67" xfId="0" applyFont="1" applyFill="1" applyBorder="1">
      <alignment vertical="center"/>
    </xf>
    <xf numFmtId="0" fontId="2" fillId="22" borderId="67" xfId="0" applyFont="1" applyFill="1" applyBorder="1" applyAlignment="1">
      <alignment horizontal="center" vertical="center"/>
    </xf>
    <xf numFmtId="0" fontId="2" fillId="0" borderId="61" xfId="0" applyFont="1" applyBorder="1">
      <alignment vertical="center"/>
    </xf>
    <xf numFmtId="0" fontId="2" fillId="22" borderId="61" xfId="0" applyFont="1" applyFill="1" applyBorder="1">
      <alignment vertical="center"/>
    </xf>
    <xf numFmtId="0" fontId="2" fillId="22" borderId="61" xfId="0" applyFont="1" applyFill="1" applyBorder="1" applyAlignment="1">
      <alignment horizontal="center" vertical="center"/>
    </xf>
    <xf numFmtId="0" fontId="2" fillId="22" borderId="66" xfId="0" applyFont="1" applyFill="1" applyBorder="1">
      <alignment vertical="center"/>
    </xf>
    <xf numFmtId="0" fontId="2" fillId="22" borderId="66" xfId="0" applyFont="1" applyFill="1" applyBorder="1" applyAlignment="1">
      <alignment horizontal="center" vertical="center"/>
    </xf>
    <xf numFmtId="0" fontId="2" fillId="0" borderId="48" xfId="0" applyFont="1" applyBorder="1" applyAlignment="1">
      <alignment horizontal="centerContinuous" vertical="center"/>
    </xf>
    <xf numFmtId="0" fontId="2" fillId="22" borderId="73" xfId="0" applyFont="1" applyFill="1" applyBorder="1">
      <alignment vertical="center"/>
    </xf>
    <xf numFmtId="0" fontId="2" fillId="22" borderId="73" xfId="0" applyFont="1" applyFill="1" applyBorder="1" applyAlignment="1">
      <alignment horizontal="center" vertical="center"/>
    </xf>
    <xf numFmtId="0" fontId="2" fillId="0" borderId="61" xfId="0" applyFont="1" applyFill="1" applyBorder="1">
      <alignment vertical="center"/>
    </xf>
    <xf numFmtId="0" fontId="2" fillId="0" borderId="61" xfId="0" applyFont="1" applyFill="1" applyBorder="1" applyAlignment="1">
      <alignment horizontal="center" vertical="center"/>
    </xf>
    <xf numFmtId="0" fontId="2" fillId="0" borderId="73" xfId="0" applyFont="1" applyFill="1" applyBorder="1">
      <alignment vertical="center"/>
    </xf>
    <xf numFmtId="0" fontId="2" fillId="0" borderId="73" xfId="0" applyFont="1" applyFill="1" applyBorder="1" applyAlignment="1">
      <alignment horizontal="center" vertical="center"/>
    </xf>
    <xf numFmtId="0" fontId="2" fillId="0" borderId="66" xfId="0" applyFont="1" applyFill="1" applyBorder="1">
      <alignment vertical="center"/>
    </xf>
    <xf numFmtId="0" fontId="2" fillId="0" borderId="66" xfId="0" applyFont="1" applyFill="1" applyBorder="1" applyAlignment="1">
      <alignment horizontal="center" vertical="center"/>
    </xf>
    <xf numFmtId="0" fontId="2" fillId="0" borderId="48" xfId="0" applyFont="1" applyBorder="1" applyAlignment="1">
      <alignment horizontal="center" vertical="center" shrinkToFit="1"/>
    </xf>
    <xf numFmtId="0" fontId="27" fillId="0" borderId="48"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3" borderId="18" xfId="0" applyFont="1" applyFill="1" applyBorder="1" applyAlignment="1">
      <alignment vertical="center" shrinkToFit="1"/>
    </xf>
    <xf numFmtId="176" fontId="2" fillId="0" borderId="18" xfId="0" applyNumberFormat="1" applyFont="1" applyBorder="1" applyAlignment="1">
      <alignment vertical="center" shrinkToFit="1"/>
    </xf>
    <xf numFmtId="179" fontId="28" fillId="3" borderId="42" xfId="0" applyNumberFormat="1" applyFont="1" applyFill="1" applyBorder="1" applyAlignment="1">
      <alignment vertical="center" shrinkToFit="1"/>
    </xf>
    <xf numFmtId="179" fontId="28" fillId="3" borderId="43" xfId="0" applyNumberFormat="1" applyFont="1" applyFill="1" applyBorder="1" applyAlignment="1">
      <alignment vertical="center" shrinkToFit="1"/>
    </xf>
    <xf numFmtId="179" fontId="28" fillId="2" borderId="42" xfId="0" applyNumberFormat="1" applyFont="1" applyFill="1" applyBorder="1" applyAlignment="1">
      <alignment vertical="center" shrinkToFit="1"/>
    </xf>
    <xf numFmtId="178" fontId="28" fillId="4" borderId="43" xfId="0" applyNumberFormat="1" applyFont="1" applyFill="1" applyBorder="1" applyAlignment="1">
      <alignment vertical="center" shrinkToFit="1"/>
    </xf>
    <xf numFmtId="178" fontId="28" fillId="5" borderId="42" xfId="0" applyNumberFormat="1" applyFont="1" applyFill="1" applyBorder="1" applyAlignment="1">
      <alignment vertical="center" shrinkToFit="1"/>
    </xf>
    <xf numFmtId="178" fontId="28" fillId="5" borderId="43" xfId="0" applyNumberFormat="1" applyFont="1" applyFill="1" applyBorder="1" applyAlignment="1">
      <alignment vertical="center" shrinkToFit="1"/>
    </xf>
    <xf numFmtId="0" fontId="3" fillId="2" borderId="33" xfId="0" applyFont="1" applyFill="1" applyBorder="1" applyAlignment="1">
      <alignment horizontal="centerContinuous" vertical="center"/>
    </xf>
    <xf numFmtId="0" fontId="2" fillId="13" borderId="46" xfId="0" applyFont="1" applyFill="1" applyBorder="1">
      <alignment vertical="center"/>
    </xf>
    <xf numFmtId="0" fontId="2" fillId="23" borderId="46" xfId="0" applyFont="1" applyFill="1" applyBorder="1">
      <alignment vertical="center"/>
    </xf>
    <xf numFmtId="0" fontId="26" fillId="0" borderId="49"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0" xfId="0" applyFont="1" applyAlignment="1">
      <alignment horizontal="center" vertical="center"/>
    </xf>
    <xf numFmtId="0" fontId="2" fillId="0" borderId="49" xfId="0" applyFont="1" applyBorder="1" applyAlignment="1">
      <alignment vertical="center" shrinkToFit="1"/>
    </xf>
    <xf numFmtId="0" fontId="2" fillId="13" borderId="49" xfId="0" applyFont="1" applyFill="1" applyBorder="1" applyAlignment="1">
      <alignment vertical="center" shrinkToFit="1"/>
    </xf>
    <xf numFmtId="0" fontId="2" fillId="23" borderId="49" xfId="0" applyFont="1" applyFill="1" applyBorder="1" applyAlignment="1">
      <alignment vertical="center" shrinkToFit="1"/>
    </xf>
    <xf numFmtId="0" fontId="2" fillId="13" borderId="48" xfId="0" applyFont="1" applyFill="1" applyBorder="1" applyAlignment="1">
      <alignment vertical="center" shrinkToFit="1"/>
    </xf>
    <xf numFmtId="0" fontId="2" fillId="23" borderId="48" xfId="0" applyFont="1" applyFill="1" applyBorder="1" applyAlignment="1">
      <alignment vertical="center" shrinkToFit="1"/>
    </xf>
    <xf numFmtId="0" fontId="2" fillId="24" borderId="8" xfId="0" applyFont="1" applyFill="1" applyBorder="1">
      <alignment vertical="center"/>
    </xf>
    <xf numFmtId="0" fontId="2" fillId="24" borderId="10" xfId="0" applyFont="1" applyFill="1" applyBorder="1">
      <alignment vertical="center"/>
    </xf>
    <xf numFmtId="0" fontId="2" fillId="17" borderId="0" xfId="0" applyFont="1" applyFill="1" applyAlignment="1">
      <alignment horizontal="centerContinuous" vertical="center"/>
    </xf>
    <xf numFmtId="0" fontId="29" fillId="17" borderId="0" xfId="0" applyFont="1" applyFill="1" applyAlignment="1">
      <alignment horizontal="centerContinuous" vertical="center"/>
    </xf>
    <xf numFmtId="178" fontId="28" fillId="4" borderId="42" xfId="0" applyNumberFormat="1" applyFont="1" applyFill="1" applyBorder="1" applyAlignment="1">
      <alignment vertical="center" shrinkToFit="1"/>
    </xf>
    <xf numFmtId="0" fontId="26" fillId="0" borderId="0" xfId="0" applyFont="1" applyAlignment="1">
      <alignment vertical="center"/>
    </xf>
    <xf numFmtId="0" fontId="2" fillId="0" borderId="0" xfId="0" applyFont="1" applyAlignme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26" fillId="0" borderId="46" xfId="0" applyFont="1" applyBorder="1" applyAlignment="1">
      <alignment horizontal="center" vertical="center" shrinkToFit="1"/>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4" xfId="0" applyFont="1" applyBorder="1">
      <alignment vertical="center"/>
    </xf>
    <xf numFmtId="0" fontId="26" fillId="0" borderId="74" xfId="0" applyFont="1" applyBorder="1" applyAlignment="1">
      <alignment horizontal="center" vertical="center"/>
    </xf>
    <xf numFmtId="0" fontId="26" fillId="0" borderId="74" xfId="0" applyFont="1" applyBorder="1" applyAlignment="1">
      <alignment vertical="center"/>
    </xf>
    <xf numFmtId="0" fontId="2" fillId="0" borderId="18" xfId="0" applyFont="1" applyBorder="1">
      <alignment vertical="center"/>
    </xf>
    <xf numFmtId="0" fontId="10" fillId="12" borderId="0" xfId="0" applyFont="1" applyFill="1" applyAlignment="1">
      <alignment horizontal="center" vertical="center"/>
    </xf>
    <xf numFmtId="0" fontId="10" fillId="21" borderId="0" xfId="0" applyFont="1" applyFill="1" applyAlignment="1">
      <alignment horizontal="center" vertical="center"/>
    </xf>
    <xf numFmtId="0" fontId="33" fillId="15" borderId="75" xfId="0" applyFont="1" applyFill="1" applyBorder="1" applyAlignment="1">
      <alignment horizontal="center" vertical="center" wrapText="1"/>
    </xf>
    <xf numFmtId="0" fontId="33" fillId="15" borderId="75" xfId="0" applyFont="1" applyFill="1" applyBorder="1" applyAlignment="1">
      <alignment horizontal="center" vertical="center"/>
    </xf>
    <xf numFmtId="0" fontId="27" fillId="23" borderId="48" xfId="2" applyFont="1" applyFill="1" applyBorder="1" applyAlignment="1">
      <alignment horizontal="center" vertical="center" wrapText="1"/>
    </xf>
    <xf numFmtId="0" fontId="27" fillId="23" borderId="48" xfId="0" applyFont="1" applyFill="1" applyBorder="1" applyAlignment="1">
      <alignment horizontal="center" vertical="center" wrapText="1"/>
    </xf>
    <xf numFmtId="0" fontId="27" fillId="25" borderId="48" xfId="0" applyFont="1" applyFill="1" applyBorder="1" applyAlignment="1">
      <alignment vertical="center" wrapText="1"/>
    </xf>
    <xf numFmtId="0" fontId="27" fillId="25" borderId="48" xfId="0" applyFont="1" applyFill="1" applyBorder="1">
      <alignment vertical="center"/>
    </xf>
    <xf numFmtId="0" fontId="27" fillId="23" borderId="46" xfId="2" applyFont="1" applyFill="1" applyBorder="1" applyAlignment="1">
      <alignment horizontal="center" vertical="center" wrapText="1"/>
    </xf>
    <xf numFmtId="0" fontId="27" fillId="23" borderId="46" xfId="0" applyFont="1" applyFill="1" applyBorder="1" applyAlignment="1">
      <alignment horizontal="center" vertical="center" wrapText="1"/>
    </xf>
    <xf numFmtId="0" fontId="27" fillId="25" borderId="46" xfId="0" applyFont="1" applyFill="1" applyBorder="1" applyAlignment="1">
      <alignment vertical="center" wrapText="1"/>
    </xf>
    <xf numFmtId="0" fontId="27" fillId="25" borderId="46" xfId="0" applyFont="1" applyFill="1" applyBorder="1">
      <alignment vertical="center"/>
    </xf>
    <xf numFmtId="0" fontId="27" fillId="26" borderId="46" xfId="2" applyFont="1" applyFill="1" applyBorder="1" applyAlignment="1">
      <alignment horizontal="center" vertical="center" wrapText="1"/>
    </xf>
    <xf numFmtId="0" fontId="27" fillId="26" borderId="46" xfId="0" applyFont="1" applyFill="1" applyBorder="1" applyAlignment="1">
      <alignment horizontal="center" vertical="center" wrapText="1"/>
    </xf>
    <xf numFmtId="0" fontId="27" fillId="0" borderId="46" xfId="0" applyFont="1" applyBorder="1">
      <alignment vertical="center"/>
    </xf>
    <xf numFmtId="0" fontId="27" fillId="0" borderId="46" xfId="0" applyFont="1" applyBorder="1" applyAlignment="1">
      <alignment vertical="center" wrapText="1"/>
    </xf>
    <xf numFmtId="0" fontId="27" fillId="4" borderId="46" xfId="2" applyFont="1" applyFill="1" applyBorder="1" applyAlignment="1">
      <alignment horizontal="center" vertical="center" wrapText="1"/>
    </xf>
    <xf numFmtId="0" fontId="27" fillId="4" borderId="46" xfId="0" applyFont="1" applyFill="1" applyBorder="1" applyAlignment="1">
      <alignment horizontal="center" vertical="center" wrapText="1"/>
    </xf>
    <xf numFmtId="0" fontId="27" fillId="27" borderId="46" xfId="0" applyFont="1" applyFill="1" applyBorder="1" applyAlignment="1">
      <alignment vertical="center" wrapText="1"/>
    </xf>
    <xf numFmtId="0" fontId="27" fillId="27" borderId="46" xfId="0" applyFont="1" applyFill="1" applyBorder="1">
      <alignment vertical="center"/>
    </xf>
    <xf numFmtId="0" fontId="27" fillId="3" borderId="46" xfId="2" applyFont="1" applyFill="1" applyBorder="1" applyAlignment="1">
      <alignment horizontal="center" vertical="center" wrapText="1"/>
    </xf>
    <xf numFmtId="0" fontId="27" fillId="3" borderId="46" xfId="0" applyFont="1" applyFill="1" applyBorder="1" applyAlignment="1">
      <alignment horizontal="center" vertical="center" wrapText="1"/>
    </xf>
    <xf numFmtId="0" fontId="27" fillId="28" borderId="46" xfId="0" applyFont="1" applyFill="1" applyBorder="1" applyAlignment="1">
      <alignment vertical="center" wrapText="1"/>
    </xf>
    <xf numFmtId="0" fontId="27" fillId="28" borderId="46" xfId="0" applyFont="1" applyFill="1" applyBorder="1">
      <alignment vertical="center"/>
    </xf>
    <xf numFmtId="0" fontId="36" fillId="0" borderId="0" xfId="0" applyFont="1">
      <alignment vertical="center"/>
    </xf>
    <xf numFmtId="0" fontId="27" fillId="0" borderId="0" xfId="0" applyFont="1">
      <alignment vertical="center"/>
    </xf>
    <xf numFmtId="0" fontId="14" fillId="0" borderId="0" xfId="0" applyFont="1" applyAlignment="1">
      <alignment vertical="center"/>
    </xf>
    <xf numFmtId="184" fontId="0" fillId="0" borderId="0" xfId="0" applyNumberForma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43" xfId="0" applyFont="1" applyBorder="1" applyAlignment="1">
      <alignment vertical="center"/>
    </xf>
    <xf numFmtId="0" fontId="10" fillId="0" borderId="60"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59" xfId="0" applyFont="1" applyBorder="1" applyAlignment="1">
      <alignment horizontal="center" vertical="center"/>
    </xf>
    <xf numFmtId="0" fontId="10" fillId="0" borderId="43" xfId="0" applyFont="1" applyBorder="1" applyAlignment="1">
      <alignment horizontal="center" vertical="center"/>
    </xf>
    <xf numFmtId="0" fontId="14" fillId="17" borderId="5" xfId="0" applyFont="1" applyFill="1" applyBorder="1" applyAlignment="1">
      <alignment vertical="center"/>
    </xf>
    <xf numFmtId="0" fontId="14" fillId="17" borderId="7" xfId="0" applyFont="1" applyFill="1" applyBorder="1" applyAlignment="1">
      <alignmen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6" fillId="0" borderId="0" xfId="0" applyFont="1" applyAlignment="1">
      <alignment horizontal="center" vertical="top" textRotation="255"/>
    </xf>
    <xf numFmtId="0" fontId="16" fillId="0" borderId="0" xfId="0" applyFont="1" applyAlignment="1">
      <alignment horizontal="center" vertical="top" textRotation="255" indent="3"/>
    </xf>
    <xf numFmtId="0" fontId="3" fillId="6" borderId="39" xfId="0" applyFont="1" applyFill="1" applyBorder="1" applyAlignment="1">
      <alignment horizontal="center" vertical="center" textRotation="255"/>
    </xf>
    <xf numFmtId="0" fontId="3" fillId="6" borderId="40" xfId="0" applyFont="1" applyFill="1" applyBorder="1" applyAlignment="1">
      <alignment horizontal="center" vertical="center" textRotation="255"/>
    </xf>
    <xf numFmtId="0" fontId="3" fillId="6" borderId="41" xfId="0" applyFont="1" applyFill="1" applyBorder="1" applyAlignment="1">
      <alignment horizontal="center" vertical="center" textRotation="255"/>
    </xf>
    <xf numFmtId="0" fontId="3" fillId="9" borderId="39" xfId="0" applyFont="1" applyFill="1" applyBorder="1" applyAlignment="1">
      <alignment horizontal="center" vertical="center" textRotation="255"/>
    </xf>
    <xf numFmtId="0" fontId="3" fillId="9" borderId="40" xfId="0" applyFont="1" applyFill="1" applyBorder="1" applyAlignment="1">
      <alignment horizontal="center" vertical="center" textRotation="255"/>
    </xf>
    <xf numFmtId="0" fontId="3" fillId="9" borderId="41" xfId="0" applyFont="1" applyFill="1" applyBorder="1" applyAlignment="1">
      <alignment horizontal="center" vertical="center" textRotation="255"/>
    </xf>
    <xf numFmtId="0" fontId="3" fillId="8" borderId="39" xfId="0" applyFont="1" applyFill="1" applyBorder="1" applyAlignment="1">
      <alignment horizontal="center" vertical="center" textRotation="255"/>
    </xf>
    <xf numFmtId="0" fontId="3" fillId="8" borderId="40" xfId="0" applyFont="1" applyFill="1" applyBorder="1" applyAlignment="1">
      <alignment horizontal="center" vertical="center" textRotation="255"/>
    </xf>
    <xf numFmtId="0" fontId="3" fillId="8" borderId="41" xfId="0" applyFont="1" applyFill="1" applyBorder="1" applyAlignment="1">
      <alignment horizontal="center" vertical="center" textRotation="255"/>
    </xf>
    <xf numFmtId="0" fontId="3" fillId="7" borderId="39" xfId="0" applyFont="1" applyFill="1" applyBorder="1" applyAlignment="1">
      <alignment horizontal="center" vertical="center" textRotation="255"/>
    </xf>
    <xf numFmtId="0" fontId="3" fillId="7" borderId="40" xfId="0" applyFont="1" applyFill="1" applyBorder="1" applyAlignment="1">
      <alignment horizontal="center" vertical="center" textRotation="255"/>
    </xf>
    <xf numFmtId="0" fontId="3" fillId="7" borderId="41" xfId="0" applyFont="1" applyFill="1" applyBorder="1" applyAlignment="1">
      <alignment horizontal="center" vertical="center" textRotation="255"/>
    </xf>
  </cellXfs>
  <cellStyles count="3">
    <cellStyle name="ハイパーリンク" xfId="2" builtinId="8"/>
    <cellStyle name="桁区切り" xfId="1" builtinId="6"/>
    <cellStyle name="標準" xfId="0" builtinId="0"/>
  </cellStyles>
  <dxfs count="199">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b/>
        <i val="0"/>
        <color rgb="FFFF3300"/>
      </font>
    </dxf>
    <dxf>
      <font>
        <b/>
        <i val="0"/>
        <color rgb="FFFF3300"/>
      </font>
    </dxf>
    <dxf>
      <font>
        <b/>
        <i val="0"/>
        <color rgb="FFFF3300"/>
      </font>
    </dxf>
    <dxf>
      <font>
        <b/>
        <i val="0"/>
        <color rgb="FFFF3300"/>
      </font>
      <fill>
        <patternFill patternType="none">
          <bgColor auto="1"/>
        </patternFill>
      </fill>
    </dxf>
    <dxf>
      <font>
        <b/>
        <i val="0"/>
        <color rgb="FFFF3300"/>
      </font>
    </dxf>
    <dxf>
      <font>
        <b/>
        <i val="0"/>
        <color rgb="FFFF3300"/>
      </font>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rgb="FFFFFF66"/>
        </patternFill>
      </fill>
    </dxf>
    <dxf>
      <fill>
        <patternFill>
          <bgColor rgb="FFFFFFCC"/>
        </patternFill>
      </fill>
    </dxf>
    <dxf>
      <fill>
        <patternFill>
          <bgColor theme="8" tint="0.79998168889431442"/>
        </patternFill>
      </fill>
    </dxf>
    <dxf>
      <fill>
        <patternFill>
          <bgColor theme="8"/>
        </patternFill>
      </fill>
    </dxf>
    <dxf>
      <fill>
        <patternFill>
          <bgColor theme="8"/>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499984740745262"/>
        </patternFill>
      </fill>
    </dxf>
    <dxf>
      <font>
        <b/>
        <i val="0"/>
        <color rgb="FFC00000"/>
      </font>
    </dxf>
    <dxf>
      <fill>
        <patternFill>
          <bgColor theme="8"/>
        </patternFill>
      </fill>
    </dxf>
    <dxf>
      <fill>
        <patternFill>
          <bgColor rgb="FFFFC000"/>
        </patternFill>
      </fill>
    </dxf>
    <dxf>
      <fill>
        <patternFill>
          <bgColor rgb="FFC00000"/>
        </patternFill>
      </fill>
    </dxf>
  </dxfs>
  <tableStyles count="0" defaultTableStyle="TableStyleMedium2" defaultPivotStyle="PivotStyleLight16"/>
  <colors>
    <mruColors>
      <color rgb="FFFFFF66"/>
      <color rgb="FFFF3300"/>
      <color rgb="FFFFFFCC"/>
      <color rgb="FFEAEAEA"/>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AN$127" lockText="1" noThreeD="1"/>
</file>

<file path=xl/ctrlProps/ctrlProp10.xml><?xml version="1.0" encoding="utf-8"?>
<formControlPr xmlns="http://schemas.microsoft.com/office/spreadsheetml/2009/9/main" objectType="Radio" checked="Checked" firstButton="1" fmlaLink="$DA$103" lockText="1" noThreeD="1"/>
</file>

<file path=xl/ctrlProps/ctrlProp100.xml><?xml version="1.0" encoding="utf-8"?>
<formControlPr xmlns="http://schemas.microsoft.com/office/spreadsheetml/2009/9/main" objectType="CheckBox" fmlaLink="$D$35" lockText="1" noThreeD="1"/>
</file>

<file path=xl/ctrlProps/ctrlProp101.xml><?xml version="1.0" encoding="utf-8"?>
<formControlPr xmlns="http://schemas.microsoft.com/office/spreadsheetml/2009/9/main" objectType="CheckBox" fmlaLink="$D$36" lockText="1" noThreeD="1"/>
</file>

<file path=xl/ctrlProps/ctrlProp102.xml><?xml version="1.0" encoding="utf-8"?>
<formControlPr xmlns="http://schemas.microsoft.com/office/spreadsheetml/2009/9/main" objectType="CheckBox" fmlaLink="$D$37" lockText="1" noThreeD="1"/>
</file>

<file path=xl/ctrlProps/ctrlProp103.xml><?xml version="1.0" encoding="utf-8"?>
<formControlPr xmlns="http://schemas.microsoft.com/office/spreadsheetml/2009/9/main" objectType="CheckBox" fmlaLink="$E$34" lockText="1" noThreeD="1"/>
</file>

<file path=xl/ctrlProps/ctrlProp104.xml><?xml version="1.0" encoding="utf-8"?>
<formControlPr xmlns="http://schemas.microsoft.com/office/spreadsheetml/2009/9/main" objectType="CheckBox" fmlaLink="$E$35" lockText="1" noThreeD="1"/>
</file>

<file path=xl/ctrlProps/ctrlProp105.xml><?xml version="1.0" encoding="utf-8"?>
<formControlPr xmlns="http://schemas.microsoft.com/office/spreadsheetml/2009/9/main" objectType="CheckBox" fmlaLink="$E$36" lockText="1" noThreeD="1"/>
</file>

<file path=xl/ctrlProps/ctrlProp106.xml><?xml version="1.0" encoding="utf-8"?>
<formControlPr xmlns="http://schemas.microsoft.com/office/spreadsheetml/2009/9/main" objectType="CheckBox" fmlaLink="$E$37" lockText="1" noThreeD="1"/>
</file>

<file path=xl/ctrlProps/ctrlProp107.xml><?xml version="1.0" encoding="utf-8"?>
<formControlPr xmlns="http://schemas.microsoft.com/office/spreadsheetml/2009/9/main" objectType="CheckBox" fmlaLink="$F$34" lockText="1" noThreeD="1"/>
</file>

<file path=xl/ctrlProps/ctrlProp108.xml><?xml version="1.0" encoding="utf-8"?>
<formControlPr xmlns="http://schemas.microsoft.com/office/spreadsheetml/2009/9/main" objectType="CheckBox" fmlaLink="$F$35" lockText="1" noThreeD="1"/>
</file>

<file path=xl/ctrlProps/ctrlProp109.xml><?xml version="1.0" encoding="utf-8"?>
<formControlPr xmlns="http://schemas.microsoft.com/office/spreadsheetml/2009/9/main" objectType="CheckBox" fmlaLink="$F$36"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F$37" lockText="1" noThreeD="1"/>
</file>

<file path=xl/ctrlProps/ctrlProp111.xml><?xml version="1.0" encoding="utf-8"?>
<formControlPr xmlns="http://schemas.microsoft.com/office/spreadsheetml/2009/9/main" objectType="CheckBox" fmlaLink="$G$34" lockText="1" noThreeD="1"/>
</file>

<file path=xl/ctrlProps/ctrlProp112.xml><?xml version="1.0" encoding="utf-8"?>
<formControlPr xmlns="http://schemas.microsoft.com/office/spreadsheetml/2009/9/main" objectType="CheckBox" fmlaLink="$G$35" lockText="1" noThreeD="1"/>
</file>

<file path=xl/ctrlProps/ctrlProp113.xml><?xml version="1.0" encoding="utf-8"?>
<formControlPr xmlns="http://schemas.microsoft.com/office/spreadsheetml/2009/9/main" objectType="CheckBox" fmlaLink="$G$36" lockText="1" noThreeD="1"/>
</file>

<file path=xl/ctrlProps/ctrlProp114.xml><?xml version="1.0" encoding="utf-8"?>
<formControlPr xmlns="http://schemas.microsoft.com/office/spreadsheetml/2009/9/main" objectType="CheckBox" fmlaLink="$G$37" lockText="1" noThreeD="1"/>
</file>

<file path=xl/ctrlProps/ctrlProp115.xml><?xml version="1.0" encoding="utf-8"?>
<formControlPr xmlns="http://schemas.microsoft.com/office/spreadsheetml/2009/9/main" objectType="CheckBox" fmlaLink="$B$41" lockText="1" noThreeD="1"/>
</file>

<file path=xl/ctrlProps/ctrlProp116.xml><?xml version="1.0" encoding="utf-8"?>
<formControlPr xmlns="http://schemas.microsoft.com/office/spreadsheetml/2009/9/main" objectType="CheckBox" fmlaLink="$B$42" lockText="1" noThreeD="1"/>
</file>

<file path=xl/ctrlProps/ctrlProp117.xml><?xml version="1.0" encoding="utf-8"?>
<formControlPr xmlns="http://schemas.microsoft.com/office/spreadsheetml/2009/9/main" objectType="CheckBox" fmlaLink="$B$43" lockText="1" noThreeD="1"/>
</file>

<file path=xl/ctrlProps/ctrlProp118.xml><?xml version="1.0" encoding="utf-8"?>
<formControlPr xmlns="http://schemas.microsoft.com/office/spreadsheetml/2009/9/main" objectType="CheckBox" fmlaLink="$C$41" lockText="1" noThreeD="1"/>
</file>

<file path=xl/ctrlProps/ctrlProp119.xml><?xml version="1.0" encoding="utf-8"?>
<formControlPr xmlns="http://schemas.microsoft.com/office/spreadsheetml/2009/9/main" objectType="CheckBox" fmlaLink="$C$42"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fmlaLink="$C$43" lockText="1" noThreeD="1"/>
</file>

<file path=xl/ctrlProps/ctrlProp121.xml><?xml version="1.0" encoding="utf-8"?>
<formControlPr xmlns="http://schemas.microsoft.com/office/spreadsheetml/2009/9/main" objectType="CheckBox" fmlaLink="$D$41" lockText="1" noThreeD="1"/>
</file>

<file path=xl/ctrlProps/ctrlProp122.xml><?xml version="1.0" encoding="utf-8"?>
<formControlPr xmlns="http://schemas.microsoft.com/office/spreadsheetml/2009/9/main" objectType="CheckBox" fmlaLink="$D$42" lockText="1" noThreeD="1"/>
</file>

<file path=xl/ctrlProps/ctrlProp123.xml><?xml version="1.0" encoding="utf-8"?>
<formControlPr xmlns="http://schemas.microsoft.com/office/spreadsheetml/2009/9/main" objectType="CheckBox" fmlaLink="$D$43" lockText="1" noThreeD="1"/>
</file>

<file path=xl/ctrlProps/ctrlProp124.xml><?xml version="1.0" encoding="utf-8"?>
<formControlPr xmlns="http://schemas.microsoft.com/office/spreadsheetml/2009/9/main" objectType="CheckBox" fmlaLink="$E$41" lockText="1" noThreeD="1"/>
</file>

<file path=xl/ctrlProps/ctrlProp125.xml><?xml version="1.0" encoding="utf-8"?>
<formControlPr xmlns="http://schemas.microsoft.com/office/spreadsheetml/2009/9/main" objectType="CheckBox" fmlaLink="$E$42" lockText="1" noThreeD="1"/>
</file>

<file path=xl/ctrlProps/ctrlProp126.xml><?xml version="1.0" encoding="utf-8"?>
<formControlPr xmlns="http://schemas.microsoft.com/office/spreadsheetml/2009/9/main" objectType="CheckBox" fmlaLink="$E$43" lockText="1" noThreeD="1"/>
</file>

<file path=xl/ctrlProps/ctrlProp127.xml><?xml version="1.0" encoding="utf-8"?>
<formControlPr xmlns="http://schemas.microsoft.com/office/spreadsheetml/2009/9/main" objectType="CheckBox" fmlaLink="$F$41" lockText="1" noThreeD="1"/>
</file>

<file path=xl/ctrlProps/ctrlProp128.xml><?xml version="1.0" encoding="utf-8"?>
<formControlPr xmlns="http://schemas.microsoft.com/office/spreadsheetml/2009/9/main" objectType="CheckBox" fmlaLink="$F$42" lockText="1" noThreeD="1"/>
</file>

<file path=xl/ctrlProps/ctrlProp129.xml><?xml version="1.0" encoding="utf-8"?>
<formControlPr xmlns="http://schemas.microsoft.com/office/spreadsheetml/2009/9/main" objectType="CheckBox" fmlaLink="$F$43"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G$41" lockText="1" noThreeD="1"/>
</file>

<file path=xl/ctrlProps/ctrlProp131.xml><?xml version="1.0" encoding="utf-8"?>
<formControlPr xmlns="http://schemas.microsoft.com/office/spreadsheetml/2009/9/main" objectType="CheckBox" fmlaLink="$G$42" lockText="1" noThreeD="1"/>
</file>

<file path=xl/ctrlProps/ctrlProp132.xml><?xml version="1.0" encoding="utf-8"?>
<formControlPr xmlns="http://schemas.microsoft.com/office/spreadsheetml/2009/9/main" objectType="CheckBox" fmlaLink="$G$43" lockText="1" noThreeD="1"/>
</file>

<file path=xl/ctrlProps/ctrlProp133.xml><?xml version="1.0" encoding="utf-8"?>
<formControlPr xmlns="http://schemas.microsoft.com/office/spreadsheetml/2009/9/main" objectType="CheckBox" fmlaLink="$B$47" lockText="1" noThreeD="1"/>
</file>

<file path=xl/ctrlProps/ctrlProp134.xml><?xml version="1.0" encoding="utf-8"?>
<formControlPr xmlns="http://schemas.microsoft.com/office/spreadsheetml/2009/9/main" objectType="CheckBox" fmlaLink="$B$48" lockText="1" noThreeD="1"/>
</file>

<file path=xl/ctrlProps/ctrlProp135.xml><?xml version="1.0" encoding="utf-8"?>
<formControlPr xmlns="http://schemas.microsoft.com/office/spreadsheetml/2009/9/main" objectType="CheckBox" fmlaLink="$B$49" lockText="1" noThreeD="1"/>
</file>

<file path=xl/ctrlProps/ctrlProp136.xml><?xml version="1.0" encoding="utf-8"?>
<formControlPr xmlns="http://schemas.microsoft.com/office/spreadsheetml/2009/9/main" objectType="CheckBox" fmlaLink="$B$50" lockText="1" noThreeD="1"/>
</file>

<file path=xl/ctrlProps/ctrlProp137.xml><?xml version="1.0" encoding="utf-8"?>
<formControlPr xmlns="http://schemas.microsoft.com/office/spreadsheetml/2009/9/main" objectType="CheckBox" fmlaLink="$B$51" lockText="1" noThreeD="1"/>
</file>

<file path=xl/ctrlProps/ctrlProp138.xml><?xml version="1.0" encoding="utf-8"?>
<formControlPr xmlns="http://schemas.microsoft.com/office/spreadsheetml/2009/9/main" objectType="CheckBox" fmlaLink="$C$47" lockText="1" noThreeD="1"/>
</file>

<file path=xl/ctrlProps/ctrlProp139.xml><?xml version="1.0" encoding="utf-8"?>
<formControlPr xmlns="http://schemas.microsoft.com/office/spreadsheetml/2009/9/main" objectType="CheckBox" fmlaLink="$C$48" lockText="1" noThreeD="1"/>
</file>

<file path=xl/ctrlProps/ctrlProp14.xml><?xml version="1.0" encoding="utf-8"?>
<formControlPr xmlns="http://schemas.microsoft.com/office/spreadsheetml/2009/9/main" objectType="Radio" firstButton="1" fmlaLink="$CF$65" lockText="1" noThreeD="1"/>
</file>

<file path=xl/ctrlProps/ctrlProp140.xml><?xml version="1.0" encoding="utf-8"?>
<formControlPr xmlns="http://schemas.microsoft.com/office/spreadsheetml/2009/9/main" objectType="CheckBox" fmlaLink="$C$49" lockText="1" noThreeD="1"/>
</file>

<file path=xl/ctrlProps/ctrlProp141.xml><?xml version="1.0" encoding="utf-8"?>
<formControlPr xmlns="http://schemas.microsoft.com/office/spreadsheetml/2009/9/main" objectType="CheckBox" fmlaLink="$C$50" lockText="1" noThreeD="1"/>
</file>

<file path=xl/ctrlProps/ctrlProp142.xml><?xml version="1.0" encoding="utf-8"?>
<formControlPr xmlns="http://schemas.microsoft.com/office/spreadsheetml/2009/9/main" objectType="CheckBox" fmlaLink="$C$51" lockText="1" noThreeD="1"/>
</file>

<file path=xl/ctrlProps/ctrlProp143.xml><?xml version="1.0" encoding="utf-8"?>
<formControlPr xmlns="http://schemas.microsoft.com/office/spreadsheetml/2009/9/main" objectType="CheckBox" fmlaLink="$D$47" lockText="1" noThreeD="1"/>
</file>

<file path=xl/ctrlProps/ctrlProp144.xml><?xml version="1.0" encoding="utf-8"?>
<formControlPr xmlns="http://schemas.microsoft.com/office/spreadsheetml/2009/9/main" objectType="CheckBox" fmlaLink="$D$48" lockText="1" noThreeD="1"/>
</file>

<file path=xl/ctrlProps/ctrlProp145.xml><?xml version="1.0" encoding="utf-8"?>
<formControlPr xmlns="http://schemas.microsoft.com/office/spreadsheetml/2009/9/main" objectType="CheckBox" fmlaLink="$D$49" lockText="1" noThreeD="1"/>
</file>

<file path=xl/ctrlProps/ctrlProp146.xml><?xml version="1.0" encoding="utf-8"?>
<formControlPr xmlns="http://schemas.microsoft.com/office/spreadsheetml/2009/9/main" objectType="CheckBox" fmlaLink="$D$50" lockText="1" noThreeD="1"/>
</file>

<file path=xl/ctrlProps/ctrlProp147.xml><?xml version="1.0" encoding="utf-8"?>
<formControlPr xmlns="http://schemas.microsoft.com/office/spreadsheetml/2009/9/main" objectType="CheckBox" fmlaLink="$D$51" lockText="1" noThreeD="1"/>
</file>

<file path=xl/ctrlProps/ctrlProp148.xml><?xml version="1.0" encoding="utf-8"?>
<formControlPr xmlns="http://schemas.microsoft.com/office/spreadsheetml/2009/9/main" objectType="CheckBox" fmlaLink="$E$47" lockText="1" noThreeD="1"/>
</file>

<file path=xl/ctrlProps/ctrlProp149.xml><?xml version="1.0" encoding="utf-8"?>
<formControlPr xmlns="http://schemas.microsoft.com/office/spreadsheetml/2009/9/main" objectType="CheckBox" fmlaLink="$E$48"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CheckBox" fmlaLink="$E$49" lockText="1" noThreeD="1"/>
</file>

<file path=xl/ctrlProps/ctrlProp151.xml><?xml version="1.0" encoding="utf-8"?>
<formControlPr xmlns="http://schemas.microsoft.com/office/spreadsheetml/2009/9/main" objectType="CheckBox" fmlaLink="$E$50" lockText="1" noThreeD="1"/>
</file>

<file path=xl/ctrlProps/ctrlProp152.xml><?xml version="1.0" encoding="utf-8"?>
<formControlPr xmlns="http://schemas.microsoft.com/office/spreadsheetml/2009/9/main" objectType="CheckBox" fmlaLink="$E$51" lockText="1" noThreeD="1"/>
</file>

<file path=xl/ctrlProps/ctrlProp153.xml><?xml version="1.0" encoding="utf-8"?>
<formControlPr xmlns="http://schemas.microsoft.com/office/spreadsheetml/2009/9/main" objectType="CheckBox" fmlaLink="$F$47" lockText="1" noThreeD="1"/>
</file>

<file path=xl/ctrlProps/ctrlProp154.xml><?xml version="1.0" encoding="utf-8"?>
<formControlPr xmlns="http://schemas.microsoft.com/office/spreadsheetml/2009/9/main" objectType="CheckBox" fmlaLink="$F$48" lockText="1" noThreeD="1"/>
</file>

<file path=xl/ctrlProps/ctrlProp155.xml><?xml version="1.0" encoding="utf-8"?>
<formControlPr xmlns="http://schemas.microsoft.com/office/spreadsheetml/2009/9/main" objectType="CheckBox" fmlaLink="$F$49" lockText="1" noThreeD="1"/>
</file>

<file path=xl/ctrlProps/ctrlProp156.xml><?xml version="1.0" encoding="utf-8"?>
<formControlPr xmlns="http://schemas.microsoft.com/office/spreadsheetml/2009/9/main" objectType="CheckBox" fmlaLink="$F$50" lockText="1" noThreeD="1"/>
</file>

<file path=xl/ctrlProps/ctrlProp157.xml><?xml version="1.0" encoding="utf-8"?>
<formControlPr xmlns="http://schemas.microsoft.com/office/spreadsheetml/2009/9/main" objectType="CheckBox" fmlaLink="$F$51" lockText="1" noThreeD="1"/>
</file>

<file path=xl/ctrlProps/ctrlProp158.xml><?xml version="1.0" encoding="utf-8"?>
<formControlPr xmlns="http://schemas.microsoft.com/office/spreadsheetml/2009/9/main" objectType="CheckBox" fmlaLink="$B$55" lockText="1" noThreeD="1"/>
</file>

<file path=xl/ctrlProps/ctrlProp159.xml><?xml version="1.0" encoding="utf-8"?>
<formControlPr xmlns="http://schemas.microsoft.com/office/spreadsheetml/2009/9/main" objectType="CheckBox" fmlaLink="$B$56"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CheckBox" fmlaLink="$B$57" lockText="1" noThreeD="1"/>
</file>

<file path=xl/ctrlProps/ctrlProp161.xml><?xml version="1.0" encoding="utf-8"?>
<formControlPr xmlns="http://schemas.microsoft.com/office/spreadsheetml/2009/9/main" objectType="CheckBox" fmlaLink="$B$58" lockText="1" noThreeD="1"/>
</file>

<file path=xl/ctrlProps/ctrlProp162.xml><?xml version="1.0" encoding="utf-8"?>
<formControlPr xmlns="http://schemas.microsoft.com/office/spreadsheetml/2009/9/main" objectType="CheckBox" fmlaLink="$C$55" lockText="1" noThreeD="1"/>
</file>

<file path=xl/ctrlProps/ctrlProp163.xml><?xml version="1.0" encoding="utf-8"?>
<formControlPr xmlns="http://schemas.microsoft.com/office/spreadsheetml/2009/9/main" objectType="CheckBox" fmlaLink="$C$56" lockText="1" noThreeD="1"/>
</file>

<file path=xl/ctrlProps/ctrlProp164.xml><?xml version="1.0" encoding="utf-8"?>
<formControlPr xmlns="http://schemas.microsoft.com/office/spreadsheetml/2009/9/main" objectType="CheckBox" fmlaLink="$C$57" lockText="1" noThreeD="1"/>
</file>

<file path=xl/ctrlProps/ctrlProp165.xml><?xml version="1.0" encoding="utf-8"?>
<formControlPr xmlns="http://schemas.microsoft.com/office/spreadsheetml/2009/9/main" objectType="CheckBox" fmlaLink="$C$58" lockText="1" noThreeD="1"/>
</file>

<file path=xl/ctrlProps/ctrlProp166.xml><?xml version="1.0" encoding="utf-8"?>
<formControlPr xmlns="http://schemas.microsoft.com/office/spreadsheetml/2009/9/main" objectType="CheckBox" fmlaLink="$C$59" lockText="1" noThreeD="1"/>
</file>

<file path=xl/ctrlProps/ctrlProp167.xml><?xml version="1.0" encoding="utf-8"?>
<formControlPr xmlns="http://schemas.microsoft.com/office/spreadsheetml/2009/9/main" objectType="CheckBox" fmlaLink="$D$55" lockText="1" noThreeD="1"/>
</file>

<file path=xl/ctrlProps/ctrlProp168.xml><?xml version="1.0" encoding="utf-8"?>
<formControlPr xmlns="http://schemas.microsoft.com/office/spreadsheetml/2009/9/main" objectType="CheckBox" fmlaLink="$D$56" lockText="1" noThreeD="1"/>
</file>

<file path=xl/ctrlProps/ctrlProp169.xml><?xml version="1.0" encoding="utf-8"?>
<formControlPr xmlns="http://schemas.microsoft.com/office/spreadsheetml/2009/9/main" objectType="CheckBox" fmlaLink="$D$57" lockText="1" noThreeD="1"/>
</file>

<file path=xl/ctrlProps/ctrlProp17.xml><?xml version="1.0" encoding="utf-8"?>
<formControlPr xmlns="http://schemas.microsoft.com/office/spreadsheetml/2009/9/main" objectType="Radio" checked="Checked" lockText="1" noThreeD="1"/>
</file>

<file path=xl/ctrlProps/ctrlProp170.xml><?xml version="1.0" encoding="utf-8"?>
<formControlPr xmlns="http://schemas.microsoft.com/office/spreadsheetml/2009/9/main" objectType="CheckBox" fmlaLink="$D$58" lockText="1" noThreeD="1"/>
</file>

<file path=xl/ctrlProps/ctrlProp171.xml><?xml version="1.0" encoding="utf-8"?>
<formControlPr xmlns="http://schemas.microsoft.com/office/spreadsheetml/2009/9/main" objectType="CheckBox" fmlaLink="$E$55" lockText="1" noThreeD="1"/>
</file>

<file path=xl/ctrlProps/ctrlProp172.xml><?xml version="1.0" encoding="utf-8"?>
<formControlPr xmlns="http://schemas.microsoft.com/office/spreadsheetml/2009/9/main" objectType="CheckBox" fmlaLink="$E$56" lockText="1" noThreeD="1"/>
</file>

<file path=xl/ctrlProps/ctrlProp173.xml><?xml version="1.0" encoding="utf-8"?>
<formControlPr xmlns="http://schemas.microsoft.com/office/spreadsheetml/2009/9/main" objectType="CheckBox" fmlaLink="$E$57" lockText="1" noThreeD="1"/>
</file>

<file path=xl/ctrlProps/ctrlProp174.xml><?xml version="1.0" encoding="utf-8"?>
<formControlPr xmlns="http://schemas.microsoft.com/office/spreadsheetml/2009/9/main" objectType="CheckBox" fmlaLink="$E$58" lockText="1" noThreeD="1"/>
</file>

<file path=xl/ctrlProps/ctrlProp175.xml><?xml version="1.0" encoding="utf-8"?>
<formControlPr xmlns="http://schemas.microsoft.com/office/spreadsheetml/2009/9/main" objectType="CheckBox" fmlaLink="$E$59" lockText="1" noThreeD="1"/>
</file>

<file path=xl/ctrlProps/ctrlProp176.xml><?xml version="1.0" encoding="utf-8"?>
<formControlPr xmlns="http://schemas.microsoft.com/office/spreadsheetml/2009/9/main" objectType="CheckBox" fmlaLink="$E$60" lockText="1" noThreeD="1"/>
</file>

<file path=xl/ctrlProps/ctrlProp177.xml><?xml version="1.0" encoding="utf-8"?>
<formControlPr xmlns="http://schemas.microsoft.com/office/spreadsheetml/2009/9/main" objectType="CheckBox" fmlaLink="$E$61" lockText="1" noThreeD="1"/>
</file>

<file path=xl/ctrlProps/ctrlProp178.xml><?xml version="1.0" encoding="utf-8"?>
<formControlPr xmlns="http://schemas.microsoft.com/office/spreadsheetml/2009/9/main" objectType="CheckBox" fmlaLink="$F$55" lockText="1" noThreeD="1"/>
</file>

<file path=xl/ctrlProps/ctrlProp179.xml><?xml version="1.0" encoding="utf-8"?>
<formControlPr xmlns="http://schemas.microsoft.com/office/spreadsheetml/2009/9/main" objectType="CheckBox" fmlaLink="$F$56" lockText="1" noThreeD="1"/>
</file>

<file path=xl/ctrlProps/ctrlProp18.xml><?xml version="1.0" encoding="utf-8"?>
<formControlPr xmlns="http://schemas.microsoft.com/office/spreadsheetml/2009/9/main" objectType="CheckBox" fmlaLink="$AD$8" lockText="1" noThreeD="1"/>
</file>

<file path=xl/ctrlProps/ctrlProp180.xml><?xml version="1.0" encoding="utf-8"?>
<formControlPr xmlns="http://schemas.microsoft.com/office/spreadsheetml/2009/9/main" objectType="CheckBox" fmlaLink="$F$57" lockText="1" noThreeD="1"/>
</file>

<file path=xl/ctrlProps/ctrlProp181.xml><?xml version="1.0" encoding="utf-8"?>
<formControlPr xmlns="http://schemas.microsoft.com/office/spreadsheetml/2009/9/main" objectType="CheckBox" fmlaLink="$F$58" lockText="1" noThreeD="1"/>
</file>

<file path=xl/ctrlProps/ctrlProp182.xml><?xml version="1.0" encoding="utf-8"?>
<formControlPr xmlns="http://schemas.microsoft.com/office/spreadsheetml/2009/9/main" objectType="CheckBox" fmlaLink="$F$59" lockText="1" noThreeD="1"/>
</file>

<file path=xl/ctrlProps/ctrlProp183.xml><?xml version="1.0" encoding="utf-8"?>
<formControlPr xmlns="http://schemas.microsoft.com/office/spreadsheetml/2009/9/main" objectType="CheckBox" fmlaLink="$F$60" lockText="1" noThreeD="1"/>
</file>

<file path=xl/ctrlProps/ctrlProp184.xml><?xml version="1.0" encoding="utf-8"?>
<formControlPr xmlns="http://schemas.microsoft.com/office/spreadsheetml/2009/9/main" objectType="CheckBox" fmlaLink="$G$55" lockText="1" noThreeD="1"/>
</file>

<file path=xl/ctrlProps/ctrlProp185.xml><?xml version="1.0" encoding="utf-8"?>
<formControlPr xmlns="http://schemas.microsoft.com/office/spreadsheetml/2009/9/main" objectType="CheckBox" fmlaLink="$G$56" lockText="1" noThreeD="1"/>
</file>

<file path=xl/ctrlProps/ctrlProp186.xml><?xml version="1.0" encoding="utf-8"?>
<formControlPr xmlns="http://schemas.microsoft.com/office/spreadsheetml/2009/9/main" objectType="CheckBox" fmlaLink="$G$57" lockText="1" noThreeD="1"/>
</file>

<file path=xl/ctrlProps/ctrlProp187.xml><?xml version="1.0" encoding="utf-8"?>
<formControlPr xmlns="http://schemas.microsoft.com/office/spreadsheetml/2009/9/main" objectType="CheckBox" fmlaLink="$G$58" lockText="1" noThreeD="1"/>
</file>

<file path=xl/ctrlProps/ctrlProp188.xml><?xml version="1.0" encoding="utf-8"?>
<formControlPr xmlns="http://schemas.microsoft.com/office/spreadsheetml/2009/9/main" objectType="CheckBox" fmlaLink="$AD$13" lockText="1" noThreeD="1"/>
</file>

<file path=xl/ctrlProps/ctrlProp189.xml><?xml version="1.0" encoding="utf-8"?>
<formControlPr xmlns="http://schemas.microsoft.com/office/spreadsheetml/2009/9/main" objectType="CheckBox" fmlaLink="$AD$14" lockText="1" noThreeD="1"/>
</file>

<file path=xl/ctrlProps/ctrlProp19.xml><?xml version="1.0" encoding="utf-8"?>
<formControlPr xmlns="http://schemas.microsoft.com/office/spreadsheetml/2009/9/main" objectType="CheckBox" fmlaLink="$AD$9" lockText="1" noThreeD="1"/>
</file>

<file path=xl/ctrlProps/ctrlProp190.xml><?xml version="1.0" encoding="utf-8"?>
<formControlPr xmlns="http://schemas.microsoft.com/office/spreadsheetml/2009/9/main" objectType="CheckBox" fmlaLink="$AD$15" lockText="1" noThreeD="1"/>
</file>

<file path=xl/ctrlProps/ctrlProp191.xml><?xml version="1.0" encoding="utf-8"?>
<formControlPr xmlns="http://schemas.microsoft.com/office/spreadsheetml/2009/9/main" objectType="CheckBox" fmlaLink="$AD$16" lockText="1" noThreeD="1"/>
</file>

<file path=xl/ctrlProps/ctrlProp192.xml><?xml version="1.0" encoding="utf-8"?>
<formControlPr xmlns="http://schemas.microsoft.com/office/spreadsheetml/2009/9/main" objectType="CheckBox" fmlaLink="$AD$17" lockText="1" noThreeD="1"/>
</file>

<file path=xl/ctrlProps/ctrlProp193.xml><?xml version="1.0" encoding="utf-8"?>
<formControlPr xmlns="http://schemas.microsoft.com/office/spreadsheetml/2009/9/main" objectType="CheckBox" fmlaLink="$AD$18" lockText="1" noThreeD="1"/>
</file>

<file path=xl/ctrlProps/ctrlProp194.xml><?xml version="1.0" encoding="utf-8"?>
<formControlPr xmlns="http://schemas.microsoft.com/office/spreadsheetml/2009/9/main" objectType="CheckBox" fmlaLink="$AD$19" lockText="1" noThreeD="1"/>
</file>

<file path=xl/ctrlProps/ctrlProp195.xml><?xml version="1.0" encoding="utf-8"?>
<formControlPr xmlns="http://schemas.microsoft.com/office/spreadsheetml/2009/9/main" objectType="CheckBox" fmlaLink="$AD$21" lockText="1" noThreeD="1"/>
</file>

<file path=xl/ctrlProps/ctrlProp196.xml><?xml version="1.0" encoding="utf-8"?>
<formControlPr xmlns="http://schemas.microsoft.com/office/spreadsheetml/2009/9/main" objectType="CheckBox" fmlaLink="$AD$22" lockText="1" noThreeD="1"/>
</file>

<file path=xl/ctrlProps/ctrlProp197.xml><?xml version="1.0" encoding="utf-8"?>
<formControlPr xmlns="http://schemas.microsoft.com/office/spreadsheetml/2009/9/main" objectType="CheckBox" fmlaLink="$AD$23" lockText="1" noThreeD="1"/>
</file>

<file path=xl/ctrlProps/ctrlProp198.xml><?xml version="1.0" encoding="utf-8"?>
<formControlPr xmlns="http://schemas.microsoft.com/office/spreadsheetml/2009/9/main" objectType="CheckBox" fmlaLink="$AD$24" lockText="1" noThreeD="1"/>
</file>

<file path=xl/ctrlProps/ctrlProp199.xml><?xml version="1.0" encoding="utf-8"?>
<formControlPr xmlns="http://schemas.microsoft.com/office/spreadsheetml/2009/9/main" objectType="CheckBox" fmlaLink="$AD$25"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D$10" lockText="1" noThreeD="1"/>
</file>

<file path=xl/ctrlProps/ctrlProp200.xml><?xml version="1.0" encoding="utf-8"?>
<formControlPr xmlns="http://schemas.microsoft.com/office/spreadsheetml/2009/9/main" objectType="CheckBox" fmlaLink="$AD$26" lockText="1" noThreeD="1"/>
</file>

<file path=xl/ctrlProps/ctrlProp201.xml><?xml version="1.0" encoding="utf-8"?>
<formControlPr xmlns="http://schemas.microsoft.com/office/spreadsheetml/2009/9/main" objectType="CheckBox" fmlaLink="$AD$27" lockText="1" noThreeD="1"/>
</file>

<file path=xl/ctrlProps/ctrlProp202.xml><?xml version="1.0" encoding="utf-8"?>
<formControlPr xmlns="http://schemas.microsoft.com/office/spreadsheetml/2009/9/main" objectType="CheckBox" fmlaLink="$AD$28" lockText="1" noThreeD="1"/>
</file>

<file path=xl/ctrlProps/ctrlProp203.xml><?xml version="1.0" encoding="utf-8"?>
<formControlPr xmlns="http://schemas.microsoft.com/office/spreadsheetml/2009/9/main" objectType="CheckBox" fmlaLink="$AD$29" lockText="1" noThreeD="1"/>
</file>

<file path=xl/ctrlProps/ctrlProp204.xml><?xml version="1.0" encoding="utf-8"?>
<formControlPr xmlns="http://schemas.microsoft.com/office/spreadsheetml/2009/9/main" objectType="CheckBox" fmlaLink="$AD$30" lockText="1" noThreeD="1"/>
</file>

<file path=xl/ctrlProps/ctrlProp205.xml><?xml version="1.0" encoding="utf-8"?>
<formControlPr xmlns="http://schemas.microsoft.com/office/spreadsheetml/2009/9/main" objectType="CheckBox" fmlaLink="$AD$32" lockText="1" noThreeD="1"/>
</file>

<file path=xl/ctrlProps/ctrlProp206.xml><?xml version="1.0" encoding="utf-8"?>
<formControlPr xmlns="http://schemas.microsoft.com/office/spreadsheetml/2009/9/main" objectType="CheckBox" fmlaLink="$AD$33" lockText="1" noThreeD="1"/>
</file>

<file path=xl/ctrlProps/ctrlProp207.xml><?xml version="1.0" encoding="utf-8"?>
<formControlPr xmlns="http://schemas.microsoft.com/office/spreadsheetml/2009/9/main" objectType="CheckBox" fmlaLink="$AD$34" lockText="1" noThreeD="1"/>
</file>

<file path=xl/ctrlProps/ctrlProp208.xml><?xml version="1.0" encoding="utf-8"?>
<formControlPr xmlns="http://schemas.microsoft.com/office/spreadsheetml/2009/9/main" objectType="CheckBox" fmlaLink="$AD$35" lockText="1" noThreeD="1"/>
</file>

<file path=xl/ctrlProps/ctrlProp209.xml><?xml version="1.0" encoding="utf-8"?>
<formControlPr xmlns="http://schemas.microsoft.com/office/spreadsheetml/2009/9/main" objectType="CheckBox" fmlaLink="$AD$36" lockText="1" noThreeD="1"/>
</file>

<file path=xl/ctrlProps/ctrlProp21.xml><?xml version="1.0" encoding="utf-8"?>
<formControlPr xmlns="http://schemas.microsoft.com/office/spreadsheetml/2009/9/main" objectType="CheckBox" fmlaLink="$AD$6" lockText="1" noThreeD="1"/>
</file>

<file path=xl/ctrlProps/ctrlProp210.xml><?xml version="1.0" encoding="utf-8"?>
<formControlPr xmlns="http://schemas.microsoft.com/office/spreadsheetml/2009/9/main" objectType="CheckBox" fmlaLink="$AD$37" lockText="1" noThreeD="1"/>
</file>

<file path=xl/ctrlProps/ctrlProp211.xml><?xml version="1.0" encoding="utf-8"?>
<formControlPr xmlns="http://schemas.microsoft.com/office/spreadsheetml/2009/9/main" objectType="CheckBox" fmlaLink="$AD$39" lockText="1" noThreeD="1"/>
</file>

<file path=xl/ctrlProps/ctrlProp212.xml><?xml version="1.0" encoding="utf-8"?>
<formControlPr xmlns="http://schemas.microsoft.com/office/spreadsheetml/2009/9/main" objectType="CheckBox" fmlaLink="$AD$40" lockText="1" noThreeD="1"/>
</file>

<file path=xl/ctrlProps/ctrlProp213.xml><?xml version="1.0" encoding="utf-8"?>
<formControlPr xmlns="http://schemas.microsoft.com/office/spreadsheetml/2009/9/main" objectType="CheckBox" fmlaLink="$AD$41" lockText="1" noThreeD="1"/>
</file>

<file path=xl/ctrlProps/ctrlProp214.xml><?xml version="1.0" encoding="utf-8"?>
<formControlPr xmlns="http://schemas.microsoft.com/office/spreadsheetml/2009/9/main" objectType="CheckBox" fmlaLink="$AD$42" lockText="1" noThreeD="1"/>
</file>

<file path=xl/ctrlProps/ctrlProp215.xml><?xml version="1.0" encoding="utf-8"?>
<formControlPr xmlns="http://schemas.microsoft.com/office/spreadsheetml/2009/9/main" objectType="CheckBox" fmlaLink="$AD$43" lockText="1" noThreeD="1"/>
</file>

<file path=xl/ctrlProps/ctrlProp22.xml><?xml version="1.0" encoding="utf-8"?>
<formControlPr xmlns="http://schemas.microsoft.com/office/spreadsheetml/2009/9/main" objectType="CheckBox" fmlaLink="$AD$7" lockText="1" noThreeD="1"/>
</file>

<file path=xl/ctrlProps/ctrlProp23.xml><?xml version="1.0" encoding="utf-8"?>
<formControlPr xmlns="http://schemas.microsoft.com/office/spreadsheetml/2009/9/main" objectType="CheckBox" fmlaLink="$AD$12" lockText="1" noThreeD="1"/>
</file>

<file path=xl/ctrlProps/ctrlProp24.xml><?xml version="1.0" encoding="utf-8"?>
<formControlPr xmlns="http://schemas.microsoft.com/office/spreadsheetml/2009/9/main" objectType="CheckBox" fmlaLink="$AD$44" lockText="1" noThreeD="1"/>
</file>

<file path=xl/ctrlProps/ctrlProp25.xml><?xml version="1.0" encoding="utf-8"?>
<formControlPr xmlns="http://schemas.microsoft.com/office/spreadsheetml/2009/9/main" objectType="CheckBox" fmlaLink="$AD$45" lockText="1" noThreeD="1"/>
</file>

<file path=xl/ctrlProps/ctrlProp26.xml><?xml version="1.0" encoding="utf-8"?>
<formControlPr xmlns="http://schemas.microsoft.com/office/spreadsheetml/2009/9/main" objectType="CheckBox" fmlaLink="$B$15" lockText="1" noThreeD="1"/>
</file>

<file path=xl/ctrlProps/ctrlProp27.xml><?xml version="1.0" encoding="utf-8"?>
<formControlPr xmlns="http://schemas.microsoft.com/office/spreadsheetml/2009/9/main" objectType="CheckBox" fmlaLink="$B$16" lockText="1" noThreeD="1"/>
</file>

<file path=xl/ctrlProps/ctrlProp28.xml><?xml version="1.0" encoding="utf-8"?>
<formControlPr xmlns="http://schemas.microsoft.com/office/spreadsheetml/2009/9/main" objectType="CheckBox" fmlaLink="$B$17" lockText="1" noThreeD="1"/>
</file>

<file path=xl/ctrlProps/ctrlProp29.xml><?xml version="1.0" encoding="utf-8"?>
<formControlPr xmlns="http://schemas.microsoft.com/office/spreadsheetml/2009/9/main" objectType="CheckBox" fmlaLink="$B$18" lockText="1" noThreeD="1"/>
</file>

<file path=xl/ctrlProps/ctrlProp3.xml><?xml version="1.0" encoding="utf-8"?>
<formControlPr xmlns="http://schemas.microsoft.com/office/spreadsheetml/2009/9/main" objectType="Radio" checked="Checked" firstButton="1" fmlaLink="$L$89" lockText="1" noThreeD="1"/>
</file>

<file path=xl/ctrlProps/ctrlProp30.xml><?xml version="1.0" encoding="utf-8"?>
<formControlPr xmlns="http://schemas.microsoft.com/office/spreadsheetml/2009/9/main" objectType="CheckBox" fmlaLink="$B$19" lockText="1" noThreeD="1"/>
</file>

<file path=xl/ctrlProps/ctrlProp31.xml><?xml version="1.0" encoding="utf-8"?>
<formControlPr xmlns="http://schemas.microsoft.com/office/spreadsheetml/2009/9/main" objectType="CheckBox" fmlaLink="$C$15" lockText="1" noThreeD="1"/>
</file>

<file path=xl/ctrlProps/ctrlProp32.xml><?xml version="1.0" encoding="utf-8"?>
<formControlPr xmlns="http://schemas.microsoft.com/office/spreadsheetml/2009/9/main" objectType="CheckBox" fmlaLink="$C$16" lockText="1" noThreeD="1"/>
</file>

<file path=xl/ctrlProps/ctrlProp33.xml><?xml version="1.0" encoding="utf-8"?>
<formControlPr xmlns="http://schemas.microsoft.com/office/spreadsheetml/2009/9/main" objectType="CheckBox" fmlaLink="$C$17" lockText="1" noThreeD="1"/>
</file>

<file path=xl/ctrlProps/ctrlProp34.xml><?xml version="1.0" encoding="utf-8"?>
<formControlPr xmlns="http://schemas.microsoft.com/office/spreadsheetml/2009/9/main" objectType="CheckBox" fmlaLink="$C$18" lockText="1" noThreeD="1"/>
</file>

<file path=xl/ctrlProps/ctrlProp35.xml><?xml version="1.0" encoding="utf-8"?>
<formControlPr xmlns="http://schemas.microsoft.com/office/spreadsheetml/2009/9/main" objectType="CheckBox" fmlaLink="$C$19" lockText="1" noThreeD="1"/>
</file>

<file path=xl/ctrlProps/ctrlProp36.xml><?xml version="1.0" encoding="utf-8"?>
<formControlPr xmlns="http://schemas.microsoft.com/office/spreadsheetml/2009/9/main" objectType="CheckBox" fmlaLink="$D$15" lockText="1" noThreeD="1"/>
</file>

<file path=xl/ctrlProps/ctrlProp37.xml><?xml version="1.0" encoding="utf-8"?>
<formControlPr xmlns="http://schemas.microsoft.com/office/spreadsheetml/2009/9/main" objectType="CheckBox" fmlaLink="$D$16" lockText="1" noThreeD="1"/>
</file>

<file path=xl/ctrlProps/ctrlProp38.xml><?xml version="1.0" encoding="utf-8"?>
<formControlPr xmlns="http://schemas.microsoft.com/office/spreadsheetml/2009/9/main" objectType="CheckBox" fmlaLink="$D$17" lockText="1" noThreeD="1"/>
</file>

<file path=xl/ctrlProps/ctrlProp39.xml><?xml version="1.0" encoding="utf-8"?>
<formControlPr xmlns="http://schemas.microsoft.com/office/spreadsheetml/2009/9/main" objectType="CheckBox" fmlaLink="$D$1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D$19" lockText="1" noThreeD="1"/>
</file>

<file path=xl/ctrlProps/ctrlProp41.xml><?xml version="1.0" encoding="utf-8"?>
<formControlPr xmlns="http://schemas.microsoft.com/office/spreadsheetml/2009/9/main" objectType="CheckBox" fmlaLink="$E$15" lockText="1" noThreeD="1"/>
</file>

<file path=xl/ctrlProps/ctrlProp42.xml><?xml version="1.0" encoding="utf-8"?>
<formControlPr xmlns="http://schemas.microsoft.com/office/spreadsheetml/2009/9/main" objectType="CheckBox" fmlaLink="$E$16" lockText="1" noThreeD="1"/>
</file>

<file path=xl/ctrlProps/ctrlProp43.xml><?xml version="1.0" encoding="utf-8"?>
<formControlPr xmlns="http://schemas.microsoft.com/office/spreadsheetml/2009/9/main" objectType="CheckBox" fmlaLink="$E$17" lockText="1" noThreeD="1"/>
</file>

<file path=xl/ctrlProps/ctrlProp44.xml><?xml version="1.0" encoding="utf-8"?>
<formControlPr xmlns="http://schemas.microsoft.com/office/spreadsheetml/2009/9/main" objectType="CheckBox" fmlaLink="$E$18" lockText="1" noThreeD="1"/>
</file>

<file path=xl/ctrlProps/ctrlProp45.xml><?xml version="1.0" encoding="utf-8"?>
<formControlPr xmlns="http://schemas.microsoft.com/office/spreadsheetml/2009/9/main" objectType="CheckBox" fmlaLink="$E$19" lockText="1" noThreeD="1"/>
</file>

<file path=xl/ctrlProps/ctrlProp46.xml><?xml version="1.0" encoding="utf-8"?>
<formControlPr xmlns="http://schemas.microsoft.com/office/spreadsheetml/2009/9/main" objectType="CheckBox" fmlaLink="$F$15" lockText="1" noThreeD="1"/>
</file>

<file path=xl/ctrlProps/ctrlProp47.xml><?xml version="1.0" encoding="utf-8"?>
<formControlPr xmlns="http://schemas.microsoft.com/office/spreadsheetml/2009/9/main" objectType="CheckBox" fmlaLink="$F$16" lockText="1" noThreeD="1"/>
</file>

<file path=xl/ctrlProps/ctrlProp48.xml><?xml version="1.0" encoding="utf-8"?>
<formControlPr xmlns="http://schemas.microsoft.com/office/spreadsheetml/2009/9/main" objectType="CheckBox" fmlaLink="$F$17" lockText="1" noThreeD="1"/>
</file>

<file path=xl/ctrlProps/ctrlProp49.xml><?xml version="1.0" encoding="utf-8"?>
<formControlPr xmlns="http://schemas.microsoft.com/office/spreadsheetml/2009/9/main" objectType="CheckBox" fmlaLink="$F$18"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F$19" lockText="1" noThreeD="1"/>
</file>

<file path=xl/ctrlProps/ctrlProp51.xml><?xml version="1.0" encoding="utf-8"?>
<formControlPr xmlns="http://schemas.microsoft.com/office/spreadsheetml/2009/9/main" objectType="CheckBox" fmlaLink="$B$23" lockText="1" noThreeD="1"/>
</file>

<file path=xl/ctrlProps/ctrlProp52.xml><?xml version="1.0" encoding="utf-8"?>
<formControlPr xmlns="http://schemas.microsoft.com/office/spreadsheetml/2009/9/main" objectType="CheckBox" fmlaLink="$B$24" lockText="1" noThreeD="1"/>
</file>

<file path=xl/ctrlProps/ctrlProp53.xml><?xml version="1.0" encoding="utf-8"?>
<formControlPr xmlns="http://schemas.microsoft.com/office/spreadsheetml/2009/9/main" objectType="CheckBox" fmlaLink="$B$25" lockText="1" noThreeD="1"/>
</file>

<file path=xl/ctrlProps/ctrlProp54.xml><?xml version="1.0" encoding="utf-8"?>
<formControlPr xmlns="http://schemas.microsoft.com/office/spreadsheetml/2009/9/main" objectType="CheckBox" fmlaLink="$B$26" lockText="1" noThreeD="1"/>
</file>

<file path=xl/ctrlProps/ctrlProp55.xml><?xml version="1.0" encoding="utf-8"?>
<formControlPr xmlns="http://schemas.microsoft.com/office/spreadsheetml/2009/9/main" objectType="CheckBox" fmlaLink="$B$27" lockText="1" noThreeD="1"/>
</file>

<file path=xl/ctrlProps/ctrlProp56.xml><?xml version="1.0" encoding="utf-8"?>
<formControlPr xmlns="http://schemas.microsoft.com/office/spreadsheetml/2009/9/main" objectType="CheckBox" fmlaLink="$C$23" lockText="1" noThreeD="1"/>
</file>

<file path=xl/ctrlProps/ctrlProp57.xml><?xml version="1.0" encoding="utf-8"?>
<formControlPr xmlns="http://schemas.microsoft.com/office/spreadsheetml/2009/9/main" objectType="CheckBox" fmlaLink="$C$24" lockText="1" noThreeD="1"/>
</file>

<file path=xl/ctrlProps/ctrlProp58.xml><?xml version="1.0" encoding="utf-8"?>
<formControlPr xmlns="http://schemas.microsoft.com/office/spreadsheetml/2009/9/main" objectType="CheckBox" fmlaLink="$C$25" lockText="1" noThreeD="1"/>
</file>

<file path=xl/ctrlProps/ctrlProp59.xml><?xml version="1.0" encoding="utf-8"?>
<formControlPr xmlns="http://schemas.microsoft.com/office/spreadsheetml/2009/9/main" objectType="CheckBox" fmlaLink="$C$26"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C$27" lockText="1" noThreeD="1"/>
</file>

<file path=xl/ctrlProps/ctrlProp61.xml><?xml version="1.0" encoding="utf-8"?>
<formControlPr xmlns="http://schemas.microsoft.com/office/spreadsheetml/2009/9/main" objectType="CheckBox" fmlaLink="$D$23" lockText="1" noThreeD="1"/>
</file>

<file path=xl/ctrlProps/ctrlProp62.xml><?xml version="1.0" encoding="utf-8"?>
<formControlPr xmlns="http://schemas.microsoft.com/office/spreadsheetml/2009/9/main" objectType="CheckBox" fmlaLink="$D$24" lockText="1" noThreeD="1"/>
</file>

<file path=xl/ctrlProps/ctrlProp63.xml><?xml version="1.0" encoding="utf-8"?>
<formControlPr xmlns="http://schemas.microsoft.com/office/spreadsheetml/2009/9/main" objectType="CheckBox" fmlaLink="$D$25" lockText="1" noThreeD="1"/>
</file>

<file path=xl/ctrlProps/ctrlProp64.xml><?xml version="1.0" encoding="utf-8"?>
<formControlPr xmlns="http://schemas.microsoft.com/office/spreadsheetml/2009/9/main" objectType="CheckBox" fmlaLink="$D$26" lockText="1" noThreeD="1"/>
</file>

<file path=xl/ctrlProps/ctrlProp65.xml><?xml version="1.0" encoding="utf-8"?>
<formControlPr xmlns="http://schemas.microsoft.com/office/spreadsheetml/2009/9/main" objectType="CheckBox" fmlaLink="$D$27" lockText="1" noThreeD="1"/>
</file>

<file path=xl/ctrlProps/ctrlProp66.xml><?xml version="1.0" encoding="utf-8"?>
<formControlPr xmlns="http://schemas.microsoft.com/office/spreadsheetml/2009/9/main" objectType="CheckBox" fmlaLink="$D$28" lockText="1" noThreeD="1"/>
</file>

<file path=xl/ctrlProps/ctrlProp67.xml><?xml version="1.0" encoding="utf-8"?>
<formControlPr xmlns="http://schemas.microsoft.com/office/spreadsheetml/2009/9/main" objectType="CheckBox" fmlaLink="$D$29" lockText="1" noThreeD="1"/>
</file>

<file path=xl/ctrlProps/ctrlProp68.xml><?xml version="1.0" encoding="utf-8"?>
<formControlPr xmlns="http://schemas.microsoft.com/office/spreadsheetml/2009/9/main" objectType="CheckBox" fmlaLink="$D$30" lockText="1" noThreeD="1"/>
</file>

<file path=xl/ctrlProps/ctrlProp69.xml><?xml version="1.0" encoding="utf-8"?>
<formControlPr xmlns="http://schemas.microsoft.com/office/spreadsheetml/2009/9/main" objectType="CheckBox" fmlaLink="$E$23"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E$24" lockText="1" noThreeD="1"/>
</file>

<file path=xl/ctrlProps/ctrlProp71.xml><?xml version="1.0" encoding="utf-8"?>
<formControlPr xmlns="http://schemas.microsoft.com/office/spreadsheetml/2009/9/main" objectType="CheckBox" fmlaLink="$E$25" lockText="1" noThreeD="1"/>
</file>

<file path=xl/ctrlProps/ctrlProp72.xml><?xml version="1.0" encoding="utf-8"?>
<formControlPr xmlns="http://schemas.microsoft.com/office/spreadsheetml/2009/9/main" objectType="CheckBox" fmlaLink="$E$26" lockText="1" noThreeD="1"/>
</file>

<file path=xl/ctrlProps/ctrlProp73.xml><?xml version="1.0" encoding="utf-8"?>
<formControlPr xmlns="http://schemas.microsoft.com/office/spreadsheetml/2009/9/main" objectType="CheckBox" fmlaLink="$E$27" lockText="1" noThreeD="1"/>
</file>

<file path=xl/ctrlProps/ctrlProp74.xml><?xml version="1.0" encoding="utf-8"?>
<formControlPr xmlns="http://schemas.microsoft.com/office/spreadsheetml/2009/9/main" objectType="CheckBox" fmlaLink="$E$28" lockText="1" noThreeD="1"/>
</file>

<file path=xl/ctrlProps/ctrlProp75.xml><?xml version="1.0" encoding="utf-8"?>
<formControlPr xmlns="http://schemas.microsoft.com/office/spreadsheetml/2009/9/main" objectType="CheckBox" fmlaLink="$E$29" lockText="1" noThreeD="1"/>
</file>

<file path=xl/ctrlProps/ctrlProp76.xml><?xml version="1.0" encoding="utf-8"?>
<formControlPr xmlns="http://schemas.microsoft.com/office/spreadsheetml/2009/9/main" objectType="CheckBox" fmlaLink="$F$23" lockText="1" noThreeD="1"/>
</file>

<file path=xl/ctrlProps/ctrlProp77.xml><?xml version="1.0" encoding="utf-8"?>
<formControlPr xmlns="http://schemas.microsoft.com/office/spreadsheetml/2009/9/main" objectType="CheckBox" fmlaLink="$F$24" lockText="1" noThreeD="1"/>
</file>

<file path=xl/ctrlProps/ctrlProp78.xml><?xml version="1.0" encoding="utf-8"?>
<formControlPr xmlns="http://schemas.microsoft.com/office/spreadsheetml/2009/9/main" objectType="CheckBox" fmlaLink="$F$25" lockText="1" noThreeD="1"/>
</file>

<file path=xl/ctrlProps/ctrlProp79.xml><?xml version="1.0" encoding="utf-8"?>
<formControlPr xmlns="http://schemas.microsoft.com/office/spreadsheetml/2009/9/main" objectType="CheckBox" fmlaLink="$F$26" lockText="1" noThreeD="1"/>
</file>

<file path=xl/ctrlProps/ctrlProp8.xml><?xml version="1.0" encoding="utf-8"?>
<formControlPr xmlns="http://schemas.microsoft.com/office/spreadsheetml/2009/9/main" objectType="Radio" checked="Checked" firstButton="1" fmlaLink="$AK$127" lockText="1" noThreeD="1"/>
</file>

<file path=xl/ctrlProps/ctrlProp80.xml><?xml version="1.0" encoding="utf-8"?>
<formControlPr xmlns="http://schemas.microsoft.com/office/spreadsheetml/2009/9/main" objectType="CheckBox" fmlaLink="$F$27" lockText="1" noThreeD="1"/>
</file>

<file path=xl/ctrlProps/ctrlProp81.xml><?xml version="1.0" encoding="utf-8"?>
<formControlPr xmlns="http://schemas.microsoft.com/office/spreadsheetml/2009/9/main" objectType="CheckBox" fmlaLink="$F$28" lockText="1" noThreeD="1"/>
</file>

<file path=xl/ctrlProps/ctrlProp82.xml><?xml version="1.0" encoding="utf-8"?>
<formControlPr xmlns="http://schemas.microsoft.com/office/spreadsheetml/2009/9/main" objectType="CheckBox" fmlaLink="$F$29" lockText="1" noThreeD="1"/>
</file>

<file path=xl/ctrlProps/ctrlProp83.xml><?xml version="1.0" encoding="utf-8"?>
<formControlPr xmlns="http://schemas.microsoft.com/office/spreadsheetml/2009/9/main" objectType="CheckBox" fmlaLink="$G$23" lockText="1" noThreeD="1"/>
</file>

<file path=xl/ctrlProps/ctrlProp84.xml><?xml version="1.0" encoding="utf-8"?>
<formControlPr xmlns="http://schemas.microsoft.com/office/spreadsheetml/2009/9/main" objectType="CheckBox" fmlaLink="$G$24" lockText="1" noThreeD="1"/>
</file>

<file path=xl/ctrlProps/ctrlProp85.xml><?xml version="1.0" encoding="utf-8"?>
<formControlPr xmlns="http://schemas.microsoft.com/office/spreadsheetml/2009/9/main" objectType="CheckBox" fmlaLink="$G$25" lockText="1" noThreeD="1"/>
</file>

<file path=xl/ctrlProps/ctrlProp86.xml><?xml version="1.0" encoding="utf-8"?>
<formControlPr xmlns="http://schemas.microsoft.com/office/spreadsheetml/2009/9/main" objectType="CheckBox" fmlaLink="$G$26" lockText="1" noThreeD="1"/>
</file>

<file path=xl/ctrlProps/ctrlProp87.xml><?xml version="1.0" encoding="utf-8"?>
<formControlPr xmlns="http://schemas.microsoft.com/office/spreadsheetml/2009/9/main" objectType="CheckBox" fmlaLink="$G$27" lockText="1" noThreeD="1"/>
</file>

<file path=xl/ctrlProps/ctrlProp88.xml><?xml version="1.0" encoding="utf-8"?>
<formControlPr xmlns="http://schemas.microsoft.com/office/spreadsheetml/2009/9/main" objectType="CheckBox" fmlaLink="$G$28" lockText="1" noThreeD="1"/>
</file>

<file path=xl/ctrlProps/ctrlProp89.xml><?xml version="1.0" encoding="utf-8"?>
<formControlPr xmlns="http://schemas.microsoft.com/office/spreadsheetml/2009/9/main" objectType="CheckBox" fmlaLink="$G$29"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fmlaLink="$G$30" lockText="1" noThreeD="1"/>
</file>

<file path=xl/ctrlProps/ctrlProp91.xml><?xml version="1.0" encoding="utf-8"?>
<formControlPr xmlns="http://schemas.microsoft.com/office/spreadsheetml/2009/9/main" objectType="CheckBox" fmlaLink="$B$34" lockText="1" noThreeD="1"/>
</file>

<file path=xl/ctrlProps/ctrlProp92.xml><?xml version="1.0" encoding="utf-8"?>
<formControlPr xmlns="http://schemas.microsoft.com/office/spreadsheetml/2009/9/main" objectType="CheckBox" fmlaLink="$B$35" lockText="1" noThreeD="1"/>
</file>

<file path=xl/ctrlProps/ctrlProp93.xml><?xml version="1.0" encoding="utf-8"?>
<formControlPr xmlns="http://schemas.microsoft.com/office/spreadsheetml/2009/9/main" objectType="CheckBox" fmlaLink="$B$36" lockText="1" noThreeD="1"/>
</file>

<file path=xl/ctrlProps/ctrlProp94.xml><?xml version="1.0" encoding="utf-8"?>
<formControlPr xmlns="http://schemas.microsoft.com/office/spreadsheetml/2009/9/main" objectType="CheckBox" fmlaLink="$B$37" lockText="1" noThreeD="1"/>
</file>

<file path=xl/ctrlProps/ctrlProp95.xml><?xml version="1.0" encoding="utf-8"?>
<formControlPr xmlns="http://schemas.microsoft.com/office/spreadsheetml/2009/9/main" objectType="CheckBox" fmlaLink="$C$34" lockText="1" noThreeD="1"/>
</file>

<file path=xl/ctrlProps/ctrlProp96.xml><?xml version="1.0" encoding="utf-8"?>
<formControlPr xmlns="http://schemas.microsoft.com/office/spreadsheetml/2009/9/main" objectType="CheckBox" fmlaLink="$C$35" lockText="1" noThreeD="1"/>
</file>

<file path=xl/ctrlProps/ctrlProp97.xml><?xml version="1.0" encoding="utf-8"?>
<formControlPr xmlns="http://schemas.microsoft.com/office/spreadsheetml/2009/9/main" objectType="CheckBox" fmlaLink="$C$36" lockText="1" noThreeD="1"/>
</file>

<file path=xl/ctrlProps/ctrlProp98.xml><?xml version="1.0" encoding="utf-8"?>
<formControlPr xmlns="http://schemas.microsoft.com/office/spreadsheetml/2009/9/main" objectType="CheckBox" fmlaLink="$C$37" lockText="1" noThreeD="1"/>
</file>

<file path=xl/ctrlProps/ctrlProp99.xml><?xml version="1.0" encoding="utf-8"?>
<formControlPr xmlns="http://schemas.microsoft.com/office/spreadsheetml/2009/9/main" objectType="CheckBox" fmlaLink="$D$3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45</xdr:row>
          <xdr:rowOff>123825</xdr:rowOff>
        </xdr:from>
        <xdr:to>
          <xdr:col>4</xdr:col>
          <xdr:colOff>381000</xdr:colOff>
          <xdr:row>47</xdr:row>
          <xdr:rowOff>114300</xdr:rowOff>
        </xdr:to>
        <xdr:sp macro="" textlink="">
          <xdr:nvSpPr>
            <xdr:cNvPr id="19458" name="Option Button 2" hidden="1">
              <a:extLst>
                <a:ext uri="{63B3BB69-23CF-44E3-9099-C40C66FF867C}">
                  <a14:compatExt spid="_x0000_s194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デイビット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95250</xdr:rowOff>
        </xdr:from>
        <xdr:to>
          <xdr:col>4</xdr:col>
          <xdr:colOff>381000</xdr:colOff>
          <xdr:row>48</xdr:row>
          <xdr:rowOff>123825</xdr:rowOff>
        </xdr:to>
        <xdr:sp macro="" textlink="">
          <xdr:nvSpPr>
            <xdr:cNvPr id="19459" name="Option Button 3" hidden="1">
              <a:extLst>
                <a:ext uri="{63B3BB69-23CF-44E3-9099-C40C66FF867C}">
                  <a14:compatExt spid="_x0000_s194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95250</xdr:rowOff>
        </xdr:from>
        <xdr:to>
          <xdr:col>2</xdr:col>
          <xdr:colOff>561975</xdr:colOff>
          <xdr:row>39</xdr:row>
          <xdr:rowOff>142875</xdr:rowOff>
        </xdr:to>
        <xdr:sp macro="" textlink="">
          <xdr:nvSpPr>
            <xdr:cNvPr id="19480" name="Option Button 24" hidden="1">
              <a:extLst>
                <a:ext uri="{63B3BB69-23CF-44E3-9099-C40C66FF867C}">
                  <a14:compatExt spid="_x0000_s194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ランク別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38</xdr:row>
          <xdr:rowOff>95250</xdr:rowOff>
        </xdr:from>
        <xdr:to>
          <xdr:col>4</xdr:col>
          <xdr:colOff>304800</xdr:colOff>
          <xdr:row>39</xdr:row>
          <xdr:rowOff>142875</xdr:rowOff>
        </xdr:to>
        <xdr:sp macro="" textlink="">
          <xdr:nvSpPr>
            <xdr:cNvPr id="19481" name="Option Button 25" hidden="1">
              <a:extLst>
                <a:ext uri="{63B3BB69-23CF-44E3-9099-C40C66FF867C}">
                  <a14:compatExt spid="_x0000_s19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ステージ別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104775</xdr:rowOff>
        </xdr:from>
        <xdr:to>
          <xdr:col>4</xdr:col>
          <xdr:colOff>361950</xdr:colOff>
          <xdr:row>40</xdr:row>
          <xdr:rowOff>76200</xdr:rowOff>
        </xdr:to>
        <xdr:sp macro="" textlink="">
          <xdr:nvSpPr>
            <xdr:cNvPr id="19482" name="Group Box 26" hidden="1">
              <a:extLst>
                <a:ext uri="{63B3BB69-23CF-44E3-9099-C40C66FF867C}">
                  <a14:compatExt spid="_x0000_s1948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種族の表示方法 （互換性維持用）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104775</xdr:rowOff>
        </xdr:from>
        <xdr:to>
          <xdr:col>4</xdr:col>
          <xdr:colOff>381000</xdr:colOff>
          <xdr:row>49</xdr:row>
          <xdr:rowOff>133350</xdr:rowOff>
        </xdr:to>
        <xdr:sp macro="" textlink="">
          <xdr:nvSpPr>
            <xdr:cNvPr id="19484" name="Option Button 28" hidden="1">
              <a:extLst>
                <a:ext uri="{63B3BB69-23CF-44E3-9099-C40C66FF867C}">
                  <a14:compatExt spid="_x0000_s19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マタドール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19050</xdr:rowOff>
        </xdr:from>
        <xdr:to>
          <xdr:col>2</xdr:col>
          <xdr:colOff>542925</xdr:colOff>
          <xdr:row>50</xdr:row>
          <xdr:rowOff>0</xdr:rowOff>
        </xdr:to>
        <xdr:sp macro="" textlink="">
          <xdr:nvSpPr>
            <xdr:cNvPr id="19487" name="Group Box 31" hidden="1">
              <a:extLst>
                <a:ext uri="{63B3BB69-23CF-44E3-9099-C40C66FF867C}">
                  <a14:compatExt spid="_x0000_s194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威霊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45</xdr:row>
          <xdr:rowOff>142875</xdr:rowOff>
        </xdr:from>
        <xdr:to>
          <xdr:col>2</xdr:col>
          <xdr:colOff>361950</xdr:colOff>
          <xdr:row>49</xdr:row>
          <xdr:rowOff>66675</xdr:rowOff>
        </xdr:to>
        <xdr:sp macro="" textlink="">
          <xdr:nvSpPr>
            <xdr:cNvPr id="19488" name="Option Button 32" hidden="1">
              <a:extLst>
                <a:ext uri="{63B3BB69-23CF-44E3-9099-C40C66FF867C}">
                  <a14:compatExt spid="_x0000_s19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ｱｰｿﾅ/ｻｰﾏｽ　　　　　ﾕﾘｾﾞﾝ/ﾙｳﾞｧ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19050</xdr:rowOff>
        </xdr:from>
        <xdr:to>
          <xdr:col>4</xdr:col>
          <xdr:colOff>409575</xdr:colOff>
          <xdr:row>50</xdr:row>
          <xdr:rowOff>0</xdr:rowOff>
        </xdr:to>
        <xdr:sp macro="" textlink="">
          <xdr:nvSpPr>
            <xdr:cNvPr id="19490" name="Group Box 34" hidden="1">
              <a:extLst>
                <a:ext uri="{63B3BB69-23CF-44E3-9099-C40C66FF867C}">
                  <a14:compatExt spid="_x0000_s1949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魔人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257175</xdr:colOff>
      <xdr:row>4</xdr:row>
      <xdr:rowOff>142875</xdr:rowOff>
    </xdr:from>
    <xdr:to>
      <xdr:col>21</xdr:col>
      <xdr:colOff>238125</xdr:colOff>
      <xdr:row>6</xdr:row>
      <xdr:rowOff>18075</xdr:rowOff>
    </xdr:to>
    <xdr:sp macro="" textlink="">
      <xdr:nvSpPr>
        <xdr:cNvPr id="2" name="角丸四角形 1"/>
        <xdr:cNvSpPr/>
      </xdr:nvSpPr>
      <xdr:spPr>
        <a:xfrm>
          <a:off x="5019675" y="581025"/>
          <a:ext cx="1047750" cy="180000"/>
        </a:xfrm>
        <a:prstGeom prst="roundRect">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257175</xdr:colOff>
      <xdr:row>6</xdr:row>
      <xdr:rowOff>76200</xdr:rowOff>
    </xdr:from>
    <xdr:to>
      <xdr:col>21</xdr:col>
      <xdr:colOff>238125</xdr:colOff>
      <xdr:row>7</xdr:row>
      <xdr:rowOff>103800</xdr:rowOff>
    </xdr:to>
    <xdr:sp macro="" textlink="">
      <xdr:nvSpPr>
        <xdr:cNvPr id="3" name="角丸四角形 2"/>
        <xdr:cNvSpPr/>
      </xdr:nvSpPr>
      <xdr:spPr>
        <a:xfrm>
          <a:off x="5019675" y="819150"/>
          <a:ext cx="1047750" cy="180000"/>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257175</xdr:colOff>
      <xdr:row>8</xdr:row>
      <xdr:rowOff>9525</xdr:rowOff>
    </xdr:from>
    <xdr:to>
      <xdr:col>21</xdr:col>
      <xdr:colOff>238125</xdr:colOff>
      <xdr:row>9</xdr:row>
      <xdr:rowOff>37125</xdr:rowOff>
    </xdr:to>
    <xdr:sp macro="" textlink="">
      <xdr:nvSpPr>
        <xdr:cNvPr id="4" name="角丸四角形 3"/>
        <xdr:cNvSpPr/>
      </xdr:nvSpPr>
      <xdr:spPr>
        <a:xfrm>
          <a:off x="5019675" y="1057275"/>
          <a:ext cx="1047750" cy="180000"/>
        </a:xfrm>
        <a:prstGeom prst="round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10</xdr:col>
          <xdr:colOff>0</xdr:colOff>
          <xdr:row>14</xdr:row>
          <xdr:rowOff>0</xdr:rowOff>
        </xdr:from>
        <xdr:to>
          <xdr:col>13</xdr:col>
          <xdr:colOff>0</xdr:colOff>
          <xdr:row>19</xdr:row>
          <xdr:rowOff>0</xdr:rowOff>
        </xdr:to>
        <xdr:grpSp>
          <xdr:nvGrpSpPr>
            <xdr:cNvPr id="8363" name="Group 171"/>
            <xdr:cNvGrpSpPr>
              <a:grpSpLocks/>
            </xdr:cNvGrpSpPr>
          </xdr:nvGrpSpPr>
          <xdr:grpSpPr bwMode="auto">
            <a:xfrm>
              <a:off x="600075" y="2133600"/>
              <a:ext cx="1447800" cy="904875"/>
              <a:chOff x="44" y="242"/>
              <a:chExt cx="152" cy="95"/>
            </a:xfrm>
          </xdr:grpSpPr>
          <xdr:sp macro="" textlink="">
            <xdr:nvSpPr>
              <xdr:cNvPr id="8193" name="Check Box 1" hidden="1">
                <a:extLst>
                  <a:ext uri="{63B3BB69-23CF-44E3-9099-C40C66FF867C}">
                    <a14:compatExt spid="_x0000_s8193"/>
                  </a:ext>
                </a:extLst>
              </xdr:cNvPr>
              <xdr:cNvSpPr/>
            </xdr:nvSpPr>
            <xdr:spPr>
              <a:xfrm>
                <a:off x="44" y="242"/>
                <a:ext cx="152" cy="19"/>
              </a:xfrm>
              <a:prstGeom prst="rect">
                <a:avLst/>
              </a:prstGeom>
            </xdr:spPr>
          </xdr:sp>
          <xdr:sp macro="" textlink="">
            <xdr:nvSpPr>
              <xdr:cNvPr id="8194" name="Check Box 2" hidden="1">
                <a:extLst>
                  <a:ext uri="{63B3BB69-23CF-44E3-9099-C40C66FF867C}">
                    <a14:compatExt spid="_x0000_s8194"/>
                  </a:ext>
                </a:extLst>
              </xdr:cNvPr>
              <xdr:cNvSpPr/>
            </xdr:nvSpPr>
            <xdr:spPr>
              <a:xfrm>
                <a:off x="44" y="262"/>
                <a:ext cx="152" cy="18"/>
              </a:xfrm>
              <a:prstGeom prst="rect">
                <a:avLst/>
              </a:prstGeom>
            </xdr:spPr>
          </xdr:sp>
          <xdr:sp macro="" textlink="">
            <xdr:nvSpPr>
              <xdr:cNvPr id="8195" name="Check Box 3" hidden="1">
                <a:extLst>
                  <a:ext uri="{63B3BB69-23CF-44E3-9099-C40C66FF867C}">
                    <a14:compatExt spid="_x0000_s8195"/>
                  </a:ext>
                </a:extLst>
              </xdr:cNvPr>
              <xdr:cNvSpPr/>
            </xdr:nvSpPr>
            <xdr:spPr>
              <a:xfrm>
                <a:off x="44" y="280"/>
                <a:ext cx="152" cy="19"/>
              </a:xfrm>
              <a:prstGeom prst="rect">
                <a:avLst/>
              </a:prstGeom>
            </xdr:spPr>
          </xdr:sp>
          <xdr:sp macro="" textlink="">
            <xdr:nvSpPr>
              <xdr:cNvPr id="8196" name="Check Box 4" hidden="1">
                <a:extLst>
                  <a:ext uri="{63B3BB69-23CF-44E3-9099-C40C66FF867C}">
                    <a14:compatExt spid="_x0000_s8196"/>
                  </a:ext>
                </a:extLst>
              </xdr:cNvPr>
              <xdr:cNvSpPr/>
            </xdr:nvSpPr>
            <xdr:spPr>
              <a:xfrm>
                <a:off x="44" y="299"/>
                <a:ext cx="152" cy="19"/>
              </a:xfrm>
              <a:prstGeom prst="rect">
                <a:avLst/>
              </a:prstGeom>
            </xdr:spPr>
          </xdr:sp>
          <xdr:sp macro="" textlink="">
            <xdr:nvSpPr>
              <xdr:cNvPr id="8197" name="Check Box 5" hidden="1">
                <a:extLst>
                  <a:ext uri="{63B3BB69-23CF-44E3-9099-C40C66FF867C}">
                    <a14:compatExt spid="_x0000_s8197"/>
                  </a:ext>
                </a:extLst>
              </xdr:cNvPr>
              <xdr:cNvSpPr/>
            </xdr:nvSpPr>
            <xdr:spPr>
              <a:xfrm>
                <a:off x="44" y="318"/>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xdr:row>
          <xdr:rowOff>0</xdr:rowOff>
        </xdr:from>
        <xdr:to>
          <xdr:col>16</xdr:col>
          <xdr:colOff>0</xdr:colOff>
          <xdr:row>19</xdr:row>
          <xdr:rowOff>0</xdr:rowOff>
        </xdr:to>
        <xdr:grpSp>
          <xdr:nvGrpSpPr>
            <xdr:cNvPr id="8364" name="Group 172"/>
            <xdr:cNvGrpSpPr>
              <a:grpSpLocks/>
            </xdr:cNvGrpSpPr>
          </xdr:nvGrpSpPr>
          <xdr:grpSpPr bwMode="auto">
            <a:xfrm>
              <a:off x="2047875" y="2133600"/>
              <a:ext cx="1447800" cy="904875"/>
              <a:chOff x="196" y="242"/>
              <a:chExt cx="152" cy="95"/>
            </a:xfrm>
          </xdr:grpSpPr>
          <xdr:sp macro="" textlink="">
            <xdr:nvSpPr>
              <xdr:cNvPr id="8198" name="Check Box 6" hidden="1">
                <a:extLst>
                  <a:ext uri="{63B3BB69-23CF-44E3-9099-C40C66FF867C}">
                    <a14:compatExt spid="_x0000_s8198"/>
                  </a:ext>
                </a:extLst>
              </xdr:cNvPr>
              <xdr:cNvSpPr/>
            </xdr:nvSpPr>
            <xdr:spPr>
              <a:xfrm>
                <a:off x="196" y="242"/>
                <a:ext cx="152" cy="19"/>
              </a:xfrm>
              <a:prstGeom prst="rect">
                <a:avLst/>
              </a:prstGeom>
            </xdr:spPr>
          </xdr:sp>
          <xdr:sp macro="" textlink="">
            <xdr:nvSpPr>
              <xdr:cNvPr id="8199" name="Check Box 7" hidden="1">
                <a:extLst>
                  <a:ext uri="{63B3BB69-23CF-44E3-9099-C40C66FF867C}">
                    <a14:compatExt spid="_x0000_s8199"/>
                  </a:ext>
                </a:extLst>
              </xdr:cNvPr>
              <xdr:cNvSpPr/>
            </xdr:nvSpPr>
            <xdr:spPr>
              <a:xfrm>
                <a:off x="196" y="262"/>
                <a:ext cx="152" cy="18"/>
              </a:xfrm>
              <a:prstGeom prst="rect">
                <a:avLst/>
              </a:prstGeom>
            </xdr:spPr>
          </xdr:sp>
          <xdr:sp macro="" textlink="">
            <xdr:nvSpPr>
              <xdr:cNvPr id="8200" name="Check Box 8" hidden="1">
                <a:extLst>
                  <a:ext uri="{63B3BB69-23CF-44E3-9099-C40C66FF867C}">
                    <a14:compatExt spid="_x0000_s8200"/>
                  </a:ext>
                </a:extLst>
              </xdr:cNvPr>
              <xdr:cNvSpPr/>
            </xdr:nvSpPr>
            <xdr:spPr>
              <a:xfrm>
                <a:off x="196" y="280"/>
                <a:ext cx="152" cy="19"/>
              </a:xfrm>
              <a:prstGeom prst="rect">
                <a:avLst/>
              </a:prstGeom>
            </xdr:spPr>
          </xdr:sp>
          <xdr:sp macro="" textlink="">
            <xdr:nvSpPr>
              <xdr:cNvPr id="8201" name="Check Box 9" hidden="1">
                <a:extLst>
                  <a:ext uri="{63B3BB69-23CF-44E3-9099-C40C66FF867C}">
                    <a14:compatExt spid="_x0000_s8201"/>
                  </a:ext>
                </a:extLst>
              </xdr:cNvPr>
              <xdr:cNvSpPr/>
            </xdr:nvSpPr>
            <xdr:spPr>
              <a:xfrm>
                <a:off x="196" y="299"/>
                <a:ext cx="152" cy="19"/>
              </a:xfrm>
              <a:prstGeom prst="rect">
                <a:avLst/>
              </a:prstGeom>
            </xdr:spPr>
          </xdr:sp>
          <xdr:sp macro="" textlink="">
            <xdr:nvSpPr>
              <xdr:cNvPr id="8202" name="Check Box 10" hidden="1">
                <a:extLst>
                  <a:ext uri="{63B3BB69-23CF-44E3-9099-C40C66FF867C}">
                    <a14:compatExt spid="_x0000_s8202"/>
                  </a:ext>
                </a:extLst>
              </xdr:cNvPr>
              <xdr:cNvSpPr/>
            </xdr:nvSpPr>
            <xdr:spPr>
              <a:xfrm>
                <a:off x="196" y="318"/>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14</xdr:row>
          <xdr:rowOff>0</xdr:rowOff>
        </xdr:from>
        <xdr:to>
          <xdr:col>19</xdr:col>
          <xdr:colOff>0</xdr:colOff>
          <xdr:row>19</xdr:row>
          <xdr:rowOff>0</xdr:rowOff>
        </xdr:to>
        <xdr:grpSp>
          <xdr:nvGrpSpPr>
            <xdr:cNvPr id="8365" name="Group 173"/>
            <xdr:cNvGrpSpPr>
              <a:grpSpLocks/>
            </xdr:cNvGrpSpPr>
          </xdr:nvGrpSpPr>
          <xdr:grpSpPr bwMode="auto">
            <a:xfrm>
              <a:off x="3495675" y="2133600"/>
              <a:ext cx="1447800" cy="904875"/>
              <a:chOff x="348" y="242"/>
              <a:chExt cx="152" cy="95"/>
            </a:xfrm>
          </xdr:grpSpPr>
          <xdr:sp macro="" textlink="">
            <xdr:nvSpPr>
              <xdr:cNvPr id="8203" name="Check Box 11" hidden="1">
                <a:extLst>
                  <a:ext uri="{63B3BB69-23CF-44E3-9099-C40C66FF867C}">
                    <a14:compatExt spid="_x0000_s8203"/>
                  </a:ext>
                </a:extLst>
              </xdr:cNvPr>
              <xdr:cNvSpPr/>
            </xdr:nvSpPr>
            <xdr:spPr>
              <a:xfrm>
                <a:off x="348" y="242"/>
                <a:ext cx="152" cy="19"/>
              </a:xfrm>
              <a:prstGeom prst="rect">
                <a:avLst/>
              </a:prstGeom>
            </xdr:spPr>
          </xdr:sp>
          <xdr:sp macro="" textlink="">
            <xdr:nvSpPr>
              <xdr:cNvPr id="8204" name="Check Box 12" hidden="1">
                <a:extLst>
                  <a:ext uri="{63B3BB69-23CF-44E3-9099-C40C66FF867C}">
                    <a14:compatExt spid="_x0000_s8204"/>
                  </a:ext>
                </a:extLst>
              </xdr:cNvPr>
              <xdr:cNvSpPr/>
            </xdr:nvSpPr>
            <xdr:spPr>
              <a:xfrm>
                <a:off x="348" y="262"/>
                <a:ext cx="152" cy="18"/>
              </a:xfrm>
              <a:prstGeom prst="rect">
                <a:avLst/>
              </a:prstGeom>
            </xdr:spPr>
          </xdr:sp>
          <xdr:sp macro="" textlink="">
            <xdr:nvSpPr>
              <xdr:cNvPr id="8205" name="Check Box 13" hidden="1">
                <a:extLst>
                  <a:ext uri="{63B3BB69-23CF-44E3-9099-C40C66FF867C}">
                    <a14:compatExt spid="_x0000_s8205"/>
                  </a:ext>
                </a:extLst>
              </xdr:cNvPr>
              <xdr:cNvSpPr/>
            </xdr:nvSpPr>
            <xdr:spPr>
              <a:xfrm>
                <a:off x="348" y="280"/>
                <a:ext cx="152" cy="19"/>
              </a:xfrm>
              <a:prstGeom prst="rect">
                <a:avLst/>
              </a:prstGeom>
            </xdr:spPr>
          </xdr:sp>
          <xdr:sp macro="" textlink="">
            <xdr:nvSpPr>
              <xdr:cNvPr id="8206" name="Check Box 14" hidden="1">
                <a:extLst>
                  <a:ext uri="{63B3BB69-23CF-44E3-9099-C40C66FF867C}">
                    <a14:compatExt spid="_x0000_s8206"/>
                  </a:ext>
                </a:extLst>
              </xdr:cNvPr>
              <xdr:cNvSpPr/>
            </xdr:nvSpPr>
            <xdr:spPr>
              <a:xfrm>
                <a:off x="348" y="299"/>
                <a:ext cx="152" cy="19"/>
              </a:xfrm>
              <a:prstGeom prst="rect">
                <a:avLst/>
              </a:prstGeom>
            </xdr:spPr>
          </xdr:sp>
          <xdr:sp macro="" textlink="">
            <xdr:nvSpPr>
              <xdr:cNvPr id="8207" name="Check Box 15" hidden="1">
                <a:extLst>
                  <a:ext uri="{63B3BB69-23CF-44E3-9099-C40C66FF867C}">
                    <a14:compatExt spid="_x0000_s8207"/>
                  </a:ext>
                </a:extLst>
              </xdr:cNvPr>
              <xdr:cNvSpPr/>
            </xdr:nvSpPr>
            <xdr:spPr>
              <a:xfrm>
                <a:off x="348" y="318"/>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14</xdr:row>
          <xdr:rowOff>0</xdr:rowOff>
        </xdr:from>
        <xdr:to>
          <xdr:col>22</xdr:col>
          <xdr:colOff>0</xdr:colOff>
          <xdr:row>19</xdr:row>
          <xdr:rowOff>0</xdr:rowOff>
        </xdr:to>
        <xdr:grpSp>
          <xdr:nvGrpSpPr>
            <xdr:cNvPr id="8366" name="Group 174"/>
            <xdr:cNvGrpSpPr>
              <a:grpSpLocks/>
            </xdr:cNvGrpSpPr>
          </xdr:nvGrpSpPr>
          <xdr:grpSpPr bwMode="auto">
            <a:xfrm>
              <a:off x="4943475" y="2133600"/>
              <a:ext cx="1447800" cy="904875"/>
              <a:chOff x="500" y="242"/>
              <a:chExt cx="152" cy="95"/>
            </a:xfrm>
          </xdr:grpSpPr>
          <xdr:sp macro="" textlink="">
            <xdr:nvSpPr>
              <xdr:cNvPr id="8208" name="Check Box 16" hidden="1">
                <a:extLst>
                  <a:ext uri="{63B3BB69-23CF-44E3-9099-C40C66FF867C}">
                    <a14:compatExt spid="_x0000_s8208"/>
                  </a:ext>
                </a:extLst>
              </xdr:cNvPr>
              <xdr:cNvSpPr/>
            </xdr:nvSpPr>
            <xdr:spPr>
              <a:xfrm>
                <a:off x="500" y="242"/>
                <a:ext cx="152" cy="19"/>
              </a:xfrm>
              <a:prstGeom prst="rect">
                <a:avLst/>
              </a:prstGeom>
            </xdr:spPr>
          </xdr:sp>
          <xdr:sp macro="" textlink="">
            <xdr:nvSpPr>
              <xdr:cNvPr id="8209" name="Check Box 17" hidden="1">
                <a:extLst>
                  <a:ext uri="{63B3BB69-23CF-44E3-9099-C40C66FF867C}">
                    <a14:compatExt spid="_x0000_s8209"/>
                  </a:ext>
                </a:extLst>
              </xdr:cNvPr>
              <xdr:cNvSpPr/>
            </xdr:nvSpPr>
            <xdr:spPr>
              <a:xfrm>
                <a:off x="500" y="262"/>
                <a:ext cx="152" cy="18"/>
              </a:xfrm>
              <a:prstGeom prst="rect">
                <a:avLst/>
              </a:prstGeom>
            </xdr:spPr>
          </xdr:sp>
          <xdr:sp macro="" textlink="">
            <xdr:nvSpPr>
              <xdr:cNvPr id="8210" name="Check Box 18" hidden="1">
                <a:extLst>
                  <a:ext uri="{63B3BB69-23CF-44E3-9099-C40C66FF867C}">
                    <a14:compatExt spid="_x0000_s8210"/>
                  </a:ext>
                </a:extLst>
              </xdr:cNvPr>
              <xdr:cNvSpPr/>
            </xdr:nvSpPr>
            <xdr:spPr>
              <a:xfrm>
                <a:off x="500" y="280"/>
                <a:ext cx="152" cy="19"/>
              </a:xfrm>
              <a:prstGeom prst="rect">
                <a:avLst/>
              </a:prstGeom>
            </xdr:spPr>
          </xdr:sp>
          <xdr:sp macro="" textlink="">
            <xdr:nvSpPr>
              <xdr:cNvPr id="8211" name="Check Box 19" hidden="1">
                <a:extLst>
                  <a:ext uri="{63B3BB69-23CF-44E3-9099-C40C66FF867C}">
                    <a14:compatExt spid="_x0000_s8211"/>
                  </a:ext>
                </a:extLst>
              </xdr:cNvPr>
              <xdr:cNvSpPr/>
            </xdr:nvSpPr>
            <xdr:spPr>
              <a:xfrm>
                <a:off x="500" y="299"/>
                <a:ext cx="152" cy="19"/>
              </a:xfrm>
              <a:prstGeom prst="rect">
                <a:avLst/>
              </a:prstGeom>
            </xdr:spPr>
          </xdr:sp>
          <xdr:sp macro="" textlink="">
            <xdr:nvSpPr>
              <xdr:cNvPr id="8212" name="Check Box 20" hidden="1">
                <a:extLst>
                  <a:ext uri="{63B3BB69-23CF-44E3-9099-C40C66FF867C}">
                    <a14:compatExt spid="_x0000_s8212"/>
                  </a:ext>
                </a:extLst>
              </xdr:cNvPr>
              <xdr:cNvSpPr/>
            </xdr:nvSpPr>
            <xdr:spPr>
              <a:xfrm>
                <a:off x="500" y="318"/>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14</xdr:row>
          <xdr:rowOff>0</xdr:rowOff>
        </xdr:from>
        <xdr:to>
          <xdr:col>25</xdr:col>
          <xdr:colOff>0</xdr:colOff>
          <xdr:row>19</xdr:row>
          <xdr:rowOff>0</xdr:rowOff>
        </xdr:to>
        <xdr:grpSp>
          <xdr:nvGrpSpPr>
            <xdr:cNvPr id="8367" name="Group 175"/>
            <xdr:cNvGrpSpPr>
              <a:grpSpLocks/>
            </xdr:cNvGrpSpPr>
          </xdr:nvGrpSpPr>
          <xdr:grpSpPr bwMode="auto">
            <a:xfrm>
              <a:off x="6391275" y="2133600"/>
              <a:ext cx="1447800" cy="904875"/>
              <a:chOff x="652" y="242"/>
              <a:chExt cx="152" cy="95"/>
            </a:xfrm>
          </xdr:grpSpPr>
          <xdr:sp macro="" textlink="">
            <xdr:nvSpPr>
              <xdr:cNvPr id="8213" name="Check Box 21" hidden="1">
                <a:extLst>
                  <a:ext uri="{63B3BB69-23CF-44E3-9099-C40C66FF867C}">
                    <a14:compatExt spid="_x0000_s8213"/>
                  </a:ext>
                </a:extLst>
              </xdr:cNvPr>
              <xdr:cNvSpPr/>
            </xdr:nvSpPr>
            <xdr:spPr>
              <a:xfrm>
                <a:off x="652" y="242"/>
                <a:ext cx="152" cy="19"/>
              </a:xfrm>
              <a:prstGeom prst="rect">
                <a:avLst/>
              </a:prstGeom>
            </xdr:spPr>
          </xdr:sp>
          <xdr:sp macro="" textlink="">
            <xdr:nvSpPr>
              <xdr:cNvPr id="8214" name="Check Box 22" hidden="1">
                <a:extLst>
                  <a:ext uri="{63B3BB69-23CF-44E3-9099-C40C66FF867C}">
                    <a14:compatExt spid="_x0000_s8214"/>
                  </a:ext>
                </a:extLst>
              </xdr:cNvPr>
              <xdr:cNvSpPr/>
            </xdr:nvSpPr>
            <xdr:spPr>
              <a:xfrm>
                <a:off x="652" y="262"/>
                <a:ext cx="152" cy="18"/>
              </a:xfrm>
              <a:prstGeom prst="rect">
                <a:avLst/>
              </a:prstGeom>
            </xdr:spPr>
          </xdr:sp>
          <xdr:sp macro="" textlink="">
            <xdr:nvSpPr>
              <xdr:cNvPr id="8215" name="Check Box 23" hidden="1">
                <a:extLst>
                  <a:ext uri="{63B3BB69-23CF-44E3-9099-C40C66FF867C}">
                    <a14:compatExt spid="_x0000_s8215"/>
                  </a:ext>
                </a:extLst>
              </xdr:cNvPr>
              <xdr:cNvSpPr/>
            </xdr:nvSpPr>
            <xdr:spPr>
              <a:xfrm>
                <a:off x="652" y="280"/>
                <a:ext cx="152" cy="19"/>
              </a:xfrm>
              <a:prstGeom prst="rect">
                <a:avLst/>
              </a:prstGeom>
            </xdr:spPr>
          </xdr:sp>
          <xdr:sp macro="" textlink="">
            <xdr:nvSpPr>
              <xdr:cNvPr id="8216" name="Check Box 24" hidden="1">
                <a:extLst>
                  <a:ext uri="{63B3BB69-23CF-44E3-9099-C40C66FF867C}">
                    <a14:compatExt spid="_x0000_s8216"/>
                  </a:ext>
                </a:extLst>
              </xdr:cNvPr>
              <xdr:cNvSpPr/>
            </xdr:nvSpPr>
            <xdr:spPr>
              <a:xfrm>
                <a:off x="652" y="299"/>
                <a:ext cx="152" cy="19"/>
              </a:xfrm>
              <a:prstGeom prst="rect">
                <a:avLst/>
              </a:prstGeom>
            </xdr:spPr>
          </xdr:sp>
          <xdr:sp macro="" textlink="">
            <xdr:nvSpPr>
              <xdr:cNvPr id="8217" name="Check Box 25" hidden="1">
                <a:extLst>
                  <a:ext uri="{63B3BB69-23CF-44E3-9099-C40C66FF867C}">
                    <a14:compatExt spid="_x0000_s8217"/>
                  </a:ext>
                </a:extLst>
              </xdr:cNvPr>
              <xdr:cNvSpPr/>
            </xdr:nvSpPr>
            <xdr:spPr>
              <a:xfrm>
                <a:off x="652" y="318"/>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22</xdr:row>
          <xdr:rowOff>0</xdr:rowOff>
        </xdr:from>
        <xdr:to>
          <xdr:col>13</xdr:col>
          <xdr:colOff>0</xdr:colOff>
          <xdr:row>27</xdr:row>
          <xdr:rowOff>0</xdr:rowOff>
        </xdr:to>
        <xdr:grpSp>
          <xdr:nvGrpSpPr>
            <xdr:cNvPr id="8368" name="Group 176"/>
            <xdr:cNvGrpSpPr>
              <a:grpSpLocks/>
            </xdr:cNvGrpSpPr>
          </xdr:nvGrpSpPr>
          <xdr:grpSpPr bwMode="auto">
            <a:xfrm>
              <a:off x="600075" y="3495675"/>
              <a:ext cx="1447800" cy="904875"/>
              <a:chOff x="44" y="385"/>
              <a:chExt cx="152" cy="95"/>
            </a:xfrm>
          </xdr:grpSpPr>
          <xdr:sp macro="" textlink="">
            <xdr:nvSpPr>
              <xdr:cNvPr id="8218" name="Check Box 26" hidden="1">
                <a:extLst>
                  <a:ext uri="{63B3BB69-23CF-44E3-9099-C40C66FF867C}">
                    <a14:compatExt spid="_x0000_s8218"/>
                  </a:ext>
                </a:extLst>
              </xdr:cNvPr>
              <xdr:cNvSpPr/>
            </xdr:nvSpPr>
            <xdr:spPr>
              <a:xfrm>
                <a:off x="44" y="385"/>
                <a:ext cx="152" cy="19"/>
              </a:xfrm>
              <a:prstGeom prst="rect">
                <a:avLst/>
              </a:prstGeom>
            </xdr:spPr>
          </xdr:sp>
          <xdr:sp macro="" textlink="">
            <xdr:nvSpPr>
              <xdr:cNvPr id="8219" name="Check Box 27" hidden="1">
                <a:extLst>
                  <a:ext uri="{63B3BB69-23CF-44E3-9099-C40C66FF867C}">
                    <a14:compatExt spid="_x0000_s8219"/>
                  </a:ext>
                </a:extLst>
              </xdr:cNvPr>
              <xdr:cNvSpPr/>
            </xdr:nvSpPr>
            <xdr:spPr>
              <a:xfrm>
                <a:off x="44" y="405"/>
                <a:ext cx="152" cy="18"/>
              </a:xfrm>
              <a:prstGeom prst="rect">
                <a:avLst/>
              </a:prstGeom>
            </xdr:spPr>
          </xdr:sp>
          <xdr:sp macro="" textlink="">
            <xdr:nvSpPr>
              <xdr:cNvPr id="8220" name="Check Box 28" hidden="1">
                <a:extLst>
                  <a:ext uri="{63B3BB69-23CF-44E3-9099-C40C66FF867C}">
                    <a14:compatExt spid="_x0000_s8220"/>
                  </a:ext>
                </a:extLst>
              </xdr:cNvPr>
              <xdr:cNvSpPr/>
            </xdr:nvSpPr>
            <xdr:spPr>
              <a:xfrm>
                <a:off x="44" y="423"/>
                <a:ext cx="152" cy="19"/>
              </a:xfrm>
              <a:prstGeom prst="rect">
                <a:avLst/>
              </a:prstGeom>
            </xdr:spPr>
          </xdr:sp>
          <xdr:sp macro="" textlink="">
            <xdr:nvSpPr>
              <xdr:cNvPr id="8221" name="Check Box 29" hidden="1">
                <a:extLst>
                  <a:ext uri="{63B3BB69-23CF-44E3-9099-C40C66FF867C}">
                    <a14:compatExt spid="_x0000_s8221"/>
                  </a:ext>
                </a:extLst>
              </xdr:cNvPr>
              <xdr:cNvSpPr/>
            </xdr:nvSpPr>
            <xdr:spPr>
              <a:xfrm>
                <a:off x="44" y="442"/>
                <a:ext cx="152" cy="19"/>
              </a:xfrm>
              <a:prstGeom prst="rect">
                <a:avLst/>
              </a:prstGeom>
            </xdr:spPr>
          </xdr:sp>
          <xdr:sp macro="" textlink="">
            <xdr:nvSpPr>
              <xdr:cNvPr id="8222" name="Check Box 30" hidden="1">
                <a:extLst>
                  <a:ext uri="{63B3BB69-23CF-44E3-9099-C40C66FF867C}">
                    <a14:compatExt spid="_x0000_s8222"/>
                  </a:ext>
                </a:extLst>
              </xdr:cNvPr>
              <xdr:cNvSpPr/>
            </xdr:nvSpPr>
            <xdr:spPr>
              <a:xfrm>
                <a:off x="44" y="461"/>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22</xdr:row>
          <xdr:rowOff>0</xdr:rowOff>
        </xdr:from>
        <xdr:to>
          <xdr:col>16</xdr:col>
          <xdr:colOff>0</xdr:colOff>
          <xdr:row>27</xdr:row>
          <xdr:rowOff>0</xdr:rowOff>
        </xdr:to>
        <xdr:grpSp>
          <xdr:nvGrpSpPr>
            <xdr:cNvPr id="8369" name="Group 177"/>
            <xdr:cNvGrpSpPr>
              <a:grpSpLocks/>
            </xdr:cNvGrpSpPr>
          </xdr:nvGrpSpPr>
          <xdr:grpSpPr bwMode="auto">
            <a:xfrm>
              <a:off x="2047875" y="3495675"/>
              <a:ext cx="1447800" cy="904875"/>
              <a:chOff x="196" y="385"/>
              <a:chExt cx="152" cy="95"/>
            </a:xfrm>
          </xdr:grpSpPr>
          <xdr:sp macro="" textlink="">
            <xdr:nvSpPr>
              <xdr:cNvPr id="8223" name="Check Box 31" hidden="1">
                <a:extLst>
                  <a:ext uri="{63B3BB69-23CF-44E3-9099-C40C66FF867C}">
                    <a14:compatExt spid="_x0000_s8223"/>
                  </a:ext>
                </a:extLst>
              </xdr:cNvPr>
              <xdr:cNvSpPr/>
            </xdr:nvSpPr>
            <xdr:spPr>
              <a:xfrm>
                <a:off x="196" y="385"/>
                <a:ext cx="152" cy="19"/>
              </a:xfrm>
              <a:prstGeom prst="rect">
                <a:avLst/>
              </a:prstGeom>
            </xdr:spPr>
          </xdr:sp>
          <xdr:sp macro="" textlink="">
            <xdr:nvSpPr>
              <xdr:cNvPr id="8224" name="Check Box 32" hidden="1">
                <a:extLst>
                  <a:ext uri="{63B3BB69-23CF-44E3-9099-C40C66FF867C}">
                    <a14:compatExt spid="_x0000_s8224"/>
                  </a:ext>
                </a:extLst>
              </xdr:cNvPr>
              <xdr:cNvSpPr/>
            </xdr:nvSpPr>
            <xdr:spPr>
              <a:xfrm>
                <a:off x="196" y="405"/>
                <a:ext cx="152" cy="18"/>
              </a:xfrm>
              <a:prstGeom prst="rect">
                <a:avLst/>
              </a:prstGeom>
            </xdr:spPr>
          </xdr:sp>
          <xdr:sp macro="" textlink="">
            <xdr:nvSpPr>
              <xdr:cNvPr id="8225" name="Check Box 33" hidden="1">
                <a:extLst>
                  <a:ext uri="{63B3BB69-23CF-44E3-9099-C40C66FF867C}">
                    <a14:compatExt spid="_x0000_s8225"/>
                  </a:ext>
                </a:extLst>
              </xdr:cNvPr>
              <xdr:cNvSpPr/>
            </xdr:nvSpPr>
            <xdr:spPr>
              <a:xfrm>
                <a:off x="196" y="423"/>
                <a:ext cx="152" cy="19"/>
              </a:xfrm>
              <a:prstGeom prst="rect">
                <a:avLst/>
              </a:prstGeom>
            </xdr:spPr>
          </xdr:sp>
          <xdr:sp macro="" textlink="">
            <xdr:nvSpPr>
              <xdr:cNvPr id="8226" name="Check Box 34" hidden="1">
                <a:extLst>
                  <a:ext uri="{63B3BB69-23CF-44E3-9099-C40C66FF867C}">
                    <a14:compatExt spid="_x0000_s8226"/>
                  </a:ext>
                </a:extLst>
              </xdr:cNvPr>
              <xdr:cNvSpPr/>
            </xdr:nvSpPr>
            <xdr:spPr>
              <a:xfrm>
                <a:off x="196" y="442"/>
                <a:ext cx="152" cy="19"/>
              </a:xfrm>
              <a:prstGeom prst="rect">
                <a:avLst/>
              </a:prstGeom>
            </xdr:spPr>
          </xdr:sp>
          <xdr:sp macro="" textlink="">
            <xdr:nvSpPr>
              <xdr:cNvPr id="8227" name="Check Box 35" hidden="1">
                <a:extLst>
                  <a:ext uri="{63B3BB69-23CF-44E3-9099-C40C66FF867C}">
                    <a14:compatExt spid="_x0000_s8227"/>
                  </a:ext>
                </a:extLst>
              </xdr:cNvPr>
              <xdr:cNvSpPr/>
            </xdr:nvSpPr>
            <xdr:spPr>
              <a:xfrm>
                <a:off x="196" y="461"/>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22</xdr:row>
          <xdr:rowOff>0</xdr:rowOff>
        </xdr:from>
        <xdr:to>
          <xdr:col>19</xdr:col>
          <xdr:colOff>0</xdr:colOff>
          <xdr:row>30</xdr:row>
          <xdr:rowOff>0</xdr:rowOff>
        </xdr:to>
        <xdr:grpSp>
          <xdr:nvGrpSpPr>
            <xdr:cNvPr id="8370" name="Group 178"/>
            <xdr:cNvGrpSpPr>
              <a:grpSpLocks/>
            </xdr:cNvGrpSpPr>
          </xdr:nvGrpSpPr>
          <xdr:grpSpPr bwMode="auto">
            <a:xfrm>
              <a:off x="3495675" y="3495675"/>
              <a:ext cx="1447800" cy="1447800"/>
              <a:chOff x="348" y="385"/>
              <a:chExt cx="152" cy="152"/>
            </a:xfrm>
          </xdr:grpSpPr>
          <xdr:sp macro="" textlink="">
            <xdr:nvSpPr>
              <xdr:cNvPr id="8228" name="Check Box 36" hidden="1">
                <a:extLst>
                  <a:ext uri="{63B3BB69-23CF-44E3-9099-C40C66FF867C}">
                    <a14:compatExt spid="_x0000_s8228"/>
                  </a:ext>
                </a:extLst>
              </xdr:cNvPr>
              <xdr:cNvSpPr/>
            </xdr:nvSpPr>
            <xdr:spPr>
              <a:xfrm>
                <a:off x="348" y="385"/>
                <a:ext cx="152" cy="19"/>
              </a:xfrm>
              <a:prstGeom prst="rect">
                <a:avLst/>
              </a:prstGeom>
            </xdr:spPr>
          </xdr:sp>
          <xdr:sp macro="" textlink="">
            <xdr:nvSpPr>
              <xdr:cNvPr id="8229" name="Check Box 37" hidden="1">
                <a:extLst>
                  <a:ext uri="{63B3BB69-23CF-44E3-9099-C40C66FF867C}">
                    <a14:compatExt spid="_x0000_s8229"/>
                  </a:ext>
                </a:extLst>
              </xdr:cNvPr>
              <xdr:cNvSpPr/>
            </xdr:nvSpPr>
            <xdr:spPr>
              <a:xfrm>
                <a:off x="348" y="405"/>
                <a:ext cx="152" cy="18"/>
              </a:xfrm>
              <a:prstGeom prst="rect">
                <a:avLst/>
              </a:prstGeom>
            </xdr:spPr>
          </xdr:sp>
          <xdr:sp macro="" textlink="">
            <xdr:nvSpPr>
              <xdr:cNvPr id="8230" name="Check Box 38" hidden="1">
                <a:extLst>
                  <a:ext uri="{63B3BB69-23CF-44E3-9099-C40C66FF867C}">
                    <a14:compatExt spid="_x0000_s8230"/>
                  </a:ext>
                </a:extLst>
              </xdr:cNvPr>
              <xdr:cNvSpPr/>
            </xdr:nvSpPr>
            <xdr:spPr>
              <a:xfrm>
                <a:off x="348" y="423"/>
                <a:ext cx="152" cy="19"/>
              </a:xfrm>
              <a:prstGeom prst="rect">
                <a:avLst/>
              </a:prstGeom>
            </xdr:spPr>
          </xdr:sp>
          <xdr:sp macro="" textlink="">
            <xdr:nvSpPr>
              <xdr:cNvPr id="8231" name="Check Box 39" hidden="1">
                <a:extLst>
                  <a:ext uri="{63B3BB69-23CF-44E3-9099-C40C66FF867C}">
                    <a14:compatExt spid="_x0000_s8231"/>
                  </a:ext>
                </a:extLst>
              </xdr:cNvPr>
              <xdr:cNvSpPr/>
            </xdr:nvSpPr>
            <xdr:spPr>
              <a:xfrm>
                <a:off x="348" y="442"/>
                <a:ext cx="152" cy="19"/>
              </a:xfrm>
              <a:prstGeom prst="rect">
                <a:avLst/>
              </a:prstGeom>
            </xdr:spPr>
          </xdr:sp>
          <xdr:sp macro="" textlink="">
            <xdr:nvSpPr>
              <xdr:cNvPr id="8232" name="Check Box 40" hidden="1">
                <a:extLst>
                  <a:ext uri="{63B3BB69-23CF-44E3-9099-C40C66FF867C}">
                    <a14:compatExt spid="_x0000_s8232"/>
                  </a:ext>
                </a:extLst>
              </xdr:cNvPr>
              <xdr:cNvSpPr/>
            </xdr:nvSpPr>
            <xdr:spPr>
              <a:xfrm>
                <a:off x="348" y="461"/>
                <a:ext cx="152" cy="19"/>
              </a:xfrm>
              <a:prstGeom prst="rect">
                <a:avLst/>
              </a:prstGeom>
            </xdr:spPr>
          </xdr:sp>
          <xdr:sp macro="" textlink="">
            <xdr:nvSpPr>
              <xdr:cNvPr id="8233" name="Check Box 41" hidden="1">
                <a:extLst>
                  <a:ext uri="{63B3BB69-23CF-44E3-9099-C40C66FF867C}">
                    <a14:compatExt spid="_x0000_s8233"/>
                  </a:ext>
                </a:extLst>
              </xdr:cNvPr>
              <xdr:cNvSpPr/>
            </xdr:nvSpPr>
            <xdr:spPr>
              <a:xfrm>
                <a:off x="348" y="480"/>
                <a:ext cx="152" cy="19"/>
              </a:xfrm>
              <a:prstGeom prst="rect">
                <a:avLst/>
              </a:prstGeom>
            </xdr:spPr>
          </xdr:sp>
          <xdr:sp macro="" textlink="">
            <xdr:nvSpPr>
              <xdr:cNvPr id="8234" name="Check Box 42" hidden="1">
                <a:extLst>
                  <a:ext uri="{63B3BB69-23CF-44E3-9099-C40C66FF867C}">
                    <a14:compatExt spid="_x0000_s8234"/>
                  </a:ext>
                </a:extLst>
              </xdr:cNvPr>
              <xdr:cNvSpPr/>
            </xdr:nvSpPr>
            <xdr:spPr>
              <a:xfrm>
                <a:off x="348" y="499"/>
                <a:ext cx="152" cy="19"/>
              </a:xfrm>
              <a:prstGeom prst="rect">
                <a:avLst/>
              </a:prstGeom>
            </xdr:spPr>
          </xdr:sp>
          <xdr:sp macro="" textlink="">
            <xdr:nvSpPr>
              <xdr:cNvPr id="8235" name="Check Box 43" hidden="1">
                <a:extLst>
                  <a:ext uri="{63B3BB69-23CF-44E3-9099-C40C66FF867C}">
                    <a14:compatExt spid="_x0000_s8235"/>
                  </a:ext>
                </a:extLst>
              </xdr:cNvPr>
              <xdr:cNvSpPr/>
            </xdr:nvSpPr>
            <xdr:spPr>
              <a:xfrm>
                <a:off x="348" y="518"/>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22</xdr:row>
          <xdr:rowOff>0</xdr:rowOff>
        </xdr:from>
        <xdr:to>
          <xdr:col>22</xdr:col>
          <xdr:colOff>0</xdr:colOff>
          <xdr:row>29</xdr:row>
          <xdr:rowOff>0</xdr:rowOff>
        </xdr:to>
        <xdr:grpSp>
          <xdr:nvGrpSpPr>
            <xdr:cNvPr id="8371" name="Group 179"/>
            <xdr:cNvGrpSpPr>
              <a:grpSpLocks/>
            </xdr:cNvGrpSpPr>
          </xdr:nvGrpSpPr>
          <xdr:grpSpPr bwMode="auto">
            <a:xfrm>
              <a:off x="4943475" y="3495675"/>
              <a:ext cx="1447800" cy="1266825"/>
              <a:chOff x="500" y="385"/>
              <a:chExt cx="152" cy="133"/>
            </a:xfrm>
          </xdr:grpSpPr>
          <xdr:sp macro="" textlink="">
            <xdr:nvSpPr>
              <xdr:cNvPr id="8236" name="Check Box 44" hidden="1">
                <a:extLst>
                  <a:ext uri="{63B3BB69-23CF-44E3-9099-C40C66FF867C}">
                    <a14:compatExt spid="_x0000_s8236"/>
                  </a:ext>
                </a:extLst>
              </xdr:cNvPr>
              <xdr:cNvSpPr/>
            </xdr:nvSpPr>
            <xdr:spPr>
              <a:xfrm>
                <a:off x="500" y="385"/>
                <a:ext cx="152" cy="19"/>
              </a:xfrm>
              <a:prstGeom prst="rect">
                <a:avLst/>
              </a:prstGeom>
            </xdr:spPr>
          </xdr:sp>
          <xdr:sp macro="" textlink="">
            <xdr:nvSpPr>
              <xdr:cNvPr id="8237" name="Check Box 45" hidden="1">
                <a:extLst>
                  <a:ext uri="{63B3BB69-23CF-44E3-9099-C40C66FF867C}">
                    <a14:compatExt spid="_x0000_s8237"/>
                  </a:ext>
                </a:extLst>
              </xdr:cNvPr>
              <xdr:cNvSpPr/>
            </xdr:nvSpPr>
            <xdr:spPr>
              <a:xfrm>
                <a:off x="500" y="405"/>
                <a:ext cx="152" cy="18"/>
              </a:xfrm>
              <a:prstGeom prst="rect">
                <a:avLst/>
              </a:prstGeom>
            </xdr:spPr>
          </xdr:sp>
          <xdr:sp macro="" textlink="">
            <xdr:nvSpPr>
              <xdr:cNvPr id="8238" name="Check Box 46" hidden="1">
                <a:extLst>
                  <a:ext uri="{63B3BB69-23CF-44E3-9099-C40C66FF867C}">
                    <a14:compatExt spid="_x0000_s8238"/>
                  </a:ext>
                </a:extLst>
              </xdr:cNvPr>
              <xdr:cNvSpPr/>
            </xdr:nvSpPr>
            <xdr:spPr>
              <a:xfrm>
                <a:off x="500" y="423"/>
                <a:ext cx="152" cy="19"/>
              </a:xfrm>
              <a:prstGeom prst="rect">
                <a:avLst/>
              </a:prstGeom>
            </xdr:spPr>
          </xdr:sp>
          <xdr:sp macro="" textlink="">
            <xdr:nvSpPr>
              <xdr:cNvPr id="8239" name="Check Box 47" hidden="1">
                <a:extLst>
                  <a:ext uri="{63B3BB69-23CF-44E3-9099-C40C66FF867C}">
                    <a14:compatExt spid="_x0000_s8239"/>
                  </a:ext>
                </a:extLst>
              </xdr:cNvPr>
              <xdr:cNvSpPr/>
            </xdr:nvSpPr>
            <xdr:spPr>
              <a:xfrm>
                <a:off x="500" y="442"/>
                <a:ext cx="152" cy="19"/>
              </a:xfrm>
              <a:prstGeom prst="rect">
                <a:avLst/>
              </a:prstGeom>
            </xdr:spPr>
          </xdr:sp>
          <xdr:sp macro="" textlink="">
            <xdr:nvSpPr>
              <xdr:cNvPr id="8240" name="Check Box 48" hidden="1">
                <a:extLst>
                  <a:ext uri="{63B3BB69-23CF-44E3-9099-C40C66FF867C}">
                    <a14:compatExt spid="_x0000_s8240"/>
                  </a:ext>
                </a:extLst>
              </xdr:cNvPr>
              <xdr:cNvSpPr/>
            </xdr:nvSpPr>
            <xdr:spPr>
              <a:xfrm>
                <a:off x="500" y="461"/>
                <a:ext cx="152" cy="19"/>
              </a:xfrm>
              <a:prstGeom prst="rect">
                <a:avLst/>
              </a:prstGeom>
            </xdr:spPr>
          </xdr:sp>
          <xdr:sp macro="" textlink="">
            <xdr:nvSpPr>
              <xdr:cNvPr id="8241" name="Check Box 49" hidden="1">
                <a:extLst>
                  <a:ext uri="{63B3BB69-23CF-44E3-9099-C40C66FF867C}">
                    <a14:compatExt spid="_x0000_s8241"/>
                  </a:ext>
                </a:extLst>
              </xdr:cNvPr>
              <xdr:cNvSpPr/>
            </xdr:nvSpPr>
            <xdr:spPr>
              <a:xfrm>
                <a:off x="500" y="480"/>
                <a:ext cx="152" cy="19"/>
              </a:xfrm>
              <a:prstGeom prst="rect">
                <a:avLst/>
              </a:prstGeom>
            </xdr:spPr>
          </xdr:sp>
          <xdr:sp macro="" textlink="">
            <xdr:nvSpPr>
              <xdr:cNvPr id="8242" name="Check Box 50" hidden="1">
                <a:extLst>
                  <a:ext uri="{63B3BB69-23CF-44E3-9099-C40C66FF867C}">
                    <a14:compatExt spid="_x0000_s8242"/>
                  </a:ext>
                </a:extLst>
              </xdr:cNvPr>
              <xdr:cNvSpPr/>
            </xdr:nvSpPr>
            <xdr:spPr>
              <a:xfrm>
                <a:off x="500" y="499"/>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22</xdr:row>
          <xdr:rowOff>0</xdr:rowOff>
        </xdr:from>
        <xdr:to>
          <xdr:col>25</xdr:col>
          <xdr:colOff>0</xdr:colOff>
          <xdr:row>29</xdr:row>
          <xdr:rowOff>0</xdr:rowOff>
        </xdr:to>
        <xdr:grpSp>
          <xdr:nvGrpSpPr>
            <xdr:cNvPr id="8372" name="Group 180"/>
            <xdr:cNvGrpSpPr>
              <a:grpSpLocks/>
            </xdr:cNvGrpSpPr>
          </xdr:nvGrpSpPr>
          <xdr:grpSpPr bwMode="auto">
            <a:xfrm>
              <a:off x="6391275" y="3495675"/>
              <a:ext cx="1447800" cy="1266825"/>
              <a:chOff x="652" y="385"/>
              <a:chExt cx="152" cy="133"/>
            </a:xfrm>
          </xdr:grpSpPr>
          <xdr:sp macro="" textlink="">
            <xdr:nvSpPr>
              <xdr:cNvPr id="8243" name="Check Box 51" hidden="1">
                <a:extLst>
                  <a:ext uri="{63B3BB69-23CF-44E3-9099-C40C66FF867C}">
                    <a14:compatExt spid="_x0000_s8243"/>
                  </a:ext>
                </a:extLst>
              </xdr:cNvPr>
              <xdr:cNvSpPr/>
            </xdr:nvSpPr>
            <xdr:spPr>
              <a:xfrm>
                <a:off x="652" y="385"/>
                <a:ext cx="152" cy="19"/>
              </a:xfrm>
              <a:prstGeom prst="rect">
                <a:avLst/>
              </a:prstGeom>
            </xdr:spPr>
          </xdr:sp>
          <xdr:sp macro="" textlink="">
            <xdr:nvSpPr>
              <xdr:cNvPr id="8244" name="Check Box 52" hidden="1">
                <a:extLst>
                  <a:ext uri="{63B3BB69-23CF-44E3-9099-C40C66FF867C}">
                    <a14:compatExt spid="_x0000_s8244"/>
                  </a:ext>
                </a:extLst>
              </xdr:cNvPr>
              <xdr:cNvSpPr/>
            </xdr:nvSpPr>
            <xdr:spPr>
              <a:xfrm>
                <a:off x="652" y="405"/>
                <a:ext cx="152" cy="18"/>
              </a:xfrm>
              <a:prstGeom prst="rect">
                <a:avLst/>
              </a:prstGeom>
            </xdr:spPr>
          </xdr:sp>
          <xdr:sp macro="" textlink="">
            <xdr:nvSpPr>
              <xdr:cNvPr id="8245" name="Check Box 53" hidden="1">
                <a:extLst>
                  <a:ext uri="{63B3BB69-23CF-44E3-9099-C40C66FF867C}">
                    <a14:compatExt spid="_x0000_s8245"/>
                  </a:ext>
                </a:extLst>
              </xdr:cNvPr>
              <xdr:cNvSpPr/>
            </xdr:nvSpPr>
            <xdr:spPr>
              <a:xfrm>
                <a:off x="652" y="423"/>
                <a:ext cx="152" cy="19"/>
              </a:xfrm>
              <a:prstGeom prst="rect">
                <a:avLst/>
              </a:prstGeom>
            </xdr:spPr>
          </xdr:sp>
          <xdr:sp macro="" textlink="">
            <xdr:nvSpPr>
              <xdr:cNvPr id="8246" name="Check Box 54" hidden="1">
                <a:extLst>
                  <a:ext uri="{63B3BB69-23CF-44E3-9099-C40C66FF867C}">
                    <a14:compatExt spid="_x0000_s8246"/>
                  </a:ext>
                </a:extLst>
              </xdr:cNvPr>
              <xdr:cNvSpPr/>
            </xdr:nvSpPr>
            <xdr:spPr>
              <a:xfrm>
                <a:off x="652" y="442"/>
                <a:ext cx="152" cy="19"/>
              </a:xfrm>
              <a:prstGeom prst="rect">
                <a:avLst/>
              </a:prstGeom>
            </xdr:spPr>
          </xdr:sp>
          <xdr:sp macro="" textlink="">
            <xdr:nvSpPr>
              <xdr:cNvPr id="8247" name="Check Box 55" hidden="1">
                <a:extLst>
                  <a:ext uri="{63B3BB69-23CF-44E3-9099-C40C66FF867C}">
                    <a14:compatExt spid="_x0000_s8247"/>
                  </a:ext>
                </a:extLst>
              </xdr:cNvPr>
              <xdr:cNvSpPr/>
            </xdr:nvSpPr>
            <xdr:spPr>
              <a:xfrm>
                <a:off x="652" y="461"/>
                <a:ext cx="152" cy="19"/>
              </a:xfrm>
              <a:prstGeom prst="rect">
                <a:avLst/>
              </a:prstGeom>
            </xdr:spPr>
          </xdr:sp>
          <xdr:sp macro="" textlink="">
            <xdr:nvSpPr>
              <xdr:cNvPr id="8248" name="Check Box 56" hidden="1">
                <a:extLst>
                  <a:ext uri="{63B3BB69-23CF-44E3-9099-C40C66FF867C}">
                    <a14:compatExt spid="_x0000_s8248"/>
                  </a:ext>
                </a:extLst>
              </xdr:cNvPr>
              <xdr:cNvSpPr/>
            </xdr:nvSpPr>
            <xdr:spPr>
              <a:xfrm>
                <a:off x="652" y="480"/>
                <a:ext cx="152" cy="19"/>
              </a:xfrm>
              <a:prstGeom prst="rect">
                <a:avLst/>
              </a:prstGeom>
            </xdr:spPr>
          </xdr:sp>
          <xdr:sp macro="" textlink="">
            <xdr:nvSpPr>
              <xdr:cNvPr id="8249" name="Check Box 57" hidden="1">
                <a:extLst>
                  <a:ext uri="{63B3BB69-23CF-44E3-9099-C40C66FF867C}">
                    <a14:compatExt spid="_x0000_s8249"/>
                  </a:ext>
                </a:extLst>
              </xdr:cNvPr>
              <xdr:cNvSpPr/>
            </xdr:nvSpPr>
            <xdr:spPr>
              <a:xfrm>
                <a:off x="652" y="499"/>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22</xdr:row>
          <xdr:rowOff>0</xdr:rowOff>
        </xdr:from>
        <xdr:to>
          <xdr:col>28</xdr:col>
          <xdr:colOff>0</xdr:colOff>
          <xdr:row>30</xdr:row>
          <xdr:rowOff>0</xdr:rowOff>
        </xdr:to>
        <xdr:grpSp>
          <xdr:nvGrpSpPr>
            <xdr:cNvPr id="8373" name="Group 181"/>
            <xdr:cNvGrpSpPr>
              <a:grpSpLocks/>
            </xdr:cNvGrpSpPr>
          </xdr:nvGrpSpPr>
          <xdr:grpSpPr bwMode="auto">
            <a:xfrm>
              <a:off x="7839075" y="3495675"/>
              <a:ext cx="1447800" cy="1447800"/>
              <a:chOff x="804" y="385"/>
              <a:chExt cx="152" cy="152"/>
            </a:xfrm>
          </xdr:grpSpPr>
          <xdr:sp macro="" textlink="">
            <xdr:nvSpPr>
              <xdr:cNvPr id="8250" name="Check Box 58" hidden="1">
                <a:extLst>
                  <a:ext uri="{63B3BB69-23CF-44E3-9099-C40C66FF867C}">
                    <a14:compatExt spid="_x0000_s8250"/>
                  </a:ext>
                </a:extLst>
              </xdr:cNvPr>
              <xdr:cNvSpPr/>
            </xdr:nvSpPr>
            <xdr:spPr>
              <a:xfrm>
                <a:off x="804" y="385"/>
                <a:ext cx="152" cy="19"/>
              </a:xfrm>
              <a:prstGeom prst="rect">
                <a:avLst/>
              </a:prstGeom>
            </xdr:spPr>
          </xdr:sp>
          <xdr:sp macro="" textlink="">
            <xdr:nvSpPr>
              <xdr:cNvPr id="8251" name="Check Box 59" hidden="1">
                <a:extLst>
                  <a:ext uri="{63B3BB69-23CF-44E3-9099-C40C66FF867C}">
                    <a14:compatExt spid="_x0000_s8251"/>
                  </a:ext>
                </a:extLst>
              </xdr:cNvPr>
              <xdr:cNvSpPr/>
            </xdr:nvSpPr>
            <xdr:spPr>
              <a:xfrm>
                <a:off x="804" y="405"/>
                <a:ext cx="152" cy="18"/>
              </a:xfrm>
              <a:prstGeom prst="rect">
                <a:avLst/>
              </a:prstGeom>
            </xdr:spPr>
          </xdr:sp>
          <xdr:sp macro="" textlink="">
            <xdr:nvSpPr>
              <xdr:cNvPr id="8252" name="Check Box 60" hidden="1">
                <a:extLst>
                  <a:ext uri="{63B3BB69-23CF-44E3-9099-C40C66FF867C}">
                    <a14:compatExt spid="_x0000_s8252"/>
                  </a:ext>
                </a:extLst>
              </xdr:cNvPr>
              <xdr:cNvSpPr/>
            </xdr:nvSpPr>
            <xdr:spPr>
              <a:xfrm>
                <a:off x="804" y="423"/>
                <a:ext cx="152" cy="19"/>
              </a:xfrm>
              <a:prstGeom prst="rect">
                <a:avLst/>
              </a:prstGeom>
            </xdr:spPr>
          </xdr:sp>
          <xdr:sp macro="" textlink="">
            <xdr:nvSpPr>
              <xdr:cNvPr id="8253" name="Check Box 61" hidden="1">
                <a:extLst>
                  <a:ext uri="{63B3BB69-23CF-44E3-9099-C40C66FF867C}">
                    <a14:compatExt spid="_x0000_s8253"/>
                  </a:ext>
                </a:extLst>
              </xdr:cNvPr>
              <xdr:cNvSpPr/>
            </xdr:nvSpPr>
            <xdr:spPr>
              <a:xfrm>
                <a:off x="804" y="442"/>
                <a:ext cx="152" cy="19"/>
              </a:xfrm>
              <a:prstGeom prst="rect">
                <a:avLst/>
              </a:prstGeom>
            </xdr:spPr>
          </xdr:sp>
          <xdr:sp macro="" textlink="">
            <xdr:nvSpPr>
              <xdr:cNvPr id="8254" name="Check Box 62" hidden="1">
                <a:extLst>
                  <a:ext uri="{63B3BB69-23CF-44E3-9099-C40C66FF867C}">
                    <a14:compatExt spid="_x0000_s8254"/>
                  </a:ext>
                </a:extLst>
              </xdr:cNvPr>
              <xdr:cNvSpPr/>
            </xdr:nvSpPr>
            <xdr:spPr>
              <a:xfrm>
                <a:off x="804" y="461"/>
                <a:ext cx="152" cy="19"/>
              </a:xfrm>
              <a:prstGeom prst="rect">
                <a:avLst/>
              </a:prstGeom>
            </xdr:spPr>
          </xdr:sp>
          <xdr:sp macro="" textlink="">
            <xdr:nvSpPr>
              <xdr:cNvPr id="8255" name="Check Box 63" hidden="1">
                <a:extLst>
                  <a:ext uri="{63B3BB69-23CF-44E3-9099-C40C66FF867C}">
                    <a14:compatExt spid="_x0000_s8255"/>
                  </a:ext>
                </a:extLst>
              </xdr:cNvPr>
              <xdr:cNvSpPr/>
            </xdr:nvSpPr>
            <xdr:spPr>
              <a:xfrm>
                <a:off x="804" y="480"/>
                <a:ext cx="152" cy="19"/>
              </a:xfrm>
              <a:prstGeom prst="rect">
                <a:avLst/>
              </a:prstGeom>
            </xdr:spPr>
          </xdr:sp>
          <xdr:sp macro="" textlink="">
            <xdr:nvSpPr>
              <xdr:cNvPr id="8256" name="Check Box 64" hidden="1">
                <a:extLst>
                  <a:ext uri="{63B3BB69-23CF-44E3-9099-C40C66FF867C}">
                    <a14:compatExt spid="_x0000_s8256"/>
                  </a:ext>
                </a:extLst>
              </xdr:cNvPr>
              <xdr:cNvSpPr/>
            </xdr:nvSpPr>
            <xdr:spPr>
              <a:xfrm>
                <a:off x="804" y="499"/>
                <a:ext cx="152" cy="19"/>
              </a:xfrm>
              <a:prstGeom prst="rect">
                <a:avLst/>
              </a:prstGeom>
            </xdr:spPr>
          </xdr:sp>
          <xdr:sp macro="" textlink="">
            <xdr:nvSpPr>
              <xdr:cNvPr id="8257" name="Check Box 65" hidden="1">
                <a:extLst>
                  <a:ext uri="{63B3BB69-23CF-44E3-9099-C40C66FF867C}">
                    <a14:compatExt spid="_x0000_s8257"/>
                  </a:ext>
                </a:extLst>
              </xdr:cNvPr>
              <xdr:cNvSpPr/>
            </xdr:nvSpPr>
            <xdr:spPr>
              <a:xfrm>
                <a:off x="804" y="518"/>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33</xdr:row>
          <xdr:rowOff>0</xdr:rowOff>
        </xdr:from>
        <xdr:to>
          <xdr:col>13</xdr:col>
          <xdr:colOff>0</xdr:colOff>
          <xdr:row>37</xdr:row>
          <xdr:rowOff>0</xdr:rowOff>
        </xdr:to>
        <xdr:grpSp>
          <xdr:nvGrpSpPr>
            <xdr:cNvPr id="8374" name="Group 182"/>
            <xdr:cNvGrpSpPr>
              <a:grpSpLocks/>
            </xdr:cNvGrpSpPr>
          </xdr:nvGrpSpPr>
          <xdr:grpSpPr bwMode="auto">
            <a:xfrm>
              <a:off x="600075" y="5400675"/>
              <a:ext cx="1447800" cy="723900"/>
              <a:chOff x="44" y="585"/>
              <a:chExt cx="152" cy="76"/>
            </a:xfrm>
          </xdr:grpSpPr>
          <xdr:sp macro="" textlink="">
            <xdr:nvSpPr>
              <xdr:cNvPr id="8258" name="Check Box 66" hidden="1">
                <a:extLst>
                  <a:ext uri="{63B3BB69-23CF-44E3-9099-C40C66FF867C}">
                    <a14:compatExt spid="_x0000_s8258"/>
                  </a:ext>
                </a:extLst>
              </xdr:cNvPr>
              <xdr:cNvSpPr/>
            </xdr:nvSpPr>
            <xdr:spPr>
              <a:xfrm>
                <a:off x="44" y="585"/>
                <a:ext cx="152" cy="19"/>
              </a:xfrm>
              <a:prstGeom prst="rect">
                <a:avLst/>
              </a:prstGeom>
            </xdr:spPr>
          </xdr:sp>
          <xdr:sp macro="" textlink="">
            <xdr:nvSpPr>
              <xdr:cNvPr id="8259" name="Check Box 67" hidden="1">
                <a:extLst>
                  <a:ext uri="{63B3BB69-23CF-44E3-9099-C40C66FF867C}">
                    <a14:compatExt spid="_x0000_s8259"/>
                  </a:ext>
                </a:extLst>
              </xdr:cNvPr>
              <xdr:cNvSpPr/>
            </xdr:nvSpPr>
            <xdr:spPr>
              <a:xfrm>
                <a:off x="44" y="604"/>
                <a:ext cx="152" cy="19"/>
              </a:xfrm>
              <a:prstGeom prst="rect">
                <a:avLst/>
              </a:prstGeom>
            </xdr:spPr>
          </xdr:sp>
          <xdr:sp macro="" textlink="">
            <xdr:nvSpPr>
              <xdr:cNvPr id="8260" name="Check Box 68" hidden="1">
                <a:extLst>
                  <a:ext uri="{63B3BB69-23CF-44E3-9099-C40C66FF867C}">
                    <a14:compatExt spid="_x0000_s8260"/>
                  </a:ext>
                </a:extLst>
              </xdr:cNvPr>
              <xdr:cNvSpPr/>
            </xdr:nvSpPr>
            <xdr:spPr>
              <a:xfrm>
                <a:off x="44" y="623"/>
                <a:ext cx="152" cy="19"/>
              </a:xfrm>
              <a:prstGeom prst="rect">
                <a:avLst/>
              </a:prstGeom>
            </xdr:spPr>
          </xdr:sp>
          <xdr:sp macro="" textlink="">
            <xdr:nvSpPr>
              <xdr:cNvPr id="8261" name="Check Box 69" hidden="1">
                <a:extLst>
                  <a:ext uri="{63B3BB69-23CF-44E3-9099-C40C66FF867C}">
                    <a14:compatExt spid="_x0000_s8261"/>
                  </a:ext>
                </a:extLst>
              </xdr:cNvPr>
              <xdr:cNvSpPr/>
            </xdr:nvSpPr>
            <xdr:spPr>
              <a:xfrm>
                <a:off x="44" y="642"/>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0</xdr:rowOff>
        </xdr:from>
        <xdr:to>
          <xdr:col>16</xdr:col>
          <xdr:colOff>0</xdr:colOff>
          <xdr:row>37</xdr:row>
          <xdr:rowOff>0</xdr:rowOff>
        </xdr:to>
        <xdr:grpSp>
          <xdr:nvGrpSpPr>
            <xdr:cNvPr id="8375" name="Group 183"/>
            <xdr:cNvGrpSpPr>
              <a:grpSpLocks/>
            </xdr:cNvGrpSpPr>
          </xdr:nvGrpSpPr>
          <xdr:grpSpPr bwMode="auto">
            <a:xfrm>
              <a:off x="2047875" y="5400675"/>
              <a:ext cx="1447800" cy="723900"/>
              <a:chOff x="196" y="585"/>
              <a:chExt cx="152" cy="76"/>
            </a:xfrm>
          </xdr:grpSpPr>
          <xdr:sp macro="" textlink="">
            <xdr:nvSpPr>
              <xdr:cNvPr id="8262" name="Check Box 70" hidden="1">
                <a:extLst>
                  <a:ext uri="{63B3BB69-23CF-44E3-9099-C40C66FF867C}">
                    <a14:compatExt spid="_x0000_s8262"/>
                  </a:ext>
                </a:extLst>
              </xdr:cNvPr>
              <xdr:cNvSpPr/>
            </xdr:nvSpPr>
            <xdr:spPr>
              <a:xfrm>
                <a:off x="196" y="585"/>
                <a:ext cx="152" cy="19"/>
              </a:xfrm>
              <a:prstGeom prst="rect">
                <a:avLst/>
              </a:prstGeom>
            </xdr:spPr>
          </xdr:sp>
          <xdr:sp macro="" textlink="">
            <xdr:nvSpPr>
              <xdr:cNvPr id="8263" name="Check Box 71" hidden="1">
                <a:extLst>
                  <a:ext uri="{63B3BB69-23CF-44E3-9099-C40C66FF867C}">
                    <a14:compatExt spid="_x0000_s8263"/>
                  </a:ext>
                </a:extLst>
              </xdr:cNvPr>
              <xdr:cNvSpPr/>
            </xdr:nvSpPr>
            <xdr:spPr>
              <a:xfrm>
                <a:off x="196" y="604"/>
                <a:ext cx="152" cy="19"/>
              </a:xfrm>
              <a:prstGeom prst="rect">
                <a:avLst/>
              </a:prstGeom>
            </xdr:spPr>
          </xdr:sp>
          <xdr:sp macro="" textlink="">
            <xdr:nvSpPr>
              <xdr:cNvPr id="8264" name="Check Box 72" hidden="1">
                <a:extLst>
                  <a:ext uri="{63B3BB69-23CF-44E3-9099-C40C66FF867C}">
                    <a14:compatExt spid="_x0000_s8264"/>
                  </a:ext>
                </a:extLst>
              </xdr:cNvPr>
              <xdr:cNvSpPr/>
            </xdr:nvSpPr>
            <xdr:spPr>
              <a:xfrm>
                <a:off x="196" y="623"/>
                <a:ext cx="152" cy="19"/>
              </a:xfrm>
              <a:prstGeom prst="rect">
                <a:avLst/>
              </a:prstGeom>
            </xdr:spPr>
          </xdr:sp>
          <xdr:sp macro="" textlink="">
            <xdr:nvSpPr>
              <xdr:cNvPr id="8265" name="Check Box 73" hidden="1">
                <a:extLst>
                  <a:ext uri="{63B3BB69-23CF-44E3-9099-C40C66FF867C}">
                    <a14:compatExt spid="_x0000_s8265"/>
                  </a:ext>
                </a:extLst>
              </xdr:cNvPr>
              <xdr:cNvSpPr/>
            </xdr:nvSpPr>
            <xdr:spPr>
              <a:xfrm>
                <a:off x="196" y="642"/>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33</xdr:row>
          <xdr:rowOff>0</xdr:rowOff>
        </xdr:from>
        <xdr:to>
          <xdr:col>19</xdr:col>
          <xdr:colOff>0</xdr:colOff>
          <xdr:row>37</xdr:row>
          <xdr:rowOff>0</xdr:rowOff>
        </xdr:to>
        <xdr:grpSp>
          <xdr:nvGrpSpPr>
            <xdr:cNvPr id="8376" name="Group 184"/>
            <xdr:cNvGrpSpPr>
              <a:grpSpLocks/>
            </xdr:cNvGrpSpPr>
          </xdr:nvGrpSpPr>
          <xdr:grpSpPr bwMode="auto">
            <a:xfrm>
              <a:off x="3495675" y="5400675"/>
              <a:ext cx="1447800" cy="723900"/>
              <a:chOff x="348" y="585"/>
              <a:chExt cx="152" cy="76"/>
            </a:xfrm>
          </xdr:grpSpPr>
          <xdr:sp macro="" textlink="">
            <xdr:nvSpPr>
              <xdr:cNvPr id="8266" name="Check Box 74" hidden="1">
                <a:extLst>
                  <a:ext uri="{63B3BB69-23CF-44E3-9099-C40C66FF867C}">
                    <a14:compatExt spid="_x0000_s8266"/>
                  </a:ext>
                </a:extLst>
              </xdr:cNvPr>
              <xdr:cNvSpPr/>
            </xdr:nvSpPr>
            <xdr:spPr>
              <a:xfrm>
                <a:off x="348" y="585"/>
                <a:ext cx="152" cy="19"/>
              </a:xfrm>
              <a:prstGeom prst="rect">
                <a:avLst/>
              </a:prstGeom>
            </xdr:spPr>
          </xdr:sp>
          <xdr:sp macro="" textlink="">
            <xdr:nvSpPr>
              <xdr:cNvPr id="8267" name="Check Box 75" hidden="1">
                <a:extLst>
                  <a:ext uri="{63B3BB69-23CF-44E3-9099-C40C66FF867C}">
                    <a14:compatExt spid="_x0000_s8267"/>
                  </a:ext>
                </a:extLst>
              </xdr:cNvPr>
              <xdr:cNvSpPr/>
            </xdr:nvSpPr>
            <xdr:spPr>
              <a:xfrm>
                <a:off x="348" y="604"/>
                <a:ext cx="152" cy="19"/>
              </a:xfrm>
              <a:prstGeom prst="rect">
                <a:avLst/>
              </a:prstGeom>
            </xdr:spPr>
          </xdr:sp>
          <xdr:sp macro="" textlink="">
            <xdr:nvSpPr>
              <xdr:cNvPr id="8268" name="Check Box 76" hidden="1">
                <a:extLst>
                  <a:ext uri="{63B3BB69-23CF-44E3-9099-C40C66FF867C}">
                    <a14:compatExt spid="_x0000_s8268"/>
                  </a:ext>
                </a:extLst>
              </xdr:cNvPr>
              <xdr:cNvSpPr/>
            </xdr:nvSpPr>
            <xdr:spPr>
              <a:xfrm>
                <a:off x="348" y="623"/>
                <a:ext cx="152" cy="19"/>
              </a:xfrm>
              <a:prstGeom prst="rect">
                <a:avLst/>
              </a:prstGeom>
            </xdr:spPr>
          </xdr:sp>
          <xdr:sp macro="" textlink="">
            <xdr:nvSpPr>
              <xdr:cNvPr id="8269" name="Check Box 77" hidden="1">
                <a:extLst>
                  <a:ext uri="{63B3BB69-23CF-44E3-9099-C40C66FF867C}">
                    <a14:compatExt spid="_x0000_s8269"/>
                  </a:ext>
                </a:extLst>
              </xdr:cNvPr>
              <xdr:cNvSpPr/>
            </xdr:nvSpPr>
            <xdr:spPr>
              <a:xfrm>
                <a:off x="348" y="642"/>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33</xdr:row>
          <xdr:rowOff>0</xdr:rowOff>
        </xdr:from>
        <xdr:to>
          <xdr:col>22</xdr:col>
          <xdr:colOff>0</xdr:colOff>
          <xdr:row>37</xdr:row>
          <xdr:rowOff>0</xdr:rowOff>
        </xdr:to>
        <xdr:grpSp>
          <xdr:nvGrpSpPr>
            <xdr:cNvPr id="8377" name="Group 185"/>
            <xdr:cNvGrpSpPr>
              <a:grpSpLocks/>
            </xdr:cNvGrpSpPr>
          </xdr:nvGrpSpPr>
          <xdr:grpSpPr bwMode="auto">
            <a:xfrm>
              <a:off x="4943475" y="5400675"/>
              <a:ext cx="1447800" cy="723900"/>
              <a:chOff x="500" y="585"/>
              <a:chExt cx="152" cy="76"/>
            </a:xfrm>
          </xdr:grpSpPr>
          <xdr:sp macro="" textlink="">
            <xdr:nvSpPr>
              <xdr:cNvPr id="8270" name="Check Box 78" hidden="1">
                <a:extLst>
                  <a:ext uri="{63B3BB69-23CF-44E3-9099-C40C66FF867C}">
                    <a14:compatExt spid="_x0000_s8270"/>
                  </a:ext>
                </a:extLst>
              </xdr:cNvPr>
              <xdr:cNvSpPr/>
            </xdr:nvSpPr>
            <xdr:spPr>
              <a:xfrm>
                <a:off x="500" y="585"/>
                <a:ext cx="152" cy="19"/>
              </a:xfrm>
              <a:prstGeom prst="rect">
                <a:avLst/>
              </a:prstGeom>
            </xdr:spPr>
          </xdr:sp>
          <xdr:sp macro="" textlink="">
            <xdr:nvSpPr>
              <xdr:cNvPr id="8271" name="Check Box 79" hidden="1">
                <a:extLst>
                  <a:ext uri="{63B3BB69-23CF-44E3-9099-C40C66FF867C}">
                    <a14:compatExt spid="_x0000_s8271"/>
                  </a:ext>
                </a:extLst>
              </xdr:cNvPr>
              <xdr:cNvSpPr/>
            </xdr:nvSpPr>
            <xdr:spPr>
              <a:xfrm>
                <a:off x="500" y="604"/>
                <a:ext cx="152" cy="19"/>
              </a:xfrm>
              <a:prstGeom prst="rect">
                <a:avLst/>
              </a:prstGeom>
            </xdr:spPr>
          </xdr:sp>
          <xdr:sp macro="" textlink="">
            <xdr:nvSpPr>
              <xdr:cNvPr id="8272" name="Check Box 80" hidden="1">
                <a:extLst>
                  <a:ext uri="{63B3BB69-23CF-44E3-9099-C40C66FF867C}">
                    <a14:compatExt spid="_x0000_s8272"/>
                  </a:ext>
                </a:extLst>
              </xdr:cNvPr>
              <xdr:cNvSpPr/>
            </xdr:nvSpPr>
            <xdr:spPr>
              <a:xfrm>
                <a:off x="500" y="623"/>
                <a:ext cx="152" cy="19"/>
              </a:xfrm>
              <a:prstGeom prst="rect">
                <a:avLst/>
              </a:prstGeom>
            </xdr:spPr>
          </xdr:sp>
          <xdr:sp macro="" textlink="">
            <xdr:nvSpPr>
              <xdr:cNvPr id="8273" name="Check Box 81" hidden="1">
                <a:extLst>
                  <a:ext uri="{63B3BB69-23CF-44E3-9099-C40C66FF867C}">
                    <a14:compatExt spid="_x0000_s8273"/>
                  </a:ext>
                </a:extLst>
              </xdr:cNvPr>
              <xdr:cNvSpPr/>
            </xdr:nvSpPr>
            <xdr:spPr>
              <a:xfrm>
                <a:off x="500" y="642"/>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33</xdr:row>
          <xdr:rowOff>0</xdr:rowOff>
        </xdr:from>
        <xdr:to>
          <xdr:col>25</xdr:col>
          <xdr:colOff>0</xdr:colOff>
          <xdr:row>37</xdr:row>
          <xdr:rowOff>0</xdr:rowOff>
        </xdr:to>
        <xdr:grpSp>
          <xdr:nvGrpSpPr>
            <xdr:cNvPr id="8378" name="Group 186"/>
            <xdr:cNvGrpSpPr>
              <a:grpSpLocks/>
            </xdr:cNvGrpSpPr>
          </xdr:nvGrpSpPr>
          <xdr:grpSpPr bwMode="auto">
            <a:xfrm>
              <a:off x="6391275" y="5400675"/>
              <a:ext cx="1447800" cy="723900"/>
              <a:chOff x="652" y="585"/>
              <a:chExt cx="152" cy="76"/>
            </a:xfrm>
          </xdr:grpSpPr>
          <xdr:sp macro="" textlink="">
            <xdr:nvSpPr>
              <xdr:cNvPr id="8274" name="Check Box 82" hidden="1">
                <a:extLst>
                  <a:ext uri="{63B3BB69-23CF-44E3-9099-C40C66FF867C}">
                    <a14:compatExt spid="_x0000_s8274"/>
                  </a:ext>
                </a:extLst>
              </xdr:cNvPr>
              <xdr:cNvSpPr/>
            </xdr:nvSpPr>
            <xdr:spPr>
              <a:xfrm>
                <a:off x="652" y="585"/>
                <a:ext cx="152" cy="19"/>
              </a:xfrm>
              <a:prstGeom prst="rect">
                <a:avLst/>
              </a:prstGeom>
            </xdr:spPr>
          </xdr:sp>
          <xdr:sp macro="" textlink="">
            <xdr:nvSpPr>
              <xdr:cNvPr id="8275" name="Check Box 83" hidden="1">
                <a:extLst>
                  <a:ext uri="{63B3BB69-23CF-44E3-9099-C40C66FF867C}">
                    <a14:compatExt spid="_x0000_s8275"/>
                  </a:ext>
                </a:extLst>
              </xdr:cNvPr>
              <xdr:cNvSpPr/>
            </xdr:nvSpPr>
            <xdr:spPr>
              <a:xfrm>
                <a:off x="652" y="604"/>
                <a:ext cx="152" cy="19"/>
              </a:xfrm>
              <a:prstGeom prst="rect">
                <a:avLst/>
              </a:prstGeom>
            </xdr:spPr>
          </xdr:sp>
          <xdr:sp macro="" textlink="">
            <xdr:nvSpPr>
              <xdr:cNvPr id="8276" name="Check Box 84" hidden="1">
                <a:extLst>
                  <a:ext uri="{63B3BB69-23CF-44E3-9099-C40C66FF867C}">
                    <a14:compatExt spid="_x0000_s8276"/>
                  </a:ext>
                </a:extLst>
              </xdr:cNvPr>
              <xdr:cNvSpPr/>
            </xdr:nvSpPr>
            <xdr:spPr>
              <a:xfrm>
                <a:off x="652" y="623"/>
                <a:ext cx="152" cy="19"/>
              </a:xfrm>
              <a:prstGeom prst="rect">
                <a:avLst/>
              </a:prstGeom>
            </xdr:spPr>
          </xdr:sp>
          <xdr:sp macro="" textlink="">
            <xdr:nvSpPr>
              <xdr:cNvPr id="8277" name="Check Box 85" hidden="1">
                <a:extLst>
                  <a:ext uri="{63B3BB69-23CF-44E3-9099-C40C66FF867C}">
                    <a14:compatExt spid="_x0000_s8277"/>
                  </a:ext>
                </a:extLst>
              </xdr:cNvPr>
              <xdr:cNvSpPr/>
            </xdr:nvSpPr>
            <xdr:spPr>
              <a:xfrm>
                <a:off x="652" y="642"/>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33</xdr:row>
          <xdr:rowOff>0</xdr:rowOff>
        </xdr:from>
        <xdr:to>
          <xdr:col>28</xdr:col>
          <xdr:colOff>0</xdr:colOff>
          <xdr:row>37</xdr:row>
          <xdr:rowOff>0</xdr:rowOff>
        </xdr:to>
        <xdr:grpSp>
          <xdr:nvGrpSpPr>
            <xdr:cNvPr id="8379" name="Group 187"/>
            <xdr:cNvGrpSpPr>
              <a:grpSpLocks/>
            </xdr:cNvGrpSpPr>
          </xdr:nvGrpSpPr>
          <xdr:grpSpPr bwMode="auto">
            <a:xfrm>
              <a:off x="7839075" y="5400675"/>
              <a:ext cx="1447800" cy="723900"/>
              <a:chOff x="804" y="585"/>
              <a:chExt cx="152" cy="76"/>
            </a:xfrm>
          </xdr:grpSpPr>
          <xdr:sp macro="" textlink="">
            <xdr:nvSpPr>
              <xdr:cNvPr id="8278" name="Check Box 86" hidden="1">
                <a:extLst>
                  <a:ext uri="{63B3BB69-23CF-44E3-9099-C40C66FF867C}">
                    <a14:compatExt spid="_x0000_s8278"/>
                  </a:ext>
                </a:extLst>
              </xdr:cNvPr>
              <xdr:cNvSpPr/>
            </xdr:nvSpPr>
            <xdr:spPr>
              <a:xfrm>
                <a:off x="804" y="585"/>
                <a:ext cx="152" cy="19"/>
              </a:xfrm>
              <a:prstGeom prst="rect">
                <a:avLst/>
              </a:prstGeom>
            </xdr:spPr>
          </xdr:sp>
          <xdr:sp macro="" textlink="">
            <xdr:nvSpPr>
              <xdr:cNvPr id="8279" name="Check Box 87" hidden="1">
                <a:extLst>
                  <a:ext uri="{63B3BB69-23CF-44E3-9099-C40C66FF867C}">
                    <a14:compatExt spid="_x0000_s8279"/>
                  </a:ext>
                </a:extLst>
              </xdr:cNvPr>
              <xdr:cNvSpPr/>
            </xdr:nvSpPr>
            <xdr:spPr>
              <a:xfrm>
                <a:off x="804" y="604"/>
                <a:ext cx="152" cy="19"/>
              </a:xfrm>
              <a:prstGeom prst="rect">
                <a:avLst/>
              </a:prstGeom>
            </xdr:spPr>
          </xdr:sp>
          <xdr:sp macro="" textlink="">
            <xdr:nvSpPr>
              <xdr:cNvPr id="8280" name="Check Box 88" hidden="1">
                <a:extLst>
                  <a:ext uri="{63B3BB69-23CF-44E3-9099-C40C66FF867C}">
                    <a14:compatExt spid="_x0000_s8280"/>
                  </a:ext>
                </a:extLst>
              </xdr:cNvPr>
              <xdr:cNvSpPr/>
            </xdr:nvSpPr>
            <xdr:spPr>
              <a:xfrm>
                <a:off x="804" y="623"/>
                <a:ext cx="152" cy="19"/>
              </a:xfrm>
              <a:prstGeom prst="rect">
                <a:avLst/>
              </a:prstGeom>
            </xdr:spPr>
          </xdr:sp>
          <xdr:sp macro="" textlink="">
            <xdr:nvSpPr>
              <xdr:cNvPr id="8281" name="Check Box 89" hidden="1">
                <a:extLst>
                  <a:ext uri="{63B3BB69-23CF-44E3-9099-C40C66FF867C}">
                    <a14:compatExt spid="_x0000_s8281"/>
                  </a:ext>
                </a:extLst>
              </xdr:cNvPr>
              <xdr:cNvSpPr/>
            </xdr:nvSpPr>
            <xdr:spPr>
              <a:xfrm>
                <a:off x="804" y="642"/>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40</xdr:row>
          <xdr:rowOff>0</xdr:rowOff>
        </xdr:from>
        <xdr:to>
          <xdr:col>13</xdr:col>
          <xdr:colOff>0</xdr:colOff>
          <xdr:row>43</xdr:row>
          <xdr:rowOff>0</xdr:rowOff>
        </xdr:to>
        <xdr:grpSp>
          <xdr:nvGrpSpPr>
            <xdr:cNvPr id="8380" name="Group 188"/>
            <xdr:cNvGrpSpPr>
              <a:grpSpLocks/>
            </xdr:cNvGrpSpPr>
          </xdr:nvGrpSpPr>
          <xdr:grpSpPr bwMode="auto">
            <a:xfrm>
              <a:off x="600075" y="6581775"/>
              <a:ext cx="1447800" cy="542925"/>
              <a:chOff x="44" y="709"/>
              <a:chExt cx="152" cy="57"/>
            </a:xfrm>
          </xdr:grpSpPr>
          <xdr:sp macro="" textlink="">
            <xdr:nvSpPr>
              <xdr:cNvPr id="8282" name="Check Box 90" hidden="1">
                <a:extLst>
                  <a:ext uri="{63B3BB69-23CF-44E3-9099-C40C66FF867C}">
                    <a14:compatExt spid="_x0000_s8282"/>
                  </a:ext>
                </a:extLst>
              </xdr:cNvPr>
              <xdr:cNvSpPr/>
            </xdr:nvSpPr>
            <xdr:spPr>
              <a:xfrm>
                <a:off x="44" y="709"/>
                <a:ext cx="152" cy="19"/>
              </a:xfrm>
              <a:prstGeom prst="rect">
                <a:avLst/>
              </a:prstGeom>
            </xdr:spPr>
          </xdr:sp>
          <xdr:sp macro="" textlink="">
            <xdr:nvSpPr>
              <xdr:cNvPr id="8283" name="Check Box 91" hidden="1">
                <a:extLst>
                  <a:ext uri="{63B3BB69-23CF-44E3-9099-C40C66FF867C}">
                    <a14:compatExt spid="_x0000_s8283"/>
                  </a:ext>
                </a:extLst>
              </xdr:cNvPr>
              <xdr:cNvSpPr/>
            </xdr:nvSpPr>
            <xdr:spPr>
              <a:xfrm>
                <a:off x="44" y="728"/>
                <a:ext cx="152" cy="19"/>
              </a:xfrm>
              <a:prstGeom prst="rect">
                <a:avLst/>
              </a:prstGeom>
            </xdr:spPr>
          </xdr:sp>
          <xdr:sp macro="" textlink="">
            <xdr:nvSpPr>
              <xdr:cNvPr id="8284" name="Check Box 92" hidden="1">
                <a:extLst>
                  <a:ext uri="{63B3BB69-23CF-44E3-9099-C40C66FF867C}">
                    <a14:compatExt spid="_x0000_s8284"/>
                  </a:ext>
                </a:extLst>
              </xdr:cNvPr>
              <xdr:cNvSpPr/>
            </xdr:nvSpPr>
            <xdr:spPr>
              <a:xfrm>
                <a:off x="44" y="747"/>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40</xdr:row>
          <xdr:rowOff>0</xdr:rowOff>
        </xdr:from>
        <xdr:to>
          <xdr:col>16</xdr:col>
          <xdr:colOff>0</xdr:colOff>
          <xdr:row>43</xdr:row>
          <xdr:rowOff>0</xdr:rowOff>
        </xdr:to>
        <xdr:grpSp>
          <xdr:nvGrpSpPr>
            <xdr:cNvPr id="8381" name="Group 189"/>
            <xdr:cNvGrpSpPr>
              <a:grpSpLocks/>
            </xdr:cNvGrpSpPr>
          </xdr:nvGrpSpPr>
          <xdr:grpSpPr bwMode="auto">
            <a:xfrm>
              <a:off x="2047875" y="6581775"/>
              <a:ext cx="1447800" cy="542925"/>
              <a:chOff x="196" y="709"/>
              <a:chExt cx="152" cy="57"/>
            </a:xfrm>
          </xdr:grpSpPr>
          <xdr:sp macro="" textlink="">
            <xdr:nvSpPr>
              <xdr:cNvPr id="8285" name="Check Box 93" hidden="1">
                <a:extLst>
                  <a:ext uri="{63B3BB69-23CF-44E3-9099-C40C66FF867C}">
                    <a14:compatExt spid="_x0000_s8285"/>
                  </a:ext>
                </a:extLst>
              </xdr:cNvPr>
              <xdr:cNvSpPr/>
            </xdr:nvSpPr>
            <xdr:spPr>
              <a:xfrm>
                <a:off x="196" y="709"/>
                <a:ext cx="152" cy="19"/>
              </a:xfrm>
              <a:prstGeom prst="rect">
                <a:avLst/>
              </a:prstGeom>
            </xdr:spPr>
          </xdr:sp>
          <xdr:sp macro="" textlink="">
            <xdr:nvSpPr>
              <xdr:cNvPr id="8286" name="Check Box 94" hidden="1">
                <a:extLst>
                  <a:ext uri="{63B3BB69-23CF-44E3-9099-C40C66FF867C}">
                    <a14:compatExt spid="_x0000_s8286"/>
                  </a:ext>
                </a:extLst>
              </xdr:cNvPr>
              <xdr:cNvSpPr/>
            </xdr:nvSpPr>
            <xdr:spPr>
              <a:xfrm>
                <a:off x="196" y="728"/>
                <a:ext cx="152" cy="19"/>
              </a:xfrm>
              <a:prstGeom prst="rect">
                <a:avLst/>
              </a:prstGeom>
            </xdr:spPr>
          </xdr:sp>
          <xdr:sp macro="" textlink="">
            <xdr:nvSpPr>
              <xdr:cNvPr id="8287" name="Check Box 95" hidden="1">
                <a:extLst>
                  <a:ext uri="{63B3BB69-23CF-44E3-9099-C40C66FF867C}">
                    <a14:compatExt spid="_x0000_s8287"/>
                  </a:ext>
                </a:extLst>
              </xdr:cNvPr>
              <xdr:cNvSpPr/>
            </xdr:nvSpPr>
            <xdr:spPr>
              <a:xfrm>
                <a:off x="196" y="747"/>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40</xdr:row>
          <xdr:rowOff>0</xdr:rowOff>
        </xdr:from>
        <xdr:to>
          <xdr:col>19</xdr:col>
          <xdr:colOff>0</xdr:colOff>
          <xdr:row>43</xdr:row>
          <xdr:rowOff>0</xdr:rowOff>
        </xdr:to>
        <xdr:grpSp>
          <xdr:nvGrpSpPr>
            <xdr:cNvPr id="8382" name="Group 190"/>
            <xdr:cNvGrpSpPr>
              <a:grpSpLocks/>
            </xdr:cNvGrpSpPr>
          </xdr:nvGrpSpPr>
          <xdr:grpSpPr bwMode="auto">
            <a:xfrm>
              <a:off x="3495675" y="6581775"/>
              <a:ext cx="1447800" cy="542925"/>
              <a:chOff x="348" y="709"/>
              <a:chExt cx="152" cy="57"/>
            </a:xfrm>
          </xdr:grpSpPr>
          <xdr:sp macro="" textlink="">
            <xdr:nvSpPr>
              <xdr:cNvPr id="8288" name="Check Box 96" hidden="1">
                <a:extLst>
                  <a:ext uri="{63B3BB69-23CF-44E3-9099-C40C66FF867C}">
                    <a14:compatExt spid="_x0000_s8288"/>
                  </a:ext>
                </a:extLst>
              </xdr:cNvPr>
              <xdr:cNvSpPr/>
            </xdr:nvSpPr>
            <xdr:spPr>
              <a:xfrm>
                <a:off x="348" y="709"/>
                <a:ext cx="152" cy="19"/>
              </a:xfrm>
              <a:prstGeom prst="rect">
                <a:avLst/>
              </a:prstGeom>
            </xdr:spPr>
          </xdr:sp>
          <xdr:sp macro="" textlink="">
            <xdr:nvSpPr>
              <xdr:cNvPr id="8289" name="Check Box 97" hidden="1">
                <a:extLst>
                  <a:ext uri="{63B3BB69-23CF-44E3-9099-C40C66FF867C}">
                    <a14:compatExt spid="_x0000_s8289"/>
                  </a:ext>
                </a:extLst>
              </xdr:cNvPr>
              <xdr:cNvSpPr/>
            </xdr:nvSpPr>
            <xdr:spPr>
              <a:xfrm>
                <a:off x="348" y="728"/>
                <a:ext cx="152" cy="19"/>
              </a:xfrm>
              <a:prstGeom prst="rect">
                <a:avLst/>
              </a:prstGeom>
            </xdr:spPr>
          </xdr:sp>
          <xdr:sp macro="" textlink="">
            <xdr:nvSpPr>
              <xdr:cNvPr id="8290" name="Check Box 98" hidden="1">
                <a:extLst>
                  <a:ext uri="{63B3BB69-23CF-44E3-9099-C40C66FF867C}">
                    <a14:compatExt spid="_x0000_s8290"/>
                  </a:ext>
                </a:extLst>
              </xdr:cNvPr>
              <xdr:cNvSpPr/>
            </xdr:nvSpPr>
            <xdr:spPr>
              <a:xfrm>
                <a:off x="348" y="747"/>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40</xdr:row>
          <xdr:rowOff>0</xdr:rowOff>
        </xdr:from>
        <xdr:to>
          <xdr:col>22</xdr:col>
          <xdr:colOff>0</xdr:colOff>
          <xdr:row>43</xdr:row>
          <xdr:rowOff>0</xdr:rowOff>
        </xdr:to>
        <xdr:grpSp>
          <xdr:nvGrpSpPr>
            <xdr:cNvPr id="8383" name="Group 191"/>
            <xdr:cNvGrpSpPr>
              <a:grpSpLocks/>
            </xdr:cNvGrpSpPr>
          </xdr:nvGrpSpPr>
          <xdr:grpSpPr bwMode="auto">
            <a:xfrm>
              <a:off x="4943475" y="6581775"/>
              <a:ext cx="1447800" cy="542925"/>
              <a:chOff x="500" y="709"/>
              <a:chExt cx="152" cy="57"/>
            </a:xfrm>
          </xdr:grpSpPr>
          <xdr:sp macro="" textlink="">
            <xdr:nvSpPr>
              <xdr:cNvPr id="8291" name="Check Box 99" hidden="1">
                <a:extLst>
                  <a:ext uri="{63B3BB69-23CF-44E3-9099-C40C66FF867C}">
                    <a14:compatExt spid="_x0000_s8291"/>
                  </a:ext>
                </a:extLst>
              </xdr:cNvPr>
              <xdr:cNvSpPr/>
            </xdr:nvSpPr>
            <xdr:spPr>
              <a:xfrm>
                <a:off x="500" y="709"/>
                <a:ext cx="152" cy="19"/>
              </a:xfrm>
              <a:prstGeom prst="rect">
                <a:avLst/>
              </a:prstGeom>
            </xdr:spPr>
          </xdr:sp>
          <xdr:sp macro="" textlink="">
            <xdr:nvSpPr>
              <xdr:cNvPr id="8292" name="Check Box 100" hidden="1">
                <a:extLst>
                  <a:ext uri="{63B3BB69-23CF-44E3-9099-C40C66FF867C}">
                    <a14:compatExt spid="_x0000_s8292"/>
                  </a:ext>
                </a:extLst>
              </xdr:cNvPr>
              <xdr:cNvSpPr/>
            </xdr:nvSpPr>
            <xdr:spPr>
              <a:xfrm>
                <a:off x="500" y="728"/>
                <a:ext cx="152" cy="19"/>
              </a:xfrm>
              <a:prstGeom prst="rect">
                <a:avLst/>
              </a:prstGeom>
            </xdr:spPr>
          </xdr:sp>
          <xdr:sp macro="" textlink="">
            <xdr:nvSpPr>
              <xdr:cNvPr id="8293" name="Check Box 101" hidden="1">
                <a:extLst>
                  <a:ext uri="{63B3BB69-23CF-44E3-9099-C40C66FF867C}">
                    <a14:compatExt spid="_x0000_s8293"/>
                  </a:ext>
                </a:extLst>
              </xdr:cNvPr>
              <xdr:cNvSpPr/>
            </xdr:nvSpPr>
            <xdr:spPr>
              <a:xfrm>
                <a:off x="500" y="747"/>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40</xdr:row>
          <xdr:rowOff>0</xdr:rowOff>
        </xdr:from>
        <xdr:to>
          <xdr:col>25</xdr:col>
          <xdr:colOff>0</xdr:colOff>
          <xdr:row>43</xdr:row>
          <xdr:rowOff>0</xdr:rowOff>
        </xdr:to>
        <xdr:grpSp>
          <xdr:nvGrpSpPr>
            <xdr:cNvPr id="8384" name="Group 192"/>
            <xdr:cNvGrpSpPr>
              <a:grpSpLocks/>
            </xdr:cNvGrpSpPr>
          </xdr:nvGrpSpPr>
          <xdr:grpSpPr bwMode="auto">
            <a:xfrm>
              <a:off x="6391275" y="6581775"/>
              <a:ext cx="1447800" cy="542925"/>
              <a:chOff x="652" y="709"/>
              <a:chExt cx="152" cy="57"/>
            </a:xfrm>
          </xdr:grpSpPr>
          <xdr:sp macro="" textlink="">
            <xdr:nvSpPr>
              <xdr:cNvPr id="8294" name="Check Box 102" hidden="1">
                <a:extLst>
                  <a:ext uri="{63B3BB69-23CF-44E3-9099-C40C66FF867C}">
                    <a14:compatExt spid="_x0000_s8294"/>
                  </a:ext>
                </a:extLst>
              </xdr:cNvPr>
              <xdr:cNvSpPr/>
            </xdr:nvSpPr>
            <xdr:spPr>
              <a:xfrm>
                <a:off x="652" y="709"/>
                <a:ext cx="152" cy="19"/>
              </a:xfrm>
              <a:prstGeom prst="rect">
                <a:avLst/>
              </a:prstGeom>
            </xdr:spPr>
          </xdr:sp>
          <xdr:sp macro="" textlink="">
            <xdr:nvSpPr>
              <xdr:cNvPr id="8295" name="Check Box 103" hidden="1">
                <a:extLst>
                  <a:ext uri="{63B3BB69-23CF-44E3-9099-C40C66FF867C}">
                    <a14:compatExt spid="_x0000_s8295"/>
                  </a:ext>
                </a:extLst>
              </xdr:cNvPr>
              <xdr:cNvSpPr/>
            </xdr:nvSpPr>
            <xdr:spPr>
              <a:xfrm>
                <a:off x="652" y="728"/>
                <a:ext cx="152" cy="19"/>
              </a:xfrm>
              <a:prstGeom prst="rect">
                <a:avLst/>
              </a:prstGeom>
            </xdr:spPr>
          </xdr:sp>
          <xdr:sp macro="" textlink="">
            <xdr:nvSpPr>
              <xdr:cNvPr id="8296" name="Check Box 104" hidden="1">
                <a:extLst>
                  <a:ext uri="{63B3BB69-23CF-44E3-9099-C40C66FF867C}">
                    <a14:compatExt spid="_x0000_s8296"/>
                  </a:ext>
                </a:extLst>
              </xdr:cNvPr>
              <xdr:cNvSpPr/>
            </xdr:nvSpPr>
            <xdr:spPr>
              <a:xfrm>
                <a:off x="652" y="747"/>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40</xdr:row>
          <xdr:rowOff>0</xdr:rowOff>
        </xdr:from>
        <xdr:to>
          <xdr:col>28</xdr:col>
          <xdr:colOff>0</xdr:colOff>
          <xdr:row>43</xdr:row>
          <xdr:rowOff>0</xdr:rowOff>
        </xdr:to>
        <xdr:grpSp>
          <xdr:nvGrpSpPr>
            <xdr:cNvPr id="8402" name="Group 210"/>
            <xdr:cNvGrpSpPr>
              <a:grpSpLocks/>
            </xdr:cNvGrpSpPr>
          </xdr:nvGrpSpPr>
          <xdr:grpSpPr bwMode="auto">
            <a:xfrm>
              <a:off x="7839075" y="6581775"/>
              <a:ext cx="1447800" cy="542925"/>
              <a:chOff x="804" y="691"/>
              <a:chExt cx="152" cy="57"/>
            </a:xfrm>
          </xdr:grpSpPr>
          <xdr:sp macro="" textlink="">
            <xdr:nvSpPr>
              <xdr:cNvPr id="8297" name="Check Box 105" hidden="1">
                <a:extLst>
                  <a:ext uri="{63B3BB69-23CF-44E3-9099-C40C66FF867C}">
                    <a14:compatExt spid="_x0000_s8297"/>
                  </a:ext>
                </a:extLst>
              </xdr:cNvPr>
              <xdr:cNvSpPr/>
            </xdr:nvSpPr>
            <xdr:spPr>
              <a:xfrm>
                <a:off x="804" y="691"/>
                <a:ext cx="152" cy="19"/>
              </a:xfrm>
              <a:prstGeom prst="rect">
                <a:avLst/>
              </a:prstGeom>
            </xdr:spPr>
          </xdr:sp>
          <xdr:sp macro="" textlink="">
            <xdr:nvSpPr>
              <xdr:cNvPr id="8298" name="Check Box 106" hidden="1">
                <a:extLst>
                  <a:ext uri="{63B3BB69-23CF-44E3-9099-C40C66FF867C}">
                    <a14:compatExt spid="_x0000_s8298"/>
                  </a:ext>
                </a:extLst>
              </xdr:cNvPr>
              <xdr:cNvSpPr/>
            </xdr:nvSpPr>
            <xdr:spPr>
              <a:xfrm>
                <a:off x="804" y="710"/>
                <a:ext cx="152" cy="19"/>
              </a:xfrm>
              <a:prstGeom prst="rect">
                <a:avLst/>
              </a:prstGeom>
            </xdr:spPr>
          </xdr:sp>
          <xdr:sp macro="" textlink="">
            <xdr:nvSpPr>
              <xdr:cNvPr id="8299" name="Check Box 107" hidden="1">
                <a:extLst>
                  <a:ext uri="{63B3BB69-23CF-44E3-9099-C40C66FF867C}">
                    <a14:compatExt spid="_x0000_s8299"/>
                  </a:ext>
                </a:extLst>
              </xdr:cNvPr>
              <xdr:cNvSpPr/>
            </xdr:nvSpPr>
            <xdr:spPr>
              <a:xfrm>
                <a:off x="804" y="729"/>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46</xdr:row>
          <xdr:rowOff>0</xdr:rowOff>
        </xdr:from>
        <xdr:to>
          <xdr:col>13</xdr:col>
          <xdr:colOff>0</xdr:colOff>
          <xdr:row>51</xdr:row>
          <xdr:rowOff>0</xdr:rowOff>
        </xdr:to>
        <xdr:grpSp>
          <xdr:nvGrpSpPr>
            <xdr:cNvPr id="8386" name="Group 194"/>
            <xdr:cNvGrpSpPr>
              <a:grpSpLocks/>
            </xdr:cNvGrpSpPr>
          </xdr:nvGrpSpPr>
          <xdr:grpSpPr bwMode="auto">
            <a:xfrm>
              <a:off x="600075" y="7686675"/>
              <a:ext cx="1447800" cy="904875"/>
              <a:chOff x="44" y="825"/>
              <a:chExt cx="152" cy="95"/>
            </a:xfrm>
          </xdr:grpSpPr>
          <xdr:sp macro="" textlink="">
            <xdr:nvSpPr>
              <xdr:cNvPr id="8300" name="Check Box 108" hidden="1">
                <a:extLst>
                  <a:ext uri="{63B3BB69-23CF-44E3-9099-C40C66FF867C}">
                    <a14:compatExt spid="_x0000_s8300"/>
                  </a:ext>
                </a:extLst>
              </xdr:cNvPr>
              <xdr:cNvSpPr/>
            </xdr:nvSpPr>
            <xdr:spPr>
              <a:xfrm>
                <a:off x="44" y="825"/>
                <a:ext cx="152" cy="19"/>
              </a:xfrm>
              <a:prstGeom prst="rect">
                <a:avLst/>
              </a:prstGeom>
            </xdr:spPr>
          </xdr:sp>
          <xdr:sp macro="" textlink="">
            <xdr:nvSpPr>
              <xdr:cNvPr id="8301" name="Check Box 109" hidden="1">
                <a:extLst>
                  <a:ext uri="{63B3BB69-23CF-44E3-9099-C40C66FF867C}">
                    <a14:compatExt spid="_x0000_s8301"/>
                  </a:ext>
                </a:extLst>
              </xdr:cNvPr>
              <xdr:cNvSpPr/>
            </xdr:nvSpPr>
            <xdr:spPr>
              <a:xfrm>
                <a:off x="44" y="844"/>
                <a:ext cx="152" cy="19"/>
              </a:xfrm>
              <a:prstGeom prst="rect">
                <a:avLst/>
              </a:prstGeom>
            </xdr:spPr>
          </xdr:sp>
          <xdr:sp macro="" textlink="">
            <xdr:nvSpPr>
              <xdr:cNvPr id="8302" name="Check Box 110" hidden="1">
                <a:extLst>
                  <a:ext uri="{63B3BB69-23CF-44E3-9099-C40C66FF867C}">
                    <a14:compatExt spid="_x0000_s8302"/>
                  </a:ext>
                </a:extLst>
              </xdr:cNvPr>
              <xdr:cNvSpPr/>
            </xdr:nvSpPr>
            <xdr:spPr>
              <a:xfrm>
                <a:off x="44" y="863"/>
                <a:ext cx="152" cy="19"/>
              </a:xfrm>
              <a:prstGeom prst="rect">
                <a:avLst/>
              </a:prstGeom>
            </xdr:spPr>
          </xdr:sp>
          <xdr:sp macro="" textlink="">
            <xdr:nvSpPr>
              <xdr:cNvPr id="8303" name="Check Box 111" hidden="1">
                <a:extLst>
                  <a:ext uri="{63B3BB69-23CF-44E3-9099-C40C66FF867C}">
                    <a14:compatExt spid="_x0000_s8303"/>
                  </a:ext>
                </a:extLst>
              </xdr:cNvPr>
              <xdr:cNvSpPr/>
            </xdr:nvSpPr>
            <xdr:spPr>
              <a:xfrm>
                <a:off x="44" y="882"/>
                <a:ext cx="152" cy="19"/>
              </a:xfrm>
              <a:prstGeom prst="rect">
                <a:avLst/>
              </a:prstGeom>
            </xdr:spPr>
          </xdr:sp>
          <xdr:sp macro="" textlink="">
            <xdr:nvSpPr>
              <xdr:cNvPr id="8304" name="Check Box 112" hidden="1">
                <a:extLst>
                  <a:ext uri="{63B3BB69-23CF-44E3-9099-C40C66FF867C}">
                    <a14:compatExt spid="_x0000_s8304"/>
                  </a:ext>
                </a:extLst>
              </xdr:cNvPr>
              <xdr:cNvSpPr/>
            </xdr:nvSpPr>
            <xdr:spPr>
              <a:xfrm>
                <a:off x="44" y="901"/>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46</xdr:row>
          <xdr:rowOff>0</xdr:rowOff>
        </xdr:from>
        <xdr:to>
          <xdr:col>16</xdr:col>
          <xdr:colOff>0</xdr:colOff>
          <xdr:row>51</xdr:row>
          <xdr:rowOff>0</xdr:rowOff>
        </xdr:to>
        <xdr:grpSp>
          <xdr:nvGrpSpPr>
            <xdr:cNvPr id="8387" name="Group 195"/>
            <xdr:cNvGrpSpPr>
              <a:grpSpLocks/>
            </xdr:cNvGrpSpPr>
          </xdr:nvGrpSpPr>
          <xdr:grpSpPr bwMode="auto">
            <a:xfrm>
              <a:off x="2047875" y="7686675"/>
              <a:ext cx="1447800" cy="904875"/>
              <a:chOff x="196" y="825"/>
              <a:chExt cx="152" cy="95"/>
            </a:xfrm>
          </xdr:grpSpPr>
          <xdr:sp macro="" textlink="">
            <xdr:nvSpPr>
              <xdr:cNvPr id="8305" name="Check Box 113" hidden="1">
                <a:extLst>
                  <a:ext uri="{63B3BB69-23CF-44E3-9099-C40C66FF867C}">
                    <a14:compatExt spid="_x0000_s8305"/>
                  </a:ext>
                </a:extLst>
              </xdr:cNvPr>
              <xdr:cNvSpPr/>
            </xdr:nvSpPr>
            <xdr:spPr>
              <a:xfrm>
                <a:off x="196" y="825"/>
                <a:ext cx="152" cy="19"/>
              </a:xfrm>
              <a:prstGeom prst="rect">
                <a:avLst/>
              </a:prstGeom>
            </xdr:spPr>
          </xdr:sp>
          <xdr:sp macro="" textlink="">
            <xdr:nvSpPr>
              <xdr:cNvPr id="8306" name="Check Box 114" hidden="1">
                <a:extLst>
                  <a:ext uri="{63B3BB69-23CF-44E3-9099-C40C66FF867C}">
                    <a14:compatExt spid="_x0000_s8306"/>
                  </a:ext>
                </a:extLst>
              </xdr:cNvPr>
              <xdr:cNvSpPr/>
            </xdr:nvSpPr>
            <xdr:spPr>
              <a:xfrm>
                <a:off x="196" y="844"/>
                <a:ext cx="152" cy="19"/>
              </a:xfrm>
              <a:prstGeom prst="rect">
                <a:avLst/>
              </a:prstGeom>
            </xdr:spPr>
          </xdr:sp>
          <xdr:sp macro="" textlink="">
            <xdr:nvSpPr>
              <xdr:cNvPr id="8307" name="Check Box 115" hidden="1">
                <a:extLst>
                  <a:ext uri="{63B3BB69-23CF-44E3-9099-C40C66FF867C}">
                    <a14:compatExt spid="_x0000_s8307"/>
                  </a:ext>
                </a:extLst>
              </xdr:cNvPr>
              <xdr:cNvSpPr/>
            </xdr:nvSpPr>
            <xdr:spPr>
              <a:xfrm>
                <a:off x="196" y="863"/>
                <a:ext cx="152" cy="19"/>
              </a:xfrm>
              <a:prstGeom prst="rect">
                <a:avLst/>
              </a:prstGeom>
            </xdr:spPr>
          </xdr:sp>
          <xdr:sp macro="" textlink="">
            <xdr:nvSpPr>
              <xdr:cNvPr id="8308" name="Check Box 116" hidden="1">
                <a:extLst>
                  <a:ext uri="{63B3BB69-23CF-44E3-9099-C40C66FF867C}">
                    <a14:compatExt spid="_x0000_s8308"/>
                  </a:ext>
                </a:extLst>
              </xdr:cNvPr>
              <xdr:cNvSpPr/>
            </xdr:nvSpPr>
            <xdr:spPr>
              <a:xfrm>
                <a:off x="196" y="882"/>
                <a:ext cx="152" cy="19"/>
              </a:xfrm>
              <a:prstGeom prst="rect">
                <a:avLst/>
              </a:prstGeom>
            </xdr:spPr>
          </xdr:sp>
          <xdr:sp macro="" textlink="">
            <xdr:nvSpPr>
              <xdr:cNvPr id="8309" name="Check Box 117" hidden="1">
                <a:extLst>
                  <a:ext uri="{63B3BB69-23CF-44E3-9099-C40C66FF867C}">
                    <a14:compatExt spid="_x0000_s8309"/>
                  </a:ext>
                </a:extLst>
              </xdr:cNvPr>
              <xdr:cNvSpPr/>
            </xdr:nvSpPr>
            <xdr:spPr>
              <a:xfrm>
                <a:off x="196" y="901"/>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46</xdr:row>
          <xdr:rowOff>0</xdr:rowOff>
        </xdr:from>
        <xdr:to>
          <xdr:col>19</xdr:col>
          <xdr:colOff>0</xdr:colOff>
          <xdr:row>51</xdr:row>
          <xdr:rowOff>0</xdr:rowOff>
        </xdr:to>
        <xdr:grpSp>
          <xdr:nvGrpSpPr>
            <xdr:cNvPr id="8388" name="Group 196"/>
            <xdr:cNvGrpSpPr>
              <a:grpSpLocks/>
            </xdr:cNvGrpSpPr>
          </xdr:nvGrpSpPr>
          <xdr:grpSpPr bwMode="auto">
            <a:xfrm>
              <a:off x="3495675" y="7686675"/>
              <a:ext cx="1447800" cy="904875"/>
              <a:chOff x="348" y="825"/>
              <a:chExt cx="152" cy="95"/>
            </a:xfrm>
          </xdr:grpSpPr>
          <xdr:sp macro="" textlink="">
            <xdr:nvSpPr>
              <xdr:cNvPr id="8310" name="Check Box 118" hidden="1">
                <a:extLst>
                  <a:ext uri="{63B3BB69-23CF-44E3-9099-C40C66FF867C}">
                    <a14:compatExt spid="_x0000_s8310"/>
                  </a:ext>
                </a:extLst>
              </xdr:cNvPr>
              <xdr:cNvSpPr/>
            </xdr:nvSpPr>
            <xdr:spPr>
              <a:xfrm>
                <a:off x="348" y="825"/>
                <a:ext cx="152" cy="19"/>
              </a:xfrm>
              <a:prstGeom prst="rect">
                <a:avLst/>
              </a:prstGeom>
            </xdr:spPr>
          </xdr:sp>
          <xdr:sp macro="" textlink="">
            <xdr:nvSpPr>
              <xdr:cNvPr id="8311" name="Check Box 119" hidden="1">
                <a:extLst>
                  <a:ext uri="{63B3BB69-23CF-44E3-9099-C40C66FF867C}">
                    <a14:compatExt spid="_x0000_s8311"/>
                  </a:ext>
                </a:extLst>
              </xdr:cNvPr>
              <xdr:cNvSpPr/>
            </xdr:nvSpPr>
            <xdr:spPr>
              <a:xfrm>
                <a:off x="348" y="844"/>
                <a:ext cx="152" cy="19"/>
              </a:xfrm>
              <a:prstGeom prst="rect">
                <a:avLst/>
              </a:prstGeom>
            </xdr:spPr>
          </xdr:sp>
          <xdr:sp macro="" textlink="">
            <xdr:nvSpPr>
              <xdr:cNvPr id="8312" name="Check Box 120" hidden="1">
                <a:extLst>
                  <a:ext uri="{63B3BB69-23CF-44E3-9099-C40C66FF867C}">
                    <a14:compatExt spid="_x0000_s8312"/>
                  </a:ext>
                </a:extLst>
              </xdr:cNvPr>
              <xdr:cNvSpPr/>
            </xdr:nvSpPr>
            <xdr:spPr>
              <a:xfrm>
                <a:off x="348" y="863"/>
                <a:ext cx="152" cy="19"/>
              </a:xfrm>
              <a:prstGeom prst="rect">
                <a:avLst/>
              </a:prstGeom>
            </xdr:spPr>
          </xdr:sp>
          <xdr:sp macro="" textlink="">
            <xdr:nvSpPr>
              <xdr:cNvPr id="8313" name="Check Box 121" hidden="1">
                <a:extLst>
                  <a:ext uri="{63B3BB69-23CF-44E3-9099-C40C66FF867C}">
                    <a14:compatExt spid="_x0000_s8313"/>
                  </a:ext>
                </a:extLst>
              </xdr:cNvPr>
              <xdr:cNvSpPr/>
            </xdr:nvSpPr>
            <xdr:spPr>
              <a:xfrm>
                <a:off x="348" y="882"/>
                <a:ext cx="152" cy="19"/>
              </a:xfrm>
              <a:prstGeom prst="rect">
                <a:avLst/>
              </a:prstGeom>
            </xdr:spPr>
          </xdr:sp>
          <xdr:sp macro="" textlink="">
            <xdr:nvSpPr>
              <xdr:cNvPr id="8314" name="Check Box 122" hidden="1">
                <a:extLst>
                  <a:ext uri="{63B3BB69-23CF-44E3-9099-C40C66FF867C}">
                    <a14:compatExt spid="_x0000_s8314"/>
                  </a:ext>
                </a:extLst>
              </xdr:cNvPr>
              <xdr:cNvSpPr/>
            </xdr:nvSpPr>
            <xdr:spPr>
              <a:xfrm>
                <a:off x="348" y="901"/>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0</xdr:rowOff>
        </xdr:from>
        <xdr:to>
          <xdr:col>22</xdr:col>
          <xdr:colOff>0</xdr:colOff>
          <xdr:row>51</xdr:row>
          <xdr:rowOff>0</xdr:rowOff>
        </xdr:to>
        <xdr:grpSp>
          <xdr:nvGrpSpPr>
            <xdr:cNvPr id="8389" name="Group 197"/>
            <xdr:cNvGrpSpPr>
              <a:grpSpLocks/>
            </xdr:cNvGrpSpPr>
          </xdr:nvGrpSpPr>
          <xdr:grpSpPr bwMode="auto">
            <a:xfrm>
              <a:off x="4943475" y="7686675"/>
              <a:ext cx="1447800" cy="904875"/>
              <a:chOff x="500" y="825"/>
              <a:chExt cx="152" cy="95"/>
            </a:xfrm>
          </xdr:grpSpPr>
          <xdr:sp macro="" textlink="">
            <xdr:nvSpPr>
              <xdr:cNvPr id="8315" name="Check Box 123" hidden="1">
                <a:extLst>
                  <a:ext uri="{63B3BB69-23CF-44E3-9099-C40C66FF867C}">
                    <a14:compatExt spid="_x0000_s8315"/>
                  </a:ext>
                </a:extLst>
              </xdr:cNvPr>
              <xdr:cNvSpPr/>
            </xdr:nvSpPr>
            <xdr:spPr>
              <a:xfrm>
                <a:off x="500" y="825"/>
                <a:ext cx="152" cy="19"/>
              </a:xfrm>
              <a:prstGeom prst="rect">
                <a:avLst/>
              </a:prstGeom>
            </xdr:spPr>
          </xdr:sp>
          <xdr:sp macro="" textlink="">
            <xdr:nvSpPr>
              <xdr:cNvPr id="8316" name="Check Box 124" hidden="1">
                <a:extLst>
                  <a:ext uri="{63B3BB69-23CF-44E3-9099-C40C66FF867C}">
                    <a14:compatExt spid="_x0000_s8316"/>
                  </a:ext>
                </a:extLst>
              </xdr:cNvPr>
              <xdr:cNvSpPr/>
            </xdr:nvSpPr>
            <xdr:spPr>
              <a:xfrm>
                <a:off x="500" y="844"/>
                <a:ext cx="152" cy="19"/>
              </a:xfrm>
              <a:prstGeom prst="rect">
                <a:avLst/>
              </a:prstGeom>
            </xdr:spPr>
          </xdr:sp>
          <xdr:sp macro="" textlink="">
            <xdr:nvSpPr>
              <xdr:cNvPr id="8317" name="Check Box 125" hidden="1">
                <a:extLst>
                  <a:ext uri="{63B3BB69-23CF-44E3-9099-C40C66FF867C}">
                    <a14:compatExt spid="_x0000_s8317"/>
                  </a:ext>
                </a:extLst>
              </xdr:cNvPr>
              <xdr:cNvSpPr/>
            </xdr:nvSpPr>
            <xdr:spPr>
              <a:xfrm>
                <a:off x="500" y="863"/>
                <a:ext cx="152" cy="19"/>
              </a:xfrm>
              <a:prstGeom prst="rect">
                <a:avLst/>
              </a:prstGeom>
            </xdr:spPr>
          </xdr:sp>
          <xdr:sp macro="" textlink="">
            <xdr:nvSpPr>
              <xdr:cNvPr id="8318" name="Check Box 126" hidden="1">
                <a:extLst>
                  <a:ext uri="{63B3BB69-23CF-44E3-9099-C40C66FF867C}">
                    <a14:compatExt spid="_x0000_s8318"/>
                  </a:ext>
                </a:extLst>
              </xdr:cNvPr>
              <xdr:cNvSpPr/>
            </xdr:nvSpPr>
            <xdr:spPr>
              <a:xfrm>
                <a:off x="500" y="882"/>
                <a:ext cx="152" cy="19"/>
              </a:xfrm>
              <a:prstGeom prst="rect">
                <a:avLst/>
              </a:prstGeom>
            </xdr:spPr>
          </xdr:sp>
          <xdr:sp macro="" textlink="">
            <xdr:nvSpPr>
              <xdr:cNvPr id="8319" name="Check Box 127" hidden="1">
                <a:extLst>
                  <a:ext uri="{63B3BB69-23CF-44E3-9099-C40C66FF867C}">
                    <a14:compatExt spid="_x0000_s8319"/>
                  </a:ext>
                </a:extLst>
              </xdr:cNvPr>
              <xdr:cNvSpPr/>
            </xdr:nvSpPr>
            <xdr:spPr>
              <a:xfrm>
                <a:off x="500" y="901"/>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46</xdr:row>
          <xdr:rowOff>0</xdr:rowOff>
        </xdr:from>
        <xdr:to>
          <xdr:col>25</xdr:col>
          <xdr:colOff>0</xdr:colOff>
          <xdr:row>51</xdr:row>
          <xdr:rowOff>0</xdr:rowOff>
        </xdr:to>
        <xdr:grpSp>
          <xdr:nvGrpSpPr>
            <xdr:cNvPr id="8390" name="Group 198"/>
            <xdr:cNvGrpSpPr>
              <a:grpSpLocks/>
            </xdr:cNvGrpSpPr>
          </xdr:nvGrpSpPr>
          <xdr:grpSpPr bwMode="auto">
            <a:xfrm>
              <a:off x="6391275" y="7686675"/>
              <a:ext cx="1447800" cy="904875"/>
              <a:chOff x="652" y="825"/>
              <a:chExt cx="152" cy="95"/>
            </a:xfrm>
          </xdr:grpSpPr>
          <xdr:sp macro="" textlink="">
            <xdr:nvSpPr>
              <xdr:cNvPr id="8320" name="Check Box 128" hidden="1">
                <a:extLst>
                  <a:ext uri="{63B3BB69-23CF-44E3-9099-C40C66FF867C}">
                    <a14:compatExt spid="_x0000_s8320"/>
                  </a:ext>
                </a:extLst>
              </xdr:cNvPr>
              <xdr:cNvSpPr/>
            </xdr:nvSpPr>
            <xdr:spPr>
              <a:xfrm>
                <a:off x="652" y="825"/>
                <a:ext cx="152" cy="19"/>
              </a:xfrm>
              <a:prstGeom prst="rect">
                <a:avLst/>
              </a:prstGeom>
            </xdr:spPr>
          </xdr:sp>
          <xdr:sp macro="" textlink="">
            <xdr:nvSpPr>
              <xdr:cNvPr id="8321" name="Check Box 129" hidden="1">
                <a:extLst>
                  <a:ext uri="{63B3BB69-23CF-44E3-9099-C40C66FF867C}">
                    <a14:compatExt spid="_x0000_s8321"/>
                  </a:ext>
                </a:extLst>
              </xdr:cNvPr>
              <xdr:cNvSpPr/>
            </xdr:nvSpPr>
            <xdr:spPr>
              <a:xfrm>
                <a:off x="652" y="844"/>
                <a:ext cx="152" cy="19"/>
              </a:xfrm>
              <a:prstGeom prst="rect">
                <a:avLst/>
              </a:prstGeom>
            </xdr:spPr>
          </xdr:sp>
          <xdr:sp macro="" textlink="">
            <xdr:nvSpPr>
              <xdr:cNvPr id="8322" name="Check Box 130" hidden="1">
                <a:extLst>
                  <a:ext uri="{63B3BB69-23CF-44E3-9099-C40C66FF867C}">
                    <a14:compatExt spid="_x0000_s8322"/>
                  </a:ext>
                </a:extLst>
              </xdr:cNvPr>
              <xdr:cNvSpPr/>
            </xdr:nvSpPr>
            <xdr:spPr>
              <a:xfrm>
                <a:off x="652" y="863"/>
                <a:ext cx="152" cy="19"/>
              </a:xfrm>
              <a:prstGeom prst="rect">
                <a:avLst/>
              </a:prstGeom>
            </xdr:spPr>
          </xdr:sp>
          <xdr:sp macro="" textlink="">
            <xdr:nvSpPr>
              <xdr:cNvPr id="8323" name="Check Box 131" hidden="1">
                <a:extLst>
                  <a:ext uri="{63B3BB69-23CF-44E3-9099-C40C66FF867C}">
                    <a14:compatExt spid="_x0000_s8323"/>
                  </a:ext>
                </a:extLst>
              </xdr:cNvPr>
              <xdr:cNvSpPr/>
            </xdr:nvSpPr>
            <xdr:spPr>
              <a:xfrm>
                <a:off x="652" y="882"/>
                <a:ext cx="152" cy="19"/>
              </a:xfrm>
              <a:prstGeom prst="rect">
                <a:avLst/>
              </a:prstGeom>
            </xdr:spPr>
          </xdr:sp>
          <xdr:sp macro="" textlink="">
            <xdr:nvSpPr>
              <xdr:cNvPr id="8324" name="Check Box 132" hidden="1">
                <a:extLst>
                  <a:ext uri="{63B3BB69-23CF-44E3-9099-C40C66FF867C}">
                    <a14:compatExt spid="_x0000_s8324"/>
                  </a:ext>
                </a:extLst>
              </xdr:cNvPr>
              <xdr:cNvSpPr/>
            </xdr:nvSpPr>
            <xdr:spPr>
              <a:xfrm>
                <a:off x="652" y="901"/>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54</xdr:row>
          <xdr:rowOff>0</xdr:rowOff>
        </xdr:from>
        <xdr:to>
          <xdr:col>13</xdr:col>
          <xdr:colOff>0</xdr:colOff>
          <xdr:row>58</xdr:row>
          <xdr:rowOff>0</xdr:rowOff>
        </xdr:to>
        <xdr:grpSp>
          <xdr:nvGrpSpPr>
            <xdr:cNvPr id="8391" name="Group 199"/>
            <xdr:cNvGrpSpPr>
              <a:grpSpLocks/>
            </xdr:cNvGrpSpPr>
          </xdr:nvGrpSpPr>
          <xdr:grpSpPr bwMode="auto">
            <a:xfrm>
              <a:off x="600075" y="9048750"/>
              <a:ext cx="1447800" cy="723900"/>
              <a:chOff x="44" y="968"/>
              <a:chExt cx="152" cy="76"/>
            </a:xfrm>
          </xdr:grpSpPr>
          <xdr:sp macro="" textlink="">
            <xdr:nvSpPr>
              <xdr:cNvPr id="8325" name="Check Box 133" hidden="1">
                <a:extLst>
                  <a:ext uri="{63B3BB69-23CF-44E3-9099-C40C66FF867C}">
                    <a14:compatExt spid="_x0000_s8325"/>
                  </a:ext>
                </a:extLst>
              </xdr:cNvPr>
              <xdr:cNvSpPr/>
            </xdr:nvSpPr>
            <xdr:spPr>
              <a:xfrm>
                <a:off x="44" y="968"/>
                <a:ext cx="152" cy="19"/>
              </a:xfrm>
              <a:prstGeom prst="rect">
                <a:avLst/>
              </a:prstGeom>
            </xdr:spPr>
          </xdr:sp>
          <xdr:sp macro="" textlink="">
            <xdr:nvSpPr>
              <xdr:cNvPr id="8326" name="Check Box 134" hidden="1">
                <a:extLst>
                  <a:ext uri="{63B3BB69-23CF-44E3-9099-C40C66FF867C}">
                    <a14:compatExt spid="_x0000_s8326"/>
                  </a:ext>
                </a:extLst>
              </xdr:cNvPr>
              <xdr:cNvSpPr/>
            </xdr:nvSpPr>
            <xdr:spPr>
              <a:xfrm>
                <a:off x="44" y="987"/>
                <a:ext cx="152" cy="19"/>
              </a:xfrm>
              <a:prstGeom prst="rect">
                <a:avLst/>
              </a:prstGeom>
            </xdr:spPr>
          </xdr:sp>
          <xdr:sp macro="" textlink="">
            <xdr:nvSpPr>
              <xdr:cNvPr id="8327" name="Check Box 135" hidden="1">
                <a:extLst>
                  <a:ext uri="{63B3BB69-23CF-44E3-9099-C40C66FF867C}">
                    <a14:compatExt spid="_x0000_s8327"/>
                  </a:ext>
                </a:extLst>
              </xdr:cNvPr>
              <xdr:cNvSpPr/>
            </xdr:nvSpPr>
            <xdr:spPr>
              <a:xfrm>
                <a:off x="44" y="1006"/>
                <a:ext cx="152" cy="19"/>
              </a:xfrm>
              <a:prstGeom prst="rect">
                <a:avLst/>
              </a:prstGeom>
            </xdr:spPr>
          </xdr:sp>
          <xdr:sp macro="" textlink="">
            <xdr:nvSpPr>
              <xdr:cNvPr id="8328" name="Check Box 136" hidden="1">
                <a:extLst>
                  <a:ext uri="{63B3BB69-23CF-44E3-9099-C40C66FF867C}">
                    <a14:compatExt spid="_x0000_s8328"/>
                  </a:ext>
                </a:extLst>
              </xdr:cNvPr>
              <xdr:cNvSpPr/>
            </xdr:nvSpPr>
            <xdr:spPr>
              <a:xfrm>
                <a:off x="44" y="1025"/>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54</xdr:row>
          <xdr:rowOff>0</xdr:rowOff>
        </xdr:from>
        <xdr:to>
          <xdr:col>16</xdr:col>
          <xdr:colOff>0</xdr:colOff>
          <xdr:row>59</xdr:row>
          <xdr:rowOff>0</xdr:rowOff>
        </xdr:to>
        <xdr:grpSp>
          <xdr:nvGrpSpPr>
            <xdr:cNvPr id="8392" name="Group 200"/>
            <xdr:cNvGrpSpPr>
              <a:grpSpLocks/>
            </xdr:cNvGrpSpPr>
          </xdr:nvGrpSpPr>
          <xdr:grpSpPr bwMode="auto">
            <a:xfrm>
              <a:off x="2047875" y="9048750"/>
              <a:ext cx="1447800" cy="904875"/>
              <a:chOff x="196" y="968"/>
              <a:chExt cx="152" cy="95"/>
            </a:xfrm>
          </xdr:grpSpPr>
          <xdr:sp macro="" textlink="">
            <xdr:nvSpPr>
              <xdr:cNvPr id="8329" name="Check Box 137" hidden="1">
                <a:extLst>
                  <a:ext uri="{63B3BB69-23CF-44E3-9099-C40C66FF867C}">
                    <a14:compatExt spid="_x0000_s8329"/>
                  </a:ext>
                </a:extLst>
              </xdr:cNvPr>
              <xdr:cNvSpPr/>
            </xdr:nvSpPr>
            <xdr:spPr>
              <a:xfrm>
                <a:off x="196" y="968"/>
                <a:ext cx="152" cy="19"/>
              </a:xfrm>
              <a:prstGeom prst="rect">
                <a:avLst/>
              </a:prstGeom>
            </xdr:spPr>
          </xdr:sp>
          <xdr:sp macro="" textlink="">
            <xdr:nvSpPr>
              <xdr:cNvPr id="8330" name="Check Box 138" hidden="1">
                <a:extLst>
                  <a:ext uri="{63B3BB69-23CF-44E3-9099-C40C66FF867C}">
                    <a14:compatExt spid="_x0000_s8330"/>
                  </a:ext>
                </a:extLst>
              </xdr:cNvPr>
              <xdr:cNvSpPr/>
            </xdr:nvSpPr>
            <xdr:spPr>
              <a:xfrm>
                <a:off x="196" y="987"/>
                <a:ext cx="152" cy="19"/>
              </a:xfrm>
              <a:prstGeom prst="rect">
                <a:avLst/>
              </a:prstGeom>
            </xdr:spPr>
          </xdr:sp>
          <xdr:sp macro="" textlink="">
            <xdr:nvSpPr>
              <xdr:cNvPr id="8331" name="Check Box 139" hidden="1">
                <a:extLst>
                  <a:ext uri="{63B3BB69-23CF-44E3-9099-C40C66FF867C}">
                    <a14:compatExt spid="_x0000_s8331"/>
                  </a:ext>
                </a:extLst>
              </xdr:cNvPr>
              <xdr:cNvSpPr/>
            </xdr:nvSpPr>
            <xdr:spPr>
              <a:xfrm>
                <a:off x="196" y="1006"/>
                <a:ext cx="152" cy="19"/>
              </a:xfrm>
              <a:prstGeom prst="rect">
                <a:avLst/>
              </a:prstGeom>
            </xdr:spPr>
          </xdr:sp>
          <xdr:sp macro="" textlink="">
            <xdr:nvSpPr>
              <xdr:cNvPr id="8332" name="Check Box 140" hidden="1">
                <a:extLst>
                  <a:ext uri="{63B3BB69-23CF-44E3-9099-C40C66FF867C}">
                    <a14:compatExt spid="_x0000_s8332"/>
                  </a:ext>
                </a:extLst>
              </xdr:cNvPr>
              <xdr:cNvSpPr/>
            </xdr:nvSpPr>
            <xdr:spPr>
              <a:xfrm>
                <a:off x="196" y="1025"/>
                <a:ext cx="152" cy="19"/>
              </a:xfrm>
              <a:prstGeom prst="rect">
                <a:avLst/>
              </a:prstGeom>
            </xdr:spPr>
          </xdr:sp>
          <xdr:sp macro="" textlink="">
            <xdr:nvSpPr>
              <xdr:cNvPr id="8333" name="Check Box 141" hidden="1">
                <a:extLst>
                  <a:ext uri="{63B3BB69-23CF-44E3-9099-C40C66FF867C}">
                    <a14:compatExt spid="_x0000_s8333"/>
                  </a:ext>
                </a:extLst>
              </xdr:cNvPr>
              <xdr:cNvSpPr/>
            </xdr:nvSpPr>
            <xdr:spPr>
              <a:xfrm>
                <a:off x="196" y="1044"/>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54</xdr:row>
          <xdr:rowOff>0</xdr:rowOff>
        </xdr:from>
        <xdr:to>
          <xdr:col>19</xdr:col>
          <xdr:colOff>0</xdr:colOff>
          <xdr:row>58</xdr:row>
          <xdr:rowOff>0</xdr:rowOff>
        </xdr:to>
        <xdr:grpSp>
          <xdr:nvGrpSpPr>
            <xdr:cNvPr id="8393" name="Group 201"/>
            <xdr:cNvGrpSpPr>
              <a:grpSpLocks/>
            </xdr:cNvGrpSpPr>
          </xdr:nvGrpSpPr>
          <xdr:grpSpPr bwMode="auto">
            <a:xfrm>
              <a:off x="3495675" y="9048750"/>
              <a:ext cx="1447800" cy="723900"/>
              <a:chOff x="348" y="968"/>
              <a:chExt cx="152" cy="76"/>
            </a:xfrm>
          </xdr:grpSpPr>
          <xdr:sp macro="" textlink="">
            <xdr:nvSpPr>
              <xdr:cNvPr id="8334" name="Check Box 142" hidden="1">
                <a:extLst>
                  <a:ext uri="{63B3BB69-23CF-44E3-9099-C40C66FF867C}">
                    <a14:compatExt spid="_x0000_s8334"/>
                  </a:ext>
                </a:extLst>
              </xdr:cNvPr>
              <xdr:cNvSpPr/>
            </xdr:nvSpPr>
            <xdr:spPr>
              <a:xfrm>
                <a:off x="348" y="968"/>
                <a:ext cx="152" cy="19"/>
              </a:xfrm>
              <a:prstGeom prst="rect">
                <a:avLst/>
              </a:prstGeom>
            </xdr:spPr>
          </xdr:sp>
          <xdr:sp macro="" textlink="">
            <xdr:nvSpPr>
              <xdr:cNvPr id="8335" name="Check Box 143" hidden="1">
                <a:extLst>
                  <a:ext uri="{63B3BB69-23CF-44E3-9099-C40C66FF867C}">
                    <a14:compatExt spid="_x0000_s8335"/>
                  </a:ext>
                </a:extLst>
              </xdr:cNvPr>
              <xdr:cNvSpPr/>
            </xdr:nvSpPr>
            <xdr:spPr>
              <a:xfrm>
                <a:off x="348" y="987"/>
                <a:ext cx="152" cy="19"/>
              </a:xfrm>
              <a:prstGeom prst="rect">
                <a:avLst/>
              </a:prstGeom>
            </xdr:spPr>
          </xdr:sp>
          <xdr:sp macro="" textlink="">
            <xdr:nvSpPr>
              <xdr:cNvPr id="8336" name="Check Box 144" hidden="1">
                <a:extLst>
                  <a:ext uri="{63B3BB69-23CF-44E3-9099-C40C66FF867C}">
                    <a14:compatExt spid="_x0000_s8336"/>
                  </a:ext>
                </a:extLst>
              </xdr:cNvPr>
              <xdr:cNvSpPr/>
            </xdr:nvSpPr>
            <xdr:spPr>
              <a:xfrm>
                <a:off x="348" y="1006"/>
                <a:ext cx="152" cy="19"/>
              </a:xfrm>
              <a:prstGeom prst="rect">
                <a:avLst/>
              </a:prstGeom>
            </xdr:spPr>
          </xdr:sp>
          <xdr:sp macro="" textlink="">
            <xdr:nvSpPr>
              <xdr:cNvPr id="8337" name="Check Box 145" hidden="1">
                <a:extLst>
                  <a:ext uri="{63B3BB69-23CF-44E3-9099-C40C66FF867C}">
                    <a14:compatExt spid="_x0000_s8337"/>
                  </a:ext>
                </a:extLst>
              </xdr:cNvPr>
              <xdr:cNvSpPr/>
            </xdr:nvSpPr>
            <xdr:spPr>
              <a:xfrm>
                <a:off x="348" y="1025"/>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54</xdr:row>
          <xdr:rowOff>0</xdr:rowOff>
        </xdr:from>
        <xdr:to>
          <xdr:col>22</xdr:col>
          <xdr:colOff>0</xdr:colOff>
          <xdr:row>61</xdr:row>
          <xdr:rowOff>0</xdr:rowOff>
        </xdr:to>
        <xdr:grpSp>
          <xdr:nvGrpSpPr>
            <xdr:cNvPr id="8394" name="Group 202"/>
            <xdr:cNvGrpSpPr>
              <a:grpSpLocks/>
            </xdr:cNvGrpSpPr>
          </xdr:nvGrpSpPr>
          <xdr:grpSpPr bwMode="auto">
            <a:xfrm>
              <a:off x="4943475" y="9048750"/>
              <a:ext cx="1447800" cy="1266825"/>
              <a:chOff x="500" y="968"/>
              <a:chExt cx="152" cy="133"/>
            </a:xfrm>
          </xdr:grpSpPr>
          <xdr:sp macro="" textlink="">
            <xdr:nvSpPr>
              <xdr:cNvPr id="8338" name="Check Box 146" hidden="1">
                <a:extLst>
                  <a:ext uri="{63B3BB69-23CF-44E3-9099-C40C66FF867C}">
                    <a14:compatExt spid="_x0000_s8338"/>
                  </a:ext>
                </a:extLst>
              </xdr:cNvPr>
              <xdr:cNvSpPr/>
            </xdr:nvSpPr>
            <xdr:spPr>
              <a:xfrm>
                <a:off x="500" y="968"/>
                <a:ext cx="152" cy="19"/>
              </a:xfrm>
              <a:prstGeom prst="rect">
                <a:avLst/>
              </a:prstGeom>
            </xdr:spPr>
          </xdr:sp>
          <xdr:sp macro="" textlink="">
            <xdr:nvSpPr>
              <xdr:cNvPr id="8339" name="Check Box 147" hidden="1">
                <a:extLst>
                  <a:ext uri="{63B3BB69-23CF-44E3-9099-C40C66FF867C}">
                    <a14:compatExt spid="_x0000_s8339"/>
                  </a:ext>
                </a:extLst>
              </xdr:cNvPr>
              <xdr:cNvSpPr/>
            </xdr:nvSpPr>
            <xdr:spPr>
              <a:xfrm>
                <a:off x="500" y="987"/>
                <a:ext cx="152" cy="19"/>
              </a:xfrm>
              <a:prstGeom prst="rect">
                <a:avLst/>
              </a:prstGeom>
            </xdr:spPr>
          </xdr:sp>
          <xdr:sp macro="" textlink="">
            <xdr:nvSpPr>
              <xdr:cNvPr id="8340" name="Check Box 148" hidden="1">
                <a:extLst>
                  <a:ext uri="{63B3BB69-23CF-44E3-9099-C40C66FF867C}">
                    <a14:compatExt spid="_x0000_s8340"/>
                  </a:ext>
                </a:extLst>
              </xdr:cNvPr>
              <xdr:cNvSpPr/>
            </xdr:nvSpPr>
            <xdr:spPr>
              <a:xfrm>
                <a:off x="500" y="1006"/>
                <a:ext cx="152" cy="19"/>
              </a:xfrm>
              <a:prstGeom prst="rect">
                <a:avLst/>
              </a:prstGeom>
            </xdr:spPr>
          </xdr:sp>
          <xdr:sp macro="" textlink="">
            <xdr:nvSpPr>
              <xdr:cNvPr id="8341" name="Check Box 149" hidden="1">
                <a:extLst>
                  <a:ext uri="{63B3BB69-23CF-44E3-9099-C40C66FF867C}">
                    <a14:compatExt spid="_x0000_s8341"/>
                  </a:ext>
                </a:extLst>
              </xdr:cNvPr>
              <xdr:cNvSpPr/>
            </xdr:nvSpPr>
            <xdr:spPr>
              <a:xfrm>
                <a:off x="500" y="1025"/>
                <a:ext cx="152" cy="19"/>
              </a:xfrm>
              <a:prstGeom prst="rect">
                <a:avLst/>
              </a:prstGeom>
            </xdr:spPr>
          </xdr:sp>
          <xdr:sp macro="" textlink="">
            <xdr:nvSpPr>
              <xdr:cNvPr id="8342" name="Check Box 150" hidden="1">
                <a:extLst>
                  <a:ext uri="{63B3BB69-23CF-44E3-9099-C40C66FF867C}">
                    <a14:compatExt spid="_x0000_s8342"/>
                  </a:ext>
                </a:extLst>
              </xdr:cNvPr>
              <xdr:cNvSpPr/>
            </xdr:nvSpPr>
            <xdr:spPr>
              <a:xfrm>
                <a:off x="500" y="1044"/>
                <a:ext cx="152" cy="19"/>
              </a:xfrm>
              <a:prstGeom prst="rect">
                <a:avLst/>
              </a:prstGeom>
            </xdr:spPr>
          </xdr:sp>
          <xdr:sp macro="" textlink="">
            <xdr:nvSpPr>
              <xdr:cNvPr id="8343" name="Check Box 151" hidden="1">
                <a:extLst>
                  <a:ext uri="{63B3BB69-23CF-44E3-9099-C40C66FF867C}">
                    <a14:compatExt spid="_x0000_s8343"/>
                  </a:ext>
                </a:extLst>
              </xdr:cNvPr>
              <xdr:cNvSpPr/>
            </xdr:nvSpPr>
            <xdr:spPr>
              <a:xfrm>
                <a:off x="500" y="1063"/>
                <a:ext cx="152" cy="19"/>
              </a:xfrm>
              <a:prstGeom prst="rect">
                <a:avLst/>
              </a:prstGeom>
            </xdr:spPr>
          </xdr:sp>
          <xdr:sp macro="" textlink="">
            <xdr:nvSpPr>
              <xdr:cNvPr id="8344" name="Check Box 152" hidden="1">
                <a:extLst>
                  <a:ext uri="{63B3BB69-23CF-44E3-9099-C40C66FF867C}">
                    <a14:compatExt spid="_x0000_s8344"/>
                  </a:ext>
                </a:extLst>
              </xdr:cNvPr>
              <xdr:cNvSpPr/>
            </xdr:nvSpPr>
            <xdr:spPr>
              <a:xfrm>
                <a:off x="500" y="1082"/>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54</xdr:row>
          <xdr:rowOff>0</xdr:rowOff>
        </xdr:from>
        <xdr:to>
          <xdr:col>25</xdr:col>
          <xdr:colOff>0</xdr:colOff>
          <xdr:row>60</xdr:row>
          <xdr:rowOff>0</xdr:rowOff>
        </xdr:to>
        <xdr:grpSp>
          <xdr:nvGrpSpPr>
            <xdr:cNvPr id="8395" name="Group 203"/>
            <xdr:cNvGrpSpPr>
              <a:grpSpLocks/>
            </xdr:cNvGrpSpPr>
          </xdr:nvGrpSpPr>
          <xdr:grpSpPr bwMode="auto">
            <a:xfrm>
              <a:off x="6391275" y="9048750"/>
              <a:ext cx="1447800" cy="1085850"/>
              <a:chOff x="652" y="968"/>
              <a:chExt cx="152" cy="114"/>
            </a:xfrm>
          </xdr:grpSpPr>
          <xdr:sp macro="" textlink="">
            <xdr:nvSpPr>
              <xdr:cNvPr id="8345" name="Check Box 153" hidden="1">
                <a:extLst>
                  <a:ext uri="{63B3BB69-23CF-44E3-9099-C40C66FF867C}">
                    <a14:compatExt spid="_x0000_s8345"/>
                  </a:ext>
                </a:extLst>
              </xdr:cNvPr>
              <xdr:cNvSpPr/>
            </xdr:nvSpPr>
            <xdr:spPr>
              <a:xfrm>
                <a:off x="652" y="968"/>
                <a:ext cx="152" cy="19"/>
              </a:xfrm>
              <a:prstGeom prst="rect">
                <a:avLst/>
              </a:prstGeom>
            </xdr:spPr>
          </xdr:sp>
          <xdr:sp macro="" textlink="">
            <xdr:nvSpPr>
              <xdr:cNvPr id="8346" name="Check Box 154" hidden="1">
                <a:extLst>
                  <a:ext uri="{63B3BB69-23CF-44E3-9099-C40C66FF867C}">
                    <a14:compatExt spid="_x0000_s8346"/>
                  </a:ext>
                </a:extLst>
              </xdr:cNvPr>
              <xdr:cNvSpPr/>
            </xdr:nvSpPr>
            <xdr:spPr>
              <a:xfrm>
                <a:off x="652" y="987"/>
                <a:ext cx="152" cy="19"/>
              </a:xfrm>
              <a:prstGeom prst="rect">
                <a:avLst/>
              </a:prstGeom>
            </xdr:spPr>
          </xdr:sp>
          <xdr:sp macro="" textlink="">
            <xdr:nvSpPr>
              <xdr:cNvPr id="8347" name="Check Box 155" hidden="1">
                <a:extLst>
                  <a:ext uri="{63B3BB69-23CF-44E3-9099-C40C66FF867C}">
                    <a14:compatExt spid="_x0000_s8347"/>
                  </a:ext>
                </a:extLst>
              </xdr:cNvPr>
              <xdr:cNvSpPr/>
            </xdr:nvSpPr>
            <xdr:spPr>
              <a:xfrm>
                <a:off x="652" y="1006"/>
                <a:ext cx="152" cy="19"/>
              </a:xfrm>
              <a:prstGeom prst="rect">
                <a:avLst/>
              </a:prstGeom>
            </xdr:spPr>
          </xdr:sp>
          <xdr:sp macro="" textlink="">
            <xdr:nvSpPr>
              <xdr:cNvPr id="8348" name="Check Box 156" hidden="1">
                <a:extLst>
                  <a:ext uri="{63B3BB69-23CF-44E3-9099-C40C66FF867C}">
                    <a14:compatExt spid="_x0000_s8348"/>
                  </a:ext>
                </a:extLst>
              </xdr:cNvPr>
              <xdr:cNvSpPr/>
            </xdr:nvSpPr>
            <xdr:spPr>
              <a:xfrm>
                <a:off x="652" y="1025"/>
                <a:ext cx="152" cy="19"/>
              </a:xfrm>
              <a:prstGeom prst="rect">
                <a:avLst/>
              </a:prstGeom>
            </xdr:spPr>
          </xdr:sp>
          <xdr:sp macro="" textlink="">
            <xdr:nvSpPr>
              <xdr:cNvPr id="8349" name="Check Box 157" hidden="1">
                <a:extLst>
                  <a:ext uri="{63B3BB69-23CF-44E3-9099-C40C66FF867C}">
                    <a14:compatExt spid="_x0000_s8349"/>
                  </a:ext>
                </a:extLst>
              </xdr:cNvPr>
              <xdr:cNvSpPr/>
            </xdr:nvSpPr>
            <xdr:spPr>
              <a:xfrm>
                <a:off x="652" y="1044"/>
                <a:ext cx="152" cy="19"/>
              </a:xfrm>
              <a:prstGeom prst="rect">
                <a:avLst/>
              </a:prstGeom>
            </xdr:spPr>
          </xdr:sp>
          <xdr:sp macro="" textlink="">
            <xdr:nvSpPr>
              <xdr:cNvPr id="8350" name="Check Box 158" hidden="1">
                <a:extLst>
                  <a:ext uri="{63B3BB69-23CF-44E3-9099-C40C66FF867C}">
                    <a14:compatExt spid="_x0000_s8350"/>
                  </a:ext>
                </a:extLst>
              </xdr:cNvPr>
              <xdr:cNvSpPr/>
            </xdr:nvSpPr>
            <xdr:spPr>
              <a:xfrm>
                <a:off x="652" y="1063"/>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54</xdr:row>
          <xdr:rowOff>0</xdr:rowOff>
        </xdr:from>
        <xdr:to>
          <xdr:col>28</xdr:col>
          <xdr:colOff>0</xdr:colOff>
          <xdr:row>58</xdr:row>
          <xdr:rowOff>0</xdr:rowOff>
        </xdr:to>
        <xdr:grpSp>
          <xdr:nvGrpSpPr>
            <xdr:cNvPr id="8404" name="Group 212"/>
            <xdr:cNvGrpSpPr>
              <a:grpSpLocks/>
            </xdr:cNvGrpSpPr>
          </xdr:nvGrpSpPr>
          <xdr:grpSpPr bwMode="auto">
            <a:xfrm>
              <a:off x="7839075" y="9048750"/>
              <a:ext cx="1447800" cy="723900"/>
              <a:chOff x="804" y="950"/>
              <a:chExt cx="152" cy="76"/>
            </a:xfrm>
          </xdr:grpSpPr>
          <xdr:sp macro="" textlink="">
            <xdr:nvSpPr>
              <xdr:cNvPr id="8351" name="Check Box 159" hidden="1">
                <a:extLst>
                  <a:ext uri="{63B3BB69-23CF-44E3-9099-C40C66FF867C}">
                    <a14:compatExt spid="_x0000_s8351"/>
                  </a:ext>
                </a:extLst>
              </xdr:cNvPr>
              <xdr:cNvSpPr/>
            </xdr:nvSpPr>
            <xdr:spPr>
              <a:xfrm>
                <a:off x="804" y="950"/>
                <a:ext cx="152" cy="19"/>
              </a:xfrm>
              <a:prstGeom prst="rect">
                <a:avLst/>
              </a:prstGeom>
            </xdr:spPr>
          </xdr:sp>
          <xdr:sp macro="" textlink="">
            <xdr:nvSpPr>
              <xdr:cNvPr id="8352" name="Check Box 160" hidden="1">
                <a:extLst>
                  <a:ext uri="{63B3BB69-23CF-44E3-9099-C40C66FF867C}">
                    <a14:compatExt spid="_x0000_s8352"/>
                  </a:ext>
                </a:extLst>
              </xdr:cNvPr>
              <xdr:cNvSpPr/>
            </xdr:nvSpPr>
            <xdr:spPr>
              <a:xfrm>
                <a:off x="804" y="969"/>
                <a:ext cx="152" cy="19"/>
              </a:xfrm>
              <a:prstGeom prst="rect">
                <a:avLst/>
              </a:prstGeom>
            </xdr:spPr>
          </xdr:sp>
          <xdr:sp macro="" textlink="">
            <xdr:nvSpPr>
              <xdr:cNvPr id="8353" name="Check Box 161" hidden="1">
                <a:extLst>
                  <a:ext uri="{63B3BB69-23CF-44E3-9099-C40C66FF867C}">
                    <a14:compatExt spid="_x0000_s8353"/>
                  </a:ext>
                </a:extLst>
              </xdr:cNvPr>
              <xdr:cNvSpPr/>
            </xdr:nvSpPr>
            <xdr:spPr>
              <a:xfrm>
                <a:off x="804" y="988"/>
                <a:ext cx="152" cy="19"/>
              </a:xfrm>
              <a:prstGeom prst="rect">
                <a:avLst/>
              </a:prstGeom>
            </xdr:spPr>
          </xdr:sp>
          <xdr:sp macro="" textlink="">
            <xdr:nvSpPr>
              <xdr:cNvPr id="8354" name="Check Box 162" hidden="1">
                <a:extLst>
                  <a:ext uri="{63B3BB69-23CF-44E3-9099-C40C66FF867C}">
                    <a14:compatExt spid="_x0000_s8354"/>
                  </a:ext>
                </a:extLst>
              </xdr:cNvPr>
              <xdr:cNvSpPr/>
            </xdr:nvSpPr>
            <xdr:spPr>
              <a:xfrm>
                <a:off x="804" y="1007"/>
                <a:ext cx="152"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xdr:row>
          <xdr:rowOff>57150</xdr:rowOff>
        </xdr:from>
        <xdr:to>
          <xdr:col>26</xdr:col>
          <xdr:colOff>228600</xdr:colOff>
          <xdr:row>7</xdr:row>
          <xdr:rowOff>114300</xdr:rowOff>
        </xdr:to>
        <xdr:sp macro="" textlink="">
          <xdr:nvSpPr>
            <xdr:cNvPr id="8355" name="Option Button 163" hidden="1">
              <a:extLst>
                <a:ext uri="{63B3BB69-23CF-44E3-9099-C40C66FF867C}">
                  <a14:compatExt spid="_x0000_s83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デイビット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142875</xdr:rowOff>
        </xdr:from>
        <xdr:to>
          <xdr:col>26</xdr:col>
          <xdr:colOff>66675</xdr:colOff>
          <xdr:row>9</xdr:row>
          <xdr:rowOff>47625</xdr:rowOff>
        </xdr:to>
        <xdr:sp macro="" textlink="">
          <xdr:nvSpPr>
            <xdr:cNvPr id="8356" name="Option Button 164" hidden="1">
              <a:extLst>
                <a:ext uri="{63B3BB69-23CF-44E3-9099-C40C66FF867C}">
                  <a14:compatExt spid="_x0000_s8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xdr:row>
          <xdr:rowOff>142875</xdr:rowOff>
        </xdr:from>
        <xdr:to>
          <xdr:col>27</xdr:col>
          <xdr:colOff>304800</xdr:colOff>
          <xdr:row>9</xdr:row>
          <xdr:rowOff>47625</xdr:rowOff>
        </xdr:to>
        <xdr:sp macro="" textlink="">
          <xdr:nvSpPr>
            <xdr:cNvPr id="8357" name="Option Button 165" hidden="1">
              <a:extLst>
                <a:ext uri="{63B3BB69-23CF-44E3-9099-C40C66FF867C}">
                  <a14:compatExt spid="_x0000_s8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マタドール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xdr:row>
          <xdr:rowOff>57150</xdr:rowOff>
        </xdr:from>
        <xdr:to>
          <xdr:col>28</xdr:col>
          <xdr:colOff>0</xdr:colOff>
          <xdr:row>10</xdr:row>
          <xdr:rowOff>0</xdr:rowOff>
        </xdr:to>
        <xdr:sp macro="" textlink="">
          <xdr:nvSpPr>
            <xdr:cNvPr id="8358" name="Group Box 166" hidden="1">
              <a:extLst>
                <a:ext uri="{63B3BB69-23CF-44E3-9099-C40C66FF867C}">
                  <a14:compatExt spid="_x0000_s835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魔人のレベル上げ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114300</xdr:rowOff>
        </xdr:from>
        <xdr:to>
          <xdr:col>21</xdr:col>
          <xdr:colOff>238125</xdr:colOff>
          <xdr:row>6</xdr:row>
          <xdr:rowOff>19050</xdr:rowOff>
        </xdr:to>
        <xdr:sp macro="" textlink="">
          <xdr:nvSpPr>
            <xdr:cNvPr id="8359" name="Option Button 167" hidden="1">
              <a:extLst>
                <a:ext uri="{63B3BB69-23CF-44E3-9099-C40C66FF867C}">
                  <a14:compatExt spid="_x0000_s8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直接選択したものだけ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xdr:row>
          <xdr:rowOff>9525</xdr:rowOff>
        </xdr:from>
        <xdr:to>
          <xdr:col>21</xdr:col>
          <xdr:colOff>314325</xdr:colOff>
          <xdr:row>10</xdr:row>
          <xdr:rowOff>0</xdr:rowOff>
        </xdr:to>
        <xdr:sp macro="" textlink="">
          <xdr:nvSpPr>
            <xdr:cNvPr id="8360" name="Group Box 168" hidden="1">
              <a:extLst>
                <a:ext uri="{63B3BB69-23CF-44E3-9099-C40C66FF867C}">
                  <a14:compatExt spid="_x0000_s83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集計範囲とハイライト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6</xdr:row>
          <xdr:rowOff>47625</xdr:rowOff>
        </xdr:from>
        <xdr:to>
          <xdr:col>21</xdr:col>
          <xdr:colOff>238125</xdr:colOff>
          <xdr:row>7</xdr:row>
          <xdr:rowOff>104775</xdr:rowOff>
        </xdr:to>
        <xdr:sp macro="" textlink="">
          <xdr:nvSpPr>
            <xdr:cNvPr id="8361" name="Option Button 169" hidden="1">
              <a:extLst>
                <a:ext uri="{63B3BB69-23CF-44E3-9099-C40C66FF867C}">
                  <a14:compatExt spid="_x0000_s8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下位Lvまで含める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7</xdr:row>
          <xdr:rowOff>133350</xdr:rowOff>
        </xdr:from>
        <xdr:to>
          <xdr:col>21</xdr:col>
          <xdr:colOff>238125</xdr:colOff>
          <xdr:row>9</xdr:row>
          <xdr:rowOff>38100</xdr:rowOff>
        </xdr:to>
        <xdr:sp macro="" textlink="">
          <xdr:nvSpPr>
            <xdr:cNvPr id="8362" name="Option Button 170" hidden="1">
              <a:extLst>
                <a:ext uri="{63B3BB69-23CF-44E3-9099-C40C66FF867C}">
                  <a14:compatExt spid="_x0000_s8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間接種族まで含める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6</xdr:row>
          <xdr:rowOff>123825</xdr:rowOff>
        </xdr:from>
        <xdr:to>
          <xdr:col>33</xdr:col>
          <xdr:colOff>228600</xdr:colOff>
          <xdr:row>8</xdr:row>
          <xdr:rowOff>0</xdr:rowOff>
        </xdr:to>
        <xdr:sp macro="" textlink="">
          <xdr:nvSpPr>
            <xdr:cNvPr id="8406" name="Check Box 214" hidden="1">
              <a:extLst>
                <a:ext uri="{63B3BB69-23CF-44E3-9099-C40C66FF867C}">
                  <a14:compatExt spid="_x0000_s8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123825</xdr:rowOff>
        </xdr:from>
        <xdr:to>
          <xdr:col>33</xdr:col>
          <xdr:colOff>228600</xdr:colOff>
          <xdr:row>9</xdr:row>
          <xdr:rowOff>0</xdr:rowOff>
        </xdr:to>
        <xdr:sp macro="" textlink="">
          <xdr:nvSpPr>
            <xdr:cNvPr id="8408" name="Check Box 216" hidden="1">
              <a:extLst>
                <a:ext uri="{63B3BB69-23CF-44E3-9099-C40C66FF867C}">
                  <a14:compatExt spid="_x0000_s8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8</xdr:row>
          <xdr:rowOff>123825</xdr:rowOff>
        </xdr:from>
        <xdr:to>
          <xdr:col>33</xdr:col>
          <xdr:colOff>228600</xdr:colOff>
          <xdr:row>10</xdr:row>
          <xdr:rowOff>0</xdr:rowOff>
        </xdr:to>
        <xdr:sp macro="" textlink="">
          <xdr:nvSpPr>
            <xdr:cNvPr id="8409" name="Check Box 217" hidden="1">
              <a:extLst>
                <a:ext uri="{63B3BB69-23CF-44E3-9099-C40C66FF867C}">
                  <a14:compatExt spid="_x0000_s8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4</xdr:row>
          <xdr:rowOff>123825</xdr:rowOff>
        </xdr:from>
        <xdr:to>
          <xdr:col>33</xdr:col>
          <xdr:colOff>228600</xdr:colOff>
          <xdr:row>6</xdr:row>
          <xdr:rowOff>0</xdr:rowOff>
        </xdr:to>
        <xdr:sp macro="" textlink="">
          <xdr:nvSpPr>
            <xdr:cNvPr id="8403" name="Check Box 211" hidden="1">
              <a:extLst>
                <a:ext uri="{63B3BB69-23CF-44E3-9099-C40C66FF867C}">
                  <a14:compatExt spid="_x0000_s8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5</xdr:row>
          <xdr:rowOff>123825</xdr:rowOff>
        </xdr:from>
        <xdr:to>
          <xdr:col>33</xdr:col>
          <xdr:colOff>228600</xdr:colOff>
          <xdr:row>7</xdr:row>
          <xdr:rowOff>0</xdr:rowOff>
        </xdr:to>
        <xdr:sp macro="" textlink="">
          <xdr:nvSpPr>
            <xdr:cNvPr id="8405" name="Check Box 213" hidden="1">
              <a:extLst>
                <a:ext uri="{63B3BB69-23CF-44E3-9099-C40C66FF867C}">
                  <a14:compatExt spid="_x0000_s8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11</xdr:row>
          <xdr:rowOff>9525</xdr:rowOff>
        </xdr:from>
        <xdr:to>
          <xdr:col>33</xdr:col>
          <xdr:colOff>228600</xdr:colOff>
          <xdr:row>12</xdr:row>
          <xdr:rowOff>0</xdr:rowOff>
        </xdr:to>
        <xdr:sp macro="" textlink="">
          <xdr:nvSpPr>
            <xdr:cNvPr id="8410" name="Check Box 218" hidden="1">
              <a:extLst>
                <a:ext uri="{63B3BB69-23CF-44E3-9099-C40C66FF867C}">
                  <a14:compatExt spid="_x0000_s8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12</xdr:row>
          <xdr:rowOff>0</xdr:rowOff>
        </xdr:from>
        <xdr:to>
          <xdr:col>33</xdr:col>
          <xdr:colOff>228600</xdr:colOff>
          <xdr:row>19</xdr:row>
          <xdr:rowOff>0</xdr:rowOff>
        </xdr:to>
        <xdr:grpSp>
          <xdr:nvGrpSpPr>
            <xdr:cNvPr id="8449" name="Group 257"/>
            <xdr:cNvGrpSpPr>
              <a:grpSpLocks/>
            </xdr:cNvGrpSpPr>
          </xdr:nvGrpSpPr>
          <xdr:grpSpPr bwMode="auto">
            <a:xfrm>
              <a:off x="9467850" y="1762125"/>
              <a:ext cx="1238250" cy="1276350"/>
              <a:chOff x="975" y="185"/>
              <a:chExt cx="130" cy="134"/>
            </a:xfrm>
          </xdr:grpSpPr>
          <xdr:sp macro="" textlink="">
            <xdr:nvSpPr>
              <xdr:cNvPr id="8411" name="Check Box 219" hidden="1">
                <a:extLst>
                  <a:ext uri="{63B3BB69-23CF-44E3-9099-C40C66FF867C}">
                    <a14:compatExt spid="_x0000_s8411"/>
                  </a:ext>
                </a:extLst>
              </xdr:cNvPr>
              <xdr:cNvSpPr/>
            </xdr:nvSpPr>
            <xdr:spPr>
              <a:xfrm>
                <a:off x="975" y="185"/>
                <a:ext cx="130" cy="19"/>
              </a:xfrm>
              <a:prstGeom prst="rect">
                <a:avLst/>
              </a:prstGeom>
            </xdr:spPr>
          </xdr:sp>
          <xdr:sp macro="" textlink="">
            <xdr:nvSpPr>
              <xdr:cNvPr id="8412" name="Check Box 220" hidden="1">
                <a:extLst>
                  <a:ext uri="{63B3BB69-23CF-44E3-9099-C40C66FF867C}">
                    <a14:compatExt spid="_x0000_s8412"/>
                  </a:ext>
                </a:extLst>
              </xdr:cNvPr>
              <xdr:cNvSpPr/>
            </xdr:nvSpPr>
            <xdr:spPr>
              <a:xfrm>
                <a:off x="975" y="205"/>
                <a:ext cx="130" cy="19"/>
              </a:xfrm>
              <a:prstGeom prst="rect">
                <a:avLst/>
              </a:prstGeom>
            </xdr:spPr>
          </xdr:sp>
          <xdr:sp macro="" textlink="">
            <xdr:nvSpPr>
              <xdr:cNvPr id="8413" name="Check Box 221" hidden="1">
                <a:extLst>
                  <a:ext uri="{63B3BB69-23CF-44E3-9099-C40C66FF867C}">
                    <a14:compatExt spid="_x0000_s8413"/>
                  </a:ext>
                </a:extLst>
              </xdr:cNvPr>
              <xdr:cNvSpPr/>
            </xdr:nvSpPr>
            <xdr:spPr>
              <a:xfrm>
                <a:off x="975" y="224"/>
                <a:ext cx="130" cy="19"/>
              </a:xfrm>
              <a:prstGeom prst="rect">
                <a:avLst/>
              </a:prstGeom>
            </xdr:spPr>
          </xdr:sp>
          <xdr:sp macro="" textlink="">
            <xdr:nvSpPr>
              <xdr:cNvPr id="8414" name="Check Box 222" hidden="1">
                <a:extLst>
                  <a:ext uri="{63B3BB69-23CF-44E3-9099-C40C66FF867C}">
                    <a14:compatExt spid="_x0000_s8414"/>
                  </a:ext>
                </a:extLst>
              </xdr:cNvPr>
              <xdr:cNvSpPr/>
            </xdr:nvSpPr>
            <xdr:spPr>
              <a:xfrm>
                <a:off x="975" y="243"/>
                <a:ext cx="130" cy="19"/>
              </a:xfrm>
              <a:prstGeom prst="rect">
                <a:avLst/>
              </a:prstGeom>
            </xdr:spPr>
          </xdr:sp>
          <xdr:sp macro="" textlink="">
            <xdr:nvSpPr>
              <xdr:cNvPr id="8415" name="Check Box 223" hidden="1">
                <a:extLst>
                  <a:ext uri="{63B3BB69-23CF-44E3-9099-C40C66FF867C}">
                    <a14:compatExt spid="_x0000_s8415"/>
                  </a:ext>
                </a:extLst>
              </xdr:cNvPr>
              <xdr:cNvSpPr/>
            </xdr:nvSpPr>
            <xdr:spPr>
              <a:xfrm>
                <a:off x="975" y="262"/>
                <a:ext cx="130" cy="19"/>
              </a:xfrm>
              <a:prstGeom prst="rect">
                <a:avLst/>
              </a:prstGeom>
            </xdr:spPr>
          </xdr:sp>
          <xdr:sp macro="" textlink="">
            <xdr:nvSpPr>
              <xdr:cNvPr id="8416" name="Check Box 224" hidden="1">
                <a:extLst>
                  <a:ext uri="{63B3BB69-23CF-44E3-9099-C40C66FF867C}">
                    <a14:compatExt spid="_x0000_s8416"/>
                  </a:ext>
                </a:extLst>
              </xdr:cNvPr>
              <xdr:cNvSpPr/>
            </xdr:nvSpPr>
            <xdr:spPr>
              <a:xfrm>
                <a:off x="975" y="281"/>
                <a:ext cx="130" cy="19"/>
              </a:xfrm>
              <a:prstGeom prst="rect">
                <a:avLst/>
              </a:prstGeom>
            </xdr:spPr>
          </xdr:sp>
          <xdr:sp macro="" textlink="">
            <xdr:nvSpPr>
              <xdr:cNvPr id="8417" name="Check Box 225" hidden="1">
                <a:extLst>
                  <a:ext uri="{63B3BB69-23CF-44E3-9099-C40C66FF867C}">
                    <a14:compatExt spid="_x0000_s8417"/>
                  </a:ext>
                </a:extLst>
              </xdr:cNvPr>
              <xdr:cNvSpPr/>
            </xdr:nvSpPr>
            <xdr:spPr>
              <a:xfrm>
                <a:off x="975" y="300"/>
                <a:ext cx="130"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20</xdr:row>
          <xdr:rowOff>9525</xdr:rowOff>
        </xdr:from>
        <xdr:to>
          <xdr:col>33</xdr:col>
          <xdr:colOff>228600</xdr:colOff>
          <xdr:row>30</xdr:row>
          <xdr:rowOff>0</xdr:rowOff>
        </xdr:to>
        <xdr:grpSp>
          <xdr:nvGrpSpPr>
            <xdr:cNvPr id="8445" name="Group 253"/>
            <xdr:cNvGrpSpPr>
              <a:grpSpLocks/>
            </xdr:cNvGrpSpPr>
          </xdr:nvGrpSpPr>
          <xdr:grpSpPr bwMode="auto">
            <a:xfrm>
              <a:off x="9467850" y="3133725"/>
              <a:ext cx="1238250" cy="1809750"/>
              <a:chOff x="975" y="329"/>
              <a:chExt cx="130" cy="190"/>
            </a:xfrm>
          </xdr:grpSpPr>
          <xdr:sp macro="" textlink="">
            <xdr:nvSpPr>
              <xdr:cNvPr id="8418" name="Check Box 226" hidden="1">
                <a:extLst>
                  <a:ext uri="{63B3BB69-23CF-44E3-9099-C40C66FF867C}">
                    <a14:compatExt spid="_x0000_s8418"/>
                  </a:ext>
                </a:extLst>
              </xdr:cNvPr>
              <xdr:cNvSpPr/>
            </xdr:nvSpPr>
            <xdr:spPr>
              <a:xfrm>
                <a:off x="975" y="329"/>
                <a:ext cx="130" cy="19"/>
              </a:xfrm>
              <a:prstGeom prst="rect">
                <a:avLst/>
              </a:prstGeom>
            </xdr:spPr>
          </xdr:sp>
          <xdr:sp macro="" textlink="">
            <xdr:nvSpPr>
              <xdr:cNvPr id="8419" name="Check Box 227" hidden="1">
                <a:extLst>
                  <a:ext uri="{63B3BB69-23CF-44E3-9099-C40C66FF867C}">
                    <a14:compatExt spid="_x0000_s8419"/>
                  </a:ext>
                </a:extLst>
              </xdr:cNvPr>
              <xdr:cNvSpPr/>
            </xdr:nvSpPr>
            <xdr:spPr>
              <a:xfrm>
                <a:off x="975" y="348"/>
                <a:ext cx="130" cy="19"/>
              </a:xfrm>
              <a:prstGeom prst="rect">
                <a:avLst/>
              </a:prstGeom>
            </xdr:spPr>
          </xdr:sp>
          <xdr:sp macro="" textlink="">
            <xdr:nvSpPr>
              <xdr:cNvPr id="8420" name="Check Box 228" hidden="1">
                <a:extLst>
                  <a:ext uri="{63B3BB69-23CF-44E3-9099-C40C66FF867C}">
                    <a14:compatExt spid="_x0000_s8420"/>
                  </a:ext>
                </a:extLst>
              </xdr:cNvPr>
              <xdr:cNvSpPr/>
            </xdr:nvSpPr>
            <xdr:spPr>
              <a:xfrm>
                <a:off x="975" y="367"/>
                <a:ext cx="130" cy="19"/>
              </a:xfrm>
              <a:prstGeom prst="rect">
                <a:avLst/>
              </a:prstGeom>
            </xdr:spPr>
          </xdr:sp>
          <xdr:sp macro="" textlink="">
            <xdr:nvSpPr>
              <xdr:cNvPr id="8421" name="Check Box 229" hidden="1">
                <a:extLst>
                  <a:ext uri="{63B3BB69-23CF-44E3-9099-C40C66FF867C}">
                    <a14:compatExt spid="_x0000_s8421"/>
                  </a:ext>
                </a:extLst>
              </xdr:cNvPr>
              <xdr:cNvSpPr/>
            </xdr:nvSpPr>
            <xdr:spPr>
              <a:xfrm>
                <a:off x="975" y="386"/>
                <a:ext cx="130" cy="19"/>
              </a:xfrm>
              <a:prstGeom prst="rect">
                <a:avLst/>
              </a:prstGeom>
            </xdr:spPr>
          </xdr:sp>
          <xdr:sp macro="" textlink="">
            <xdr:nvSpPr>
              <xdr:cNvPr id="8422" name="Check Box 230" hidden="1">
                <a:extLst>
                  <a:ext uri="{63B3BB69-23CF-44E3-9099-C40C66FF867C}">
                    <a14:compatExt spid="_x0000_s8422"/>
                  </a:ext>
                </a:extLst>
              </xdr:cNvPr>
              <xdr:cNvSpPr/>
            </xdr:nvSpPr>
            <xdr:spPr>
              <a:xfrm>
                <a:off x="975" y="405"/>
                <a:ext cx="130" cy="19"/>
              </a:xfrm>
              <a:prstGeom prst="rect">
                <a:avLst/>
              </a:prstGeom>
            </xdr:spPr>
          </xdr:sp>
          <xdr:sp macro="" textlink="">
            <xdr:nvSpPr>
              <xdr:cNvPr id="8423" name="Check Box 231" hidden="1">
                <a:extLst>
                  <a:ext uri="{63B3BB69-23CF-44E3-9099-C40C66FF867C}">
                    <a14:compatExt spid="_x0000_s8423"/>
                  </a:ext>
                </a:extLst>
              </xdr:cNvPr>
              <xdr:cNvSpPr/>
            </xdr:nvSpPr>
            <xdr:spPr>
              <a:xfrm>
                <a:off x="975" y="424"/>
                <a:ext cx="130" cy="19"/>
              </a:xfrm>
              <a:prstGeom prst="rect">
                <a:avLst/>
              </a:prstGeom>
            </xdr:spPr>
          </xdr:sp>
          <xdr:sp macro="" textlink="">
            <xdr:nvSpPr>
              <xdr:cNvPr id="8424" name="Check Box 232" hidden="1">
                <a:extLst>
                  <a:ext uri="{63B3BB69-23CF-44E3-9099-C40C66FF867C}">
                    <a14:compatExt spid="_x0000_s8424"/>
                  </a:ext>
                </a:extLst>
              </xdr:cNvPr>
              <xdr:cNvSpPr/>
            </xdr:nvSpPr>
            <xdr:spPr>
              <a:xfrm>
                <a:off x="975" y="443"/>
                <a:ext cx="130" cy="19"/>
              </a:xfrm>
              <a:prstGeom prst="rect">
                <a:avLst/>
              </a:prstGeom>
            </xdr:spPr>
          </xdr:sp>
          <xdr:sp macro="" textlink="">
            <xdr:nvSpPr>
              <xdr:cNvPr id="8425" name="Check Box 233" hidden="1">
                <a:extLst>
                  <a:ext uri="{63B3BB69-23CF-44E3-9099-C40C66FF867C}">
                    <a14:compatExt spid="_x0000_s8425"/>
                  </a:ext>
                </a:extLst>
              </xdr:cNvPr>
              <xdr:cNvSpPr/>
            </xdr:nvSpPr>
            <xdr:spPr>
              <a:xfrm>
                <a:off x="975" y="462"/>
                <a:ext cx="130" cy="19"/>
              </a:xfrm>
              <a:prstGeom prst="rect">
                <a:avLst/>
              </a:prstGeom>
            </xdr:spPr>
          </xdr:sp>
          <xdr:sp macro="" textlink="">
            <xdr:nvSpPr>
              <xdr:cNvPr id="8427" name="Check Box 235" hidden="1">
                <a:extLst>
                  <a:ext uri="{63B3BB69-23CF-44E3-9099-C40C66FF867C}">
                    <a14:compatExt spid="_x0000_s8427"/>
                  </a:ext>
                </a:extLst>
              </xdr:cNvPr>
              <xdr:cNvSpPr/>
            </xdr:nvSpPr>
            <xdr:spPr>
              <a:xfrm>
                <a:off x="975" y="481"/>
                <a:ext cx="130" cy="19"/>
              </a:xfrm>
              <a:prstGeom prst="rect">
                <a:avLst/>
              </a:prstGeom>
            </xdr:spPr>
          </xdr:sp>
          <xdr:sp macro="" textlink="">
            <xdr:nvSpPr>
              <xdr:cNvPr id="8428" name="Check Box 236" hidden="1">
                <a:extLst>
                  <a:ext uri="{63B3BB69-23CF-44E3-9099-C40C66FF867C}">
                    <a14:compatExt spid="_x0000_s8428"/>
                  </a:ext>
                </a:extLst>
              </xdr:cNvPr>
              <xdr:cNvSpPr/>
            </xdr:nvSpPr>
            <xdr:spPr>
              <a:xfrm>
                <a:off x="975" y="500"/>
                <a:ext cx="130"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31</xdr:row>
          <xdr:rowOff>9525</xdr:rowOff>
        </xdr:from>
        <xdr:to>
          <xdr:col>33</xdr:col>
          <xdr:colOff>228600</xdr:colOff>
          <xdr:row>37</xdr:row>
          <xdr:rowOff>0</xdr:rowOff>
        </xdr:to>
        <xdr:grpSp>
          <xdr:nvGrpSpPr>
            <xdr:cNvPr id="8446" name="Group 254"/>
            <xdr:cNvGrpSpPr>
              <a:grpSpLocks/>
            </xdr:cNvGrpSpPr>
          </xdr:nvGrpSpPr>
          <xdr:grpSpPr bwMode="auto">
            <a:xfrm>
              <a:off x="9467850" y="5038725"/>
              <a:ext cx="1238250" cy="1085850"/>
              <a:chOff x="975" y="529"/>
              <a:chExt cx="130" cy="114"/>
            </a:xfrm>
          </xdr:grpSpPr>
          <xdr:sp macro="" textlink="">
            <xdr:nvSpPr>
              <xdr:cNvPr id="8429" name="Check Box 237" hidden="1">
                <a:extLst>
                  <a:ext uri="{63B3BB69-23CF-44E3-9099-C40C66FF867C}">
                    <a14:compatExt spid="_x0000_s8429"/>
                  </a:ext>
                </a:extLst>
              </xdr:cNvPr>
              <xdr:cNvSpPr/>
            </xdr:nvSpPr>
            <xdr:spPr>
              <a:xfrm>
                <a:off x="975" y="529"/>
                <a:ext cx="130" cy="19"/>
              </a:xfrm>
              <a:prstGeom prst="rect">
                <a:avLst/>
              </a:prstGeom>
            </xdr:spPr>
          </xdr:sp>
          <xdr:sp macro="" textlink="">
            <xdr:nvSpPr>
              <xdr:cNvPr id="8430" name="Check Box 238" hidden="1">
                <a:extLst>
                  <a:ext uri="{63B3BB69-23CF-44E3-9099-C40C66FF867C}">
                    <a14:compatExt spid="_x0000_s8430"/>
                  </a:ext>
                </a:extLst>
              </xdr:cNvPr>
              <xdr:cNvSpPr/>
            </xdr:nvSpPr>
            <xdr:spPr>
              <a:xfrm>
                <a:off x="975" y="548"/>
                <a:ext cx="130" cy="19"/>
              </a:xfrm>
              <a:prstGeom prst="rect">
                <a:avLst/>
              </a:prstGeom>
            </xdr:spPr>
          </xdr:sp>
          <xdr:sp macro="" textlink="">
            <xdr:nvSpPr>
              <xdr:cNvPr id="8432" name="Check Box 240" hidden="1">
                <a:extLst>
                  <a:ext uri="{63B3BB69-23CF-44E3-9099-C40C66FF867C}">
                    <a14:compatExt spid="_x0000_s8432"/>
                  </a:ext>
                </a:extLst>
              </xdr:cNvPr>
              <xdr:cNvSpPr/>
            </xdr:nvSpPr>
            <xdr:spPr>
              <a:xfrm>
                <a:off x="975" y="567"/>
                <a:ext cx="130" cy="19"/>
              </a:xfrm>
              <a:prstGeom prst="rect">
                <a:avLst/>
              </a:prstGeom>
            </xdr:spPr>
          </xdr:sp>
          <xdr:sp macro="" textlink="">
            <xdr:nvSpPr>
              <xdr:cNvPr id="8433" name="Check Box 241" hidden="1">
                <a:extLst>
                  <a:ext uri="{63B3BB69-23CF-44E3-9099-C40C66FF867C}">
                    <a14:compatExt spid="_x0000_s8433"/>
                  </a:ext>
                </a:extLst>
              </xdr:cNvPr>
              <xdr:cNvSpPr/>
            </xdr:nvSpPr>
            <xdr:spPr>
              <a:xfrm>
                <a:off x="975" y="586"/>
                <a:ext cx="130" cy="19"/>
              </a:xfrm>
              <a:prstGeom prst="rect">
                <a:avLst/>
              </a:prstGeom>
            </xdr:spPr>
          </xdr:sp>
          <xdr:sp macro="" textlink="">
            <xdr:nvSpPr>
              <xdr:cNvPr id="8434" name="Check Box 242" hidden="1">
                <a:extLst>
                  <a:ext uri="{63B3BB69-23CF-44E3-9099-C40C66FF867C}">
                    <a14:compatExt spid="_x0000_s8434"/>
                  </a:ext>
                </a:extLst>
              </xdr:cNvPr>
              <xdr:cNvSpPr/>
            </xdr:nvSpPr>
            <xdr:spPr>
              <a:xfrm>
                <a:off x="975" y="605"/>
                <a:ext cx="130" cy="19"/>
              </a:xfrm>
              <a:prstGeom prst="rect">
                <a:avLst/>
              </a:prstGeom>
            </xdr:spPr>
          </xdr:sp>
          <xdr:sp macro="" textlink="">
            <xdr:nvSpPr>
              <xdr:cNvPr id="8435" name="Check Box 243" hidden="1">
                <a:extLst>
                  <a:ext uri="{63B3BB69-23CF-44E3-9099-C40C66FF867C}">
                    <a14:compatExt spid="_x0000_s8435"/>
                  </a:ext>
                </a:extLst>
              </xdr:cNvPr>
              <xdr:cNvSpPr/>
            </xdr:nvSpPr>
            <xdr:spPr>
              <a:xfrm>
                <a:off x="975" y="624"/>
                <a:ext cx="130"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38</xdr:row>
          <xdr:rowOff>0</xdr:rowOff>
        </xdr:from>
        <xdr:to>
          <xdr:col>33</xdr:col>
          <xdr:colOff>228600</xdr:colOff>
          <xdr:row>43</xdr:row>
          <xdr:rowOff>0</xdr:rowOff>
        </xdr:to>
        <xdr:grpSp>
          <xdr:nvGrpSpPr>
            <xdr:cNvPr id="8448" name="Group 256"/>
            <xdr:cNvGrpSpPr>
              <a:grpSpLocks/>
            </xdr:cNvGrpSpPr>
          </xdr:nvGrpSpPr>
          <xdr:grpSpPr bwMode="auto">
            <a:xfrm>
              <a:off x="9467850" y="6210300"/>
              <a:ext cx="1238250" cy="914400"/>
              <a:chOff x="975" y="652"/>
              <a:chExt cx="130" cy="96"/>
            </a:xfrm>
          </xdr:grpSpPr>
          <xdr:sp macro="" textlink="">
            <xdr:nvSpPr>
              <xdr:cNvPr id="8436" name="Check Box 244" hidden="1">
                <a:extLst>
                  <a:ext uri="{63B3BB69-23CF-44E3-9099-C40C66FF867C}">
                    <a14:compatExt spid="_x0000_s8436"/>
                  </a:ext>
                </a:extLst>
              </xdr:cNvPr>
              <xdr:cNvSpPr/>
            </xdr:nvSpPr>
            <xdr:spPr>
              <a:xfrm>
                <a:off x="975" y="652"/>
                <a:ext cx="130" cy="19"/>
              </a:xfrm>
              <a:prstGeom prst="rect">
                <a:avLst/>
              </a:prstGeom>
            </xdr:spPr>
          </xdr:sp>
          <xdr:sp macro="" textlink="">
            <xdr:nvSpPr>
              <xdr:cNvPr id="8437" name="Check Box 245" hidden="1">
                <a:extLst>
                  <a:ext uri="{63B3BB69-23CF-44E3-9099-C40C66FF867C}">
                    <a14:compatExt spid="_x0000_s8437"/>
                  </a:ext>
                </a:extLst>
              </xdr:cNvPr>
              <xdr:cNvSpPr/>
            </xdr:nvSpPr>
            <xdr:spPr>
              <a:xfrm>
                <a:off x="975" y="672"/>
                <a:ext cx="130" cy="19"/>
              </a:xfrm>
              <a:prstGeom prst="rect">
                <a:avLst/>
              </a:prstGeom>
            </xdr:spPr>
          </xdr:sp>
          <xdr:sp macro="" textlink="">
            <xdr:nvSpPr>
              <xdr:cNvPr id="8438" name="Check Box 246" hidden="1">
                <a:extLst>
                  <a:ext uri="{63B3BB69-23CF-44E3-9099-C40C66FF867C}">
                    <a14:compatExt spid="_x0000_s8438"/>
                  </a:ext>
                </a:extLst>
              </xdr:cNvPr>
              <xdr:cNvSpPr/>
            </xdr:nvSpPr>
            <xdr:spPr>
              <a:xfrm>
                <a:off x="975" y="691"/>
                <a:ext cx="130" cy="19"/>
              </a:xfrm>
              <a:prstGeom prst="rect">
                <a:avLst/>
              </a:prstGeom>
            </xdr:spPr>
          </xdr:sp>
          <xdr:sp macro="" textlink="">
            <xdr:nvSpPr>
              <xdr:cNvPr id="8439" name="Check Box 247" hidden="1">
                <a:extLst>
                  <a:ext uri="{63B3BB69-23CF-44E3-9099-C40C66FF867C}">
                    <a14:compatExt spid="_x0000_s8439"/>
                  </a:ext>
                </a:extLst>
              </xdr:cNvPr>
              <xdr:cNvSpPr/>
            </xdr:nvSpPr>
            <xdr:spPr>
              <a:xfrm>
                <a:off x="975" y="710"/>
                <a:ext cx="130" cy="19"/>
              </a:xfrm>
              <a:prstGeom prst="rect">
                <a:avLst/>
              </a:prstGeom>
            </xdr:spPr>
          </xdr:sp>
          <xdr:sp macro="" textlink="">
            <xdr:nvSpPr>
              <xdr:cNvPr id="8440" name="Check Box 248" hidden="1">
                <a:extLst>
                  <a:ext uri="{63B3BB69-23CF-44E3-9099-C40C66FF867C}">
                    <a14:compatExt spid="_x0000_s8440"/>
                  </a:ext>
                </a:extLst>
              </xdr:cNvPr>
              <xdr:cNvSpPr/>
            </xdr:nvSpPr>
            <xdr:spPr>
              <a:xfrm>
                <a:off x="975" y="729"/>
                <a:ext cx="130" cy="1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43</xdr:row>
          <xdr:rowOff>0</xdr:rowOff>
        </xdr:from>
        <xdr:to>
          <xdr:col>33</xdr:col>
          <xdr:colOff>228600</xdr:colOff>
          <xdr:row>43</xdr:row>
          <xdr:rowOff>180975</xdr:rowOff>
        </xdr:to>
        <xdr:sp macro="" textlink="">
          <xdr:nvSpPr>
            <xdr:cNvPr id="8441" name="Check Box 249" hidden="1">
              <a:extLst>
                <a:ext uri="{63B3BB69-23CF-44E3-9099-C40C66FF867C}">
                  <a14:compatExt spid="_x0000_s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44</xdr:row>
          <xdr:rowOff>0</xdr:rowOff>
        </xdr:from>
        <xdr:to>
          <xdr:col>33</xdr:col>
          <xdr:colOff>228600</xdr:colOff>
          <xdr:row>44</xdr:row>
          <xdr:rowOff>180975</xdr:rowOff>
        </xdr:to>
        <xdr:sp macro="" textlink="">
          <xdr:nvSpPr>
            <xdr:cNvPr id="8442" name="Check Box 250" hidden="1">
              <a:extLst>
                <a:ext uri="{63B3BB69-23CF-44E3-9099-C40C66FF867C}">
                  <a14:compatExt spid="_x0000_s84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3.xml"/><Relationship Id="rId21" Type="http://schemas.openxmlformats.org/officeDocument/2006/relationships/ctrlProp" Target="../ctrlProps/ctrlProp27.xml"/><Relationship Id="rId42" Type="http://schemas.openxmlformats.org/officeDocument/2006/relationships/ctrlProp" Target="../ctrlProps/ctrlProp48.xml"/><Relationship Id="rId63" Type="http://schemas.openxmlformats.org/officeDocument/2006/relationships/ctrlProp" Target="../ctrlProps/ctrlProp69.xml"/><Relationship Id="rId84" Type="http://schemas.openxmlformats.org/officeDocument/2006/relationships/ctrlProp" Target="../ctrlProps/ctrlProp90.xml"/><Relationship Id="rId138" Type="http://schemas.openxmlformats.org/officeDocument/2006/relationships/ctrlProp" Target="../ctrlProps/ctrlProp144.xml"/><Relationship Id="rId159" Type="http://schemas.openxmlformats.org/officeDocument/2006/relationships/ctrlProp" Target="../ctrlProps/ctrlProp165.xml"/><Relationship Id="rId170" Type="http://schemas.openxmlformats.org/officeDocument/2006/relationships/ctrlProp" Target="../ctrlProps/ctrlProp176.xml"/><Relationship Id="rId191" Type="http://schemas.openxmlformats.org/officeDocument/2006/relationships/ctrlProp" Target="../ctrlProps/ctrlProp197.xml"/><Relationship Id="rId205" Type="http://schemas.openxmlformats.org/officeDocument/2006/relationships/ctrlProp" Target="../ctrlProps/ctrlProp211.xml"/><Relationship Id="rId16" Type="http://schemas.openxmlformats.org/officeDocument/2006/relationships/ctrlProp" Target="../ctrlProps/ctrlProp22.xml"/><Relationship Id="rId107" Type="http://schemas.openxmlformats.org/officeDocument/2006/relationships/ctrlProp" Target="../ctrlProps/ctrlProp113.xml"/><Relationship Id="rId11" Type="http://schemas.openxmlformats.org/officeDocument/2006/relationships/ctrlProp" Target="../ctrlProps/ctrlProp17.xml"/><Relationship Id="rId32" Type="http://schemas.openxmlformats.org/officeDocument/2006/relationships/ctrlProp" Target="../ctrlProps/ctrlProp38.xml"/><Relationship Id="rId37" Type="http://schemas.openxmlformats.org/officeDocument/2006/relationships/ctrlProp" Target="../ctrlProps/ctrlProp43.xml"/><Relationship Id="rId53" Type="http://schemas.openxmlformats.org/officeDocument/2006/relationships/ctrlProp" Target="../ctrlProps/ctrlProp59.xml"/><Relationship Id="rId58" Type="http://schemas.openxmlformats.org/officeDocument/2006/relationships/ctrlProp" Target="../ctrlProps/ctrlProp64.xml"/><Relationship Id="rId74" Type="http://schemas.openxmlformats.org/officeDocument/2006/relationships/ctrlProp" Target="../ctrlProps/ctrlProp80.xml"/><Relationship Id="rId79" Type="http://schemas.openxmlformats.org/officeDocument/2006/relationships/ctrlProp" Target="../ctrlProps/ctrlProp85.xml"/><Relationship Id="rId102" Type="http://schemas.openxmlformats.org/officeDocument/2006/relationships/ctrlProp" Target="../ctrlProps/ctrlProp108.xml"/><Relationship Id="rId123" Type="http://schemas.openxmlformats.org/officeDocument/2006/relationships/ctrlProp" Target="../ctrlProps/ctrlProp129.xml"/><Relationship Id="rId128" Type="http://schemas.openxmlformats.org/officeDocument/2006/relationships/ctrlProp" Target="../ctrlProps/ctrlProp134.xml"/><Relationship Id="rId144" Type="http://schemas.openxmlformats.org/officeDocument/2006/relationships/ctrlProp" Target="../ctrlProps/ctrlProp150.xml"/><Relationship Id="rId149" Type="http://schemas.openxmlformats.org/officeDocument/2006/relationships/ctrlProp" Target="../ctrlProps/ctrlProp155.xml"/><Relationship Id="rId5" Type="http://schemas.openxmlformats.org/officeDocument/2006/relationships/ctrlProp" Target="../ctrlProps/ctrlProp11.xml"/><Relationship Id="rId90" Type="http://schemas.openxmlformats.org/officeDocument/2006/relationships/ctrlProp" Target="../ctrlProps/ctrlProp96.xml"/><Relationship Id="rId95" Type="http://schemas.openxmlformats.org/officeDocument/2006/relationships/ctrlProp" Target="../ctrlProps/ctrlProp101.xml"/><Relationship Id="rId160" Type="http://schemas.openxmlformats.org/officeDocument/2006/relationships/ctrlProp" Target="../ctrlProps/ctrlProp166.xml"/><Relationship Id="rId165" Type="http://schemas.openxmlformats.org/officeDocument/2006/relationships/ctrlProp" Target="../ctrlProps/ctrlProp171.xml"/><Relationship Id="rId181" Type="http://schemas.openxmlformats.org/officeDocument/2006/relationships/ctrlProp" Target="../ctrlProps/ctrlProp187.xml"/><Relationship Id="rId186" Type="http://schemas.openxmlformats.org/officeDocument/2006/relationships/ctrlProp" Target="../ctrlProps/ctrlProp192.xml"/><Relationship Id="rId22" Type="http://schemas.openxmlformats.org/officeDocument/2006/relationships/ctrlProp" Target="../ctrlProps/ctrlProp28.xml"/><Relationship Id="rId27" Type="http://schemas.openxmlformats.org/officeDocument/2006/relationships/ctrlProp" Target="../ctrlProps/ctrlProp33.xml"/><Relationship Id="rId43" Type="http://schemas.openxmlformats.org/officeDocument/2006/relationships/ctrlProp" Target="../ctrlProps/ctrlProp49.xml"/><Relationship Id="rId48" Type="http://schemas.openxmlformats.org/officeDocument/2006/relationships/ctrlProp" Target="../ctrlProps/ctrlProp54.xml"/><Relationship Id="rId64" Type="http://schemas.openxmlformats.org/officeDocument/2006/relationships/ctrlProp" Target="../ctrlProps/ctrlProp70.xml"/><Relationship Id="rId69" Type="http://schemas.openxmlformats.org/officeDocument/2006/relationships/ctrlProp" Target="../ctrlProps/ctrlProp75.xml"/><Relationship Id="rId113" Type="http://schemas.openxmlformats.org/officeDocument/2006/relationships/ctrlProp" Target="../ctrlProps/ctrlProp119.xml"/><Relationship Id="rId118" Type="http://schemas.openxmlformats.org/officeDocument/2006/relationships/ctrlProp" Target="../ctrlProps/ctrlProp124.xml"/><Relationship Id="rId134" Type="http://schemas.openxmlformats.org/officeDocument/2006/relationships/ctrlProp" Target="../ctrlProps/ctrlProp140.xml"/><Relationship Id="rId139" Type="http://schemas.openxmlformats.org/officeDocument/2006/relationships/ctrlProp" Target="../ctrlProps/ctrlProp145.xml"/><Relationship Id="rId80" Type="http://schemas.openxmlformats.org/officeDocument/2006/relationships/ctrlProp" Target="../ctrlProps/ctrlProp86.xml"/><Relationship Id="rId85" Type="http://schemas.openxmlformats.org/officeDocument/2006/relationships/ctrlProp" Target="../ctrlProps/ctrlProp91.xml"/><Relationship Id="rId150" Type="http://schemas.openxmlformats.org/officeDocument/2006/relationships/ctrlProp" Target="../ctrlProps/ctrlProp156.xml"/><Relationship Id="rId155" Type="http://schemas.openxmlformats.org/officeDocument/2006/relationships/ctrlProp" Target="../ctrlProps/ctrlProp161.xml"/><Relationship Id="rId171" Type="http://schemas.openxmlformats.org/officeDocument/2006/relationships/ctrlProp" Target="../ctrlProps/ctrlProp177.xml"/><Relationship Id="rId176" Type="http://schemas.openxmlformats.org/officeDocument/2006/relationships/ctrlProp" Target="../ctrlProps/ctrlProp182.xml"/><Relationship Id="rId192" Type="http://schemas.openxmlformats.org/officeDocument/2006/relationships/ctrlProp" Target="../ctrlProps/ctrlProp198.xml"/><Relationship Id="rId197" Type="http://schemas.openxmlformats.org/officeDocument/2006/relationships/ctrlProp" Target="../ctrlProps/ctrlProp203.xml"/><Relationship Id="rId206" Type="http://schemas.openxmlformats.org/officeDocument/2006/relationships/ctrlProp" Target="../ctrlProps/ctrlProp212.xml"/><Relationship Id="rId201" Type="http://schemas.openxmlformats.org/officeDocument/2006/relationships/ctrlProp" Target="../ctrlProps/ctrlProp207.xml"/><Relationship Id="rId12" Type="http://schemas.openxmlformats.org/officeDocument/2006/relationships/ctrlProp" Target="../ctrlProps/ctrlProp18.xml"/><Relationship Id="rId17" Type="http://schemas.openxmlformats.org/officeDocument/2006/relationships/ctrlProp" Target="../ctrlProps/ctrlProp23.xml"/><Relationship Id="rId33" Type="http://schemas.openxmlformats.org/officeDocument/2006/relationships/ctrlProp" Target="../ctrlProps/ctrlProp39.xml"/><Relationship Id="rId38" Type="http://schemas.openxmlformats.org/officeDocument/2006/relationships/ctrlProp" Target="../ctrlProps/ctrlProp44.xml"/><Relationship Id="rId59" Type="http://schemas.openxmlformats.org/officeDocument/2006/relationships/ctrlProp" Target="../ctrlProps/ctrlProp65.xml"/><Relationship Id="rId103" Type="http://schemas.openxmlformats.org/officeDocument/2006/relationships/ctrlProp" Target="../ctrlProps/ctrlProp109.xml"/><Relationship Id="rId108" Type="http://schemas.openxmlformats.org/officeDocument/2006/relationships/ctrlProp" Target="../ctrlProps/ctrlProp114.xml"/><Relationship Id="rId124" Type="http://schemas.openxmlformats.org/officeDocument/2006/relationships/ctrlProp" Target="../ctrlProps/ctrlProp130.xml"/><Relationship Id="rId129" Type="http://schemas.openxmlformats.org/officeDocument/2006/relationships/ctrlProp" Target="../ctrlProps/ctrlProp135.xml"/><Relationship Id="rId54" Type="http://schemas.openxmlformats.org/officeDocument/2006/relationships/ctrlProp" Target="../ctrlProps/ctrlProp60.xml"/><Relationship Id="rId70" Type="http://schemas.openxmlformats.org/officeDocument/2006/relationships/ctrlProp" Target="../ctrlProps/ctrlProp76.xml"/><Relationship Id="rId75" Type="http://schemas.openxmlformats.org/officeDocument/2006/relationships/ctrlProp" Target="../ctrlProps/ctrlProp81.xml"/><Relationship Id="rId91" Type="http://schemas.openxmlformats.org/officeDocument/2006/relationships/ctrlProp" Target="../ctrlProps/ctrlProp97.xml"/><Relationship Id="rId96" Type="http://schemas.openxmlformats.org/officeDocument/2006/relationships/ctrlProp" Target="../ctrlProps/ctrlProp102.xml"/><Relationship Id="rId140" Type="http://schemas.openxmlformats.org/officeDocument/2006/relationships/ctrlProp" Target="../ctrlProps/ctrlProp146.xml"/><Relationship Id="rId145" Type="http://schemas.openxmlformats.org/officeDocument/2006/relationships/ctrlProp" Target="../ctrlProps/ctrlProp151.xml"/><Relationship Id="rId161" Type="http://schemas.openxmlformats.org/officeDocument/2006/relationships/ctrlProp" Target="../ctrlProps/ctrlProp167.xml"/><Relationship Id="rId166" Type="http://schemas.openxmlformats.org/officeDocument/2006/relationships/ctrlProp" Target="../ctrlProps/ctrlProp172.xml"/><Relationship Id="rId182" Type="http://schemas.openxmlformats.org/officeDocument/2006/relationships/ctrlProp" Target="../ctrlProps/ctrlProp188.xml"/><Relationship Id="rId187" Type="http://schemas.openxmlformats.org/officeDocument/2006/relationships/ctrlProp" Target="../ctrlProps/ctrlProp193.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23" Type="http://schemas.openxmlformats.org/officeDocument/2006/relationships/ctrlProp" Target="../ctrlProps/ctrlProp29.xml"/><Relationship Id="rId28" Type="http://schemas.openxmlformats.org/officeDocument/2006/relationships/ctrlProp" Target="../ctrlProps/ctrlProp34.xml"/><Relationship Id="rId49" Type="http://schemas.openxmlformats.org/officeDocument/2006/relationships/ctrlProp" Target="../ctrlProps/ctrlProp55.xml"/><Relationship Id="rId114" Type="http://schemas.openxmlformats.org/officeDocument/2006/relationships/ctrlProp" Target="../ctrlProps/ctrlProp120.xml"/><Relationship Id="rId119" Type="http://schemas.openxmlformats.org/officeDocument/2006/relationships/ctrlProp" Target="../ctrlProps/ctrlProp125.xml"/><Relationship Id="rId44" Type="http://schemas.openxmlformats.org/officeDocument/2006/relationships/ctrlProp" Target="../ctrlProps/ctrlProp50.xml"/><Relationship Id="rId60" Type="http://schemas.openxmlformats.org/officeDocument/2006/relationships/ctrlProp" Target="../ctrlProps/ctrlProp66.xml"/><Relationship Id="rId65" Type="http://schemas.openxmlformats.org/officeDocument/2006/relationships/ctrlProp" Target="../ctrlProps/ctrlProp71.xml"/><Relationship Id="rId81" Type="http://schemas.openxmlformats.org/officeDocument/2006/relationships/ctrlProp" Target="../ctrlProps/ctrlProp87.xml"/><Relationship Id="rId86" Type="http://schemas.openxmlformats.org/officeDocument/2006/relationships/ctrlProp" Target="../ctrlProps/ctrlProp92.xml"/><Relationship Id="rId130" Type="http://schemas.openxmlformats.org/officeDocument/2006/relationships/ctrlProp" Target="../ctrlProps/ctrlProp136.xml"/><Relationship Id="rId135" Type="http://schemas.openxmlformats.org/officeDocument/2006/relationships/ctrlProp" Target="../ctrlProps/ctrlProp141.xml"/><Relationship Id="rId151" Type="http://schemas.openxmlformats.org/officeDocument/2006/relationships/ctrlProp" Target="../ctrlProps/ctrlProp157.xml"/><Relationship Id="rId156" Type="http://schemas.openxmlformats.org/officeDocument/2006/relationships/ctrlProp" Target="../ctrlProps/ctrlProp162.xml"/><Relationship Id="rId177" Type="http://schemas.openxmlformats.org/officeDocument/2006/relationships/ctrlProp" Target="../ctrlProps/ctrlProp183.xml"/><Relationship Id="rId198" Type="http://schemas.openxmlformats.org/officeDocument/2006/relationships/ctrlProp" Target="../ctrlProps/ctrlProp204.xml"/><Relationship Id="rId172" Type="http://schemas.openxmlformats.org/officeDocument/2006/relationships/ctrlProp" Target="../ctrlProps/ctrlProp178.xml"/><Relationship Id="rId193" Type="http://schemas.openxmlformats.org/officeDocument/2006/relationships/ctrlProp" Target="../ctrlProps/ctrlProp199.xml"/><Relationship Id="rId202" Type="http://schemas.openxmlformats.org/officeDocument/2006/relationships/ctrlProp" Target="../ctrlProps/ctrlProp208.xml"/><Relationship Id="rId207" Type="http://schemas.openxmlformats.org/officeDocument/2006/relationships/ctrlProp" Target="../ctrlProps/ctrlProp213.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109" Type="http://schemas.openxmlformats.org/officeDocument/2006/relationships/ctrlProp" Target="../ctrlProps/ctrlProp11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97" Type="http://schemas.openxmlformats.org/officeDocument/2006/relationships/ctrlProp" Target="../ctrlProps/ctrlProp103.xml"/><Relationship Id="rId104" Type="http://schemas.openxmlformats.org/officeDocument/2006/relationships/ctrlProp" Target="../ctrlProps/ctrlProp110.xml"/><Relationship Id="rId120" Type="http://schemas.openxmlformats.org/officeDocument/2006/relationships/ctrlProp" Target="../ctrlProps/ctrlProp126.xml"/><Relationship Id="rId125" Type="http://schemas.openxmlformats.org/officeDocument/2006/relationships/ctrlProp" Target="../ctrlProps/ctrlProp131.xml"/><Relationship Id="rId141" Type="http://schemas.openxmlformats.org/officeDocument/2006/relationships/ctrlProp" Target="../ctrlProps/ctrlProp147.xml"/><Relationship Id="rId146" Type="http://schemas.openxmlformats.org/officeDocument/2006/relationships/ctrlProp" Target="../ctrlProps/ctrlProp152.xml"/><Relationship Id="rId167" Type="http://schemas.openxmlformats.org/officeDocument/2006/relationships/ctrlProp" Target="../ctrlProps/ctrlProp173.xml"/><Relationship Id="rId188" Type="http://schemas.openxmlformats.org/officeDocument/2006/relationships/ctrlProp" Target="../ctrlProps/ctrlProp194.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162" Type="http://schemas.openxmlformats.org/officeDocument/2006/relationships/ctrlProp" Target="../ctrlProps/ctrlProp168.xml"/><Relationship Id="rId183" Type="http://schemas.openxmlformats.org/officeDocument/2006/relationships/ctrlProp" Target="../ctrlProps/ctrlProp189.xml"/><Relationship Id="rId2" Type="http://schemas.openxmlformats.org/officeDocument/2006/relationships/drawing" Target="../drawings/drawing2.xml"/><Relationship Id="rId29" Type="http://schemas.openxmlformats.org/officeDocument/2006/relationships/ctrlProp" Target="../ctrlProps/ctrlProp35.xml"/><Relationship Id="rId24" Type="http://schemas.openxmlformats.org/officeDocument/2006/relationships/ctrlProp" Target="../ctrlProps/ctrlProp30.xml"/><Relationship Id="rId40" Type="http://schemas.openxmlformats.org/officeDocument/2006/relationships/ctrlProp" Target="../ctrlProps/ctrlProp46.xml"/><Relationship Id="rId45" Type="http://schemas.openxmlformats.org/officeDocument/2006/relationships/ctrlProp" Target="../ctrlProps/ctrlProp51.xml"/><Relationship Id="rId66" Type="http://schemas.openxmlformats.org/officeDocument/2006/relationships/ctrlProp" Target="../ctrlProps/ctrlProp72.xml"/><Relationship Id="rId87" Type="http://schemas.openxmlformats.org/officeDocument/2006/relationships/ctrlProp" Target="../ctrlProps/ctrlProp93.xml"/><Relationship Id="rId110" Type="http://schemas.openxmlformats.org/officeDocument/2006/relationships/ctrlProp" Target="../ctrlProps/ctrlProp116.xml"/><Relationship Id="rId115" Type="http://schemas.openxmlformats.org/officeDocument/2006/relationships/ctrlProp" Target="../ctrlProps/ctrlProp121.xml"/><Relationship Id="rId131" Type="http://schemas.openxmlformats.org/officeDocument/2006/relationships/ctrlProp" Target="../ctrlProps/ctrlProp137.xml"/><Relationship Id="rId136" Type="http://schemas.openxmlformats.org/officeDocument/2006/relationships/ctrlProp" Target="../ctrlProps/ctrlProp142.xml"/><Relationship Id="rId157" Type="http://schemas.openxmlformats.org/officeDocument/2006/relationships/ctrlProp" Target="../ctrlProps/ctrlProp163.xml"/><Relationship Id="rId178" Type="http://schemas.openxmlformats.org/officeDocument/2006/relationships/ctrlProp" Target="../ctrlProps/ctrlProp184.xml"/><Relationship Id="rId61" Type="http://schemas.openxmlformats.org/officeDocument/2006/relationships/ctrlProp" Target="../ctrlProps/ctrlProp67.xml"/><Relationship Id="rId82" Type="http://schemas.openxmlformats.org/officeDocument/2006/relationships/ctrlProp" Target="../ctrlProps/ctrlProp88.xml"/><Relationship Id="rId152" Type="http://schemas.openxmlformats.org/officeDocument/2006/relationships/ctrlProp" Target="../ctrlProps/ctrlProp158.xml"/><Relationship Id="rId173" Type="http://schemas.openxmlformats.org/officeDocument/2006/relationships/ctrlProp" Target="../ctrlProps/ctrlProp179.xml"/><Relationship Id="rId194" Type="http://schemas.openxmlformats.org/officeDocument/2006/relationships/ctrlProp" Target="../ctrlProps/ctrlProp200.xml"/><Relationship Id="rId199" Type="http://schemas.openxmlformats.org/officeDocument/2006/relationships/ctrlProp" Target="../ctrlProps/ctrlProp205.xml"/><Relationship Id="rId203" Type="http://schemas.openxmlformats.org/officeDocument/2006/relationships/ctrlProp" Target="../ctrlProps/ctrlProp209.xml"/><Relationship Id="rId208" Type="http://schemas.openxmlformats.org/officeDocument/2006/relationships/ctrlProp" Target="../ctrlProps/ctrlProp214.xml"/><Relationship Id="rId19" Type="http://schemas.openxmlformats.org/officeDocument/2006/relationships/ctrlProp" Target="../ctrlProps/ctrlProp25.xml"/><Relationship Id="rId14" Type="http://schemas.openxmlformats.org/officeDocument/2006/relationships/ctrlProp" Target="../ctrlProps/ctrlProp20.xml"/><Relationship Id="rId30" Type="http://schemas.openxmlformats.org/officeDocument/2006/relationships/ctrlProp" Target="../ctrlProps/ctrlProp36.xml"/><Relationship Id="rId35" Type="http://schemas.openxmlformats.org/officeDocument/2006/relationships/ctrlProp" Target="../ctrlProps/ctrlProp41.xml"/><Relationship Id="rId56" Type="http://schemas.openxmlformats.org/officeDocument/2006/relationships/ctrlProp" Target="../ctrlProps/ctrlProp62.xml"/><Relationship Id="rId77" Type="http://schemas.openxmlformats.org/officeDocument/2006/relationships/ctrlProp" Target="../ctrlProps/ctrlProp83.xml"/><Relationship Id="rId100" Type="http://schemas.openxmlformats.org/officeDocument/2006/relationships/ctrlProp" Target="../ctrlProps/ctrlProp106.xml"/><Relationship Id="rId105" Type="http://schemas.openxmlformats.org/officeDocument/2006/relationships/ctrlProp" Target="../ctrlProps/ctrlProp111.xml"/><Relationship Id="rId126" Type="http://schemas.openxmlformats.org/officeDocument/2006/relationships/ctrlProp" Target="../ctrlProps/ctrlProp132.xml"/><Relationship Id="rId147" Type="http://schemas.openxmlformats.org/officeDocument/2006/relationships/ctrlProp" Target="../ctrlProps/ctrlProp153.xml"/><Relationship Id="rId168" Type="http://schemas.openxmlformats.org/officeDocument/2006/relationships/ctrlProp" Target="../ctrlProps/ctrlProp174.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93" Type="http://schemas.openxmlformats.org/officeDocument/2006/relationships/ctrlProp" Target="../ctrlProps/ctrlProp99.xml"/><Relationship Id="rId98" Type="http://schemas.openxmlformats.org/officeDocument/2006/relationships/ctrlProp" Target="../ctrlProps/ctrlProp104.xml"/><Relationship Id="rId121" Type="http://schemas.openxmlformats.org/officeDocument/2006/relationships/ctrlProp" Target="../ctrlProps/ctrlProp127.xml"/><Relationship Id="rId142" Type="http://schemas.openxmlformats.org/officeDocument/2006/relationships/ctrlProp" Target="../ctrlProps/ctrlProp148.xml"/><Relationship Id="rId163" Type="http://schemas.openxmlformats.org/officeDocument/2006/relationships/ctrlProp" Target="../ctrlProps/ctrlProp169.xml"/><Relationship Id="rId184" Type="http://schemas.openxmlformats.org/officeDocument/2006/relationships/ctrlProp" Target="../ctrlProps/ctrlProp190.xml"/><Relationship Id="rId189" Type="http://schemas.openxmlformats.org/officeDocument/2006/relationships/ctrlProp" Target="../ctrlProps/ctrlProp195.xml"/><Relationship Id="rId3" Type="http://schemas.openxmlformats.org/officeDocument/2006/relationships/vmlDrawing" Target="../drawings/vmlDrawing2.vml"/><Relationship Id="rId25" Type="http://schemas.openxmlformats.org/officeDocument/2006/relationships/ctrlProp" Target="../ctrlProps/ctrlProp31.xml"/><Relationship Id="rId46" Type="http://schemas.openxmlformats.org/officeDocument/2006/relationships/ctrlProp" Target="../ctrlProps/ctrlProp52.xml"/><Relationship Id="rId67" Type="http://schemas.openxmlformats.org/officeDocument/2006/relationships/ctrlProp" Target="../ctrlProps/ctrlProp73.xml"/><Relationship Id="rId116" Type="http://schemas.openxmlformats.org/officeDocument/2006/relationships/ctrlProp" Target="../ctrlProps/ctrlProp122.xml"/><Relationship Id="rId137" Type="http://schemas.openxmlformats.org/officeDocument/2006/relationships/ctrlProp" Target="../ctrlProps/ctrlProp143.xml"/><Relationship Id="rId158" Type="http://schemas.openxmlformats.org/officeDocument/2006/relationships/ctrlProp" Target="../ctrlProps/ctrlProp164.xml"/><Relationship Id="rId20" Type="http://schemas.openxmlformats.org/officeDocument/2006/relationships/ctrlProp" Target="../ctrlProps/ctrlProp26.xml"/><Relationship Id="rId41" Type="http://schemas.openxmlformats.org/officeDocument/2006/relationships/ctrlProp" Target="../ctrlProps/ctrlProp47.xml"/><Relationship Id="rId62" Type="http://schemas.openxmlformats.org/officeDocument/2006/relationships/ctrlProp" Target="../ctrlProps/ctrlProp68.xml"/><Relationship Id="rId83" Type="http://schemas.openxmlformats.org/officeDocument/2006/relationships/ctrlProp" Target="../ctrlProps/ctrlProp89.xml"/><Relationship Id="rId88" Type="http://schemas.openxmlformats.org/officeDocument/2006/relationships/ctrlProp" Target="../ctrlProps/ctrlProp94.xml"/><Relationship Id="rId111" Type="http://schemas.openxmlformats.org/officeDocument/2006/relationships/ctrlProp" Target="../ctrlProps/ctrlProp117.xml"/><Relationship Id="rId132" Type="http://schemas.openxmlformats.org/officeDocument/2006/relationships/ctrlProp" Target="../ctrlProps/ctrlProp138.xml"/><Relationship Id="rId153" Type="http://schemas.openxmlformats.org/officeDocument/2006/relationships/ctrlProp" Target="../ctrlProps/ctrlProp159.xml"/><Relationship Id="rId174" Type="http://schemas.openxmlformats.org/officeDocument/2006/relationships/ctrlProp" Target="../ctrlProps/ctrlProp180.xml"/><Relationship Id="rId179" Type="http://schemas.openxmlformats.org/officeDocument/2006/relationships/ctrlProp" Target="../ctrlProps/ctrlProp185.xml"/><Relationship Id="rId195" Type="http://schemas.openxmlformats.org/officeDocument/2006/relationships/ctrlProp" Target="../ctrlProps/ctrlProp201.xml"/><Relationship Id="rId209" Type="http://schemas.openxmlformats.org/officeDocument/2006/relationships/ctrlProp" Target="../ctrlProps/ctrlProp215.xml"/><Relationship Id="rId190" Type="http://schemas.openxmlformats.org/officeDocument/2006/relationships/ctrlProp" Target="../ctrlProps/ctrlProp196.xml"/><Relationship Id="rId204" Type="http://schemas.openxmlformats.org/officeDocument/2006/relationships/ctrlProp" Target="../ctrlProps/ctrlProp210.xml"/><Relationship Id="rId15" Type="http://schemas.openxmlformats.org/officeDocument/2006/relationships/ctrlProp" Target="../ctrlProps/ctrlProp21.xml"/><Relationship Id="rId36" Type="http://schemas.openxmlformats.org/officeDocument/2006/relationships/ctrlProp" Target="../ctrlProps/ctrlProp42.xml"/><Relationship Id="rId57" Type="http://schemas.openxmlformats.org/officeDocument/2006/relationships/ctrlProp" Target="../ctrlProps/ctrlProp63.xml"/><Relationship Id="rId106" Type="http://schemas.openxmlformats.org/officeDocument/2006/relationships/ctrlProp" Target="../ctrlProps/ctrlProp112.xml"/><Relationship Id="rId127" Type="http://schemas.openxmlformats.org/officeDocument/2006/relationships/ctrlProp" Target="../ctrlProps/ctrlProp133.xml"/><Relationship Id="rId10" Type="http://schemas.openxmlformats.org/officeDocument/2006/relationships/ctrlProp" Target="../ctrlProps/ctrlProp16.xml"/><Relationship Id="rId31" Type="http://schemas.openxmlformats.org/officeDocument/2006/relationships/ctrlProp" Target="../ctrlProps/ctrlProp37.xml"/><Relationship Id="rId52" Type="http://schemas.openxmlformats.org/officeDocument/2006/relationships/ctrlProp" Target="../ctrlProps/ctrlProp58.xml"/><Relationship Id="rId73" Type="http://schemas.openxmlformats.org/officeDocument/2006/relationships/ctrlProp" Target="../ctrlProps/ctrlProp79.xml"/><Relationship Id="rId78" Type="http://schemas.openxmlformats.org/officeDocument/2006/relationships/ctrlProp" Target="../ctrlProps/ctrlProp84.xml"/><Relationship Id="rId94" Type="http://schemas.openxmlformats.org/officeDocument/2006/relationships/ctrlProp" Target="../ctrlProps/ctrlProp100.xml"/><Relationship Id="rId99" Type="http://schemas.openxmlformats.org/officeDocument/2006/relationships/ctrlProp" Target="../ctrlProps/ctrlProp105.xml"/><Relationship Id="rId101" Type="http://schemas.openxmlformats.org/officeDocument/2006/relationships/ctrlProp" Target="../ctrlProps/ctrlProp107.xml"/><Relationship Id="rId122" Type="http://schemas.openxmlformats.org/officeDocument/2006/relationships/ctrlProp" Target="../ctrlProps/ctrlProp128.xml"/><Relationship Id="rId143" Type="http://schemas.openxmlformats.org/officeDocument/2006/relationships/ctrlProp" Target="../ctrlProps/ctrlProp149.xml"/><Relationship Id="rId148" Type="http://schemas.openxmlformats.org/officeDocument/2006/relationships/ctrlProp" Target="../ctrlProps/ctrlProp154.xml"/><Relationship Id="rId164" Type="http://schemas.openxmlformats.org/officeDocument/2006/relationships/ctrlProp" Target="../ctrlProps/ctrlProp170.xml"/><Relationship Id="rId169" Type="http://schemas.openxmlformats.org/officeDocument/2006/relationships/ctrlProp" Target="../ctrlProps/ctrlProp175.xml"/><Relationship Id="rId185" Type="http://schemas.openxmlformats.org/officeDocument/2006/relationships/ctrlProp" Target="../ctrlProps/ctrlProp191.xml"/><Relationship Id="rId4" Type="http://schemas.openxmlformats.org/officeDocument/2006/relationships/ctrlProp" Target="../ctrlProps/ctrlProp10.xml"/><Relationship Id="rId9" Type="http://schemas.openxmlformats.org/officeDocument/2006/relationships/ctrlProp" Target="../ctrlProps/ctrlProp15.xml"/><Relationship Id="rId180" Type="http://schemas.openxmlformats.org/officeDocument/2006/relationships/ctrlProp" Target="../ctrlProps/ctrlProp186.xml"/><Relationship Id="rId210" Type="http://schemas.openxmlformats.org/officeDocument/2006/relationships/comments" Target="../comments2.xml"/><Relationship Id="rId26" Type="http://schemas.openxmlformats.org/officeDocument/2006/relationships/ctrlProp" Target="../ctrlProps/ctrlProp32.xml"/><Relationship Id="rId47" Type="http://schemas.openxmlformats.org/officeDocument/2006/relationships/ctrlProp" Target="../ctrlProps/ctrlProp53.xml"/><Relationship Id="rId68" Type="http://schemas.openxmlformats.org/officeDocument/2006/relationships/ctrlProp" Target="../ctrlProps/ctrlProp74.xml"/><Relationship Id="rId89" Type="http://schemas.openxmlformats.org/officeDocument/2006/relationships/ctrlProp" Target="../ctrlProps/ctrlProp95.xml"/><Relationship Id="rId112" Type="http://schemas.openxmlformats.org/officeDocument/2006/relationships/ctrlProp" Target="../ctrlProps/ctrlProp118.xml"/><Relationship Id="rId133" Type="http://schemas.openxmlformats.org/officeDocument/2006/relationships/ctrlProp" Target="../ctrlProps/ctrlProp139.xml"/><Relationship Id="rId154" Type="http://schemas.openxmlformats.org/officeDocument/2006/relationships/ctrlProp" Target="../ctrlProps/ctrlProp160.xml"/><Relationship Id="rId175" Type="http://schemas.openxmlformats.org/officeDocument/2006/relationships/ctrlProp" Target="../ctrlProps/ctrlProp181.xml"/><Relationship Id="rId196" Type="http://schemas.openxmlformats.org/officeDocument/2006/relationships/ctrlProp" Target="../ctrlProps/ctrlProp202.xml"/><Relationship Id="rId200" Type="http://schemas.openxmlformats.org/officeDocument/2006/relationships/ctrlProp" Target="../ctrlProps/ctrlProp20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66"/>
  </sheetPr>
  <dimension ref="A1:BX465"/>
  <sheetViews>
    <sheetView showGridLines="0" tabSelected="1" zoomScaleNormal="100" workbookViewId="0"/>
  </sheetViews>
  <sheetFormatPr defaultRowHeight="12" outlineLevelRow="1" outlineLevelCol="1"/>
  <cols>
    <col min="1" max="1" width="1.7109375" customWidth="1"/>
    <col min="2" max="2" width="6.7109375" customWidth="1"/>
    <col min="3" max="3" width="8.7109375" customWidth="1"/>
    <col min="4" max="7" width="7.7109375" customWidth="1"/>
    <col min="8" max="8" width="0.85546875" customWidth="1"/>
    <col min="9" max="9" width="4.7109375" hidden="1" customWidth="1" outlineLevel="1"/>
    <col min="10" max="10" width="5.7109375" hidden="1" customWidth="1" outlineLevel="1"/>
    <col min="11" max="11" width="2.5703125" hidden="1" customWidth="1" outlineLevel="1"/>
    <col min="12" max="12" width="3.7109375" customWidth="1" collapsed="1"/>
    <col min="13" max="22" width="3.7109375" customWidth="1"/>
    <col min="23" max="23" width="5.7109375" customWidth="1"/>
    <col min="24" max="24" width="2.140625" customWidth="1"/>
    <col min="25" max="26" width="7.7109375" customWidth="1"/>
    <col min="27" max="29" width="3.7109375" customWidth="1"/>
    <col min="30" max="32" width="4.85546875" hidden="1" customWidth="1" outlineLevel="1"/>
    <col min="33" max="33" width="6.7109375" hidden="1" customWidth="1" outlineLevel="1"/>
    <col min="34" max="34" width="11.5703125" hidden="1" customWidth="1" outlineLevel="1"/>
    <col min="35" max="70" width="3.7109375" hidden="1" customWidth="1" outlineLevel="1"/>
    <col min="71" max="71" width="4.7109375" hidden="1" customWidth="1" outlineLevel="1"/>
    <col min="72" max="72" width="9.140625" collapsed="1"/>
  </cols>
  <sheetData>
    <row r="1" spans="2:76" ht="12" customHeight="1"/>
    <row r="2" spans="2:76" ht="13.5" customHeight="1">
      <c r="B2" s="81" t="s">
        <v>467</v>
      </c>
      <c r="C2" s="82" t="s">
        <v>73</v>
      </c>
      <c r="D2" s="83" t="s">
        <v>75</v>
      </c>
      <c r="E2" s="2"/>
      <c r="U2" s="193"/>
      <c r="V2" s="194" t="s">
        <v>720</v>
      </c>
      <c r="W2" s="220">
        <f ca="1">22-COUNTIF(G12:G41,0)</f>
        <v>1</v>
      </c>
    </row>
    <row r="3" spans="2:76" ht="13.5" customHeight="1">
      <c r="B3" s="84" t="s">
        <v>74</v>
      </c>
      <c r="C3" s="85" t="s">
        <v>7</v>
      </c>
      <c r="D3" s="460" t="s">
        <v>272</v>
      </c>
      <c r="E3" s="461"/>
      <c r="G3" s="86" t="s">
        <v>459</v>
      </c>
      <c r="H3" s="87"/>
      <c r="I3" s="87"/>
      <c r="J3" s="87"/>
      <c r="K3" s="87"/>
      <c r="L3" s="87"/>
      <c r="M3" s="87"/>
      <c r="N3" s="87"/>
      <c r="O3" s="87"/>
      <c r="P3" s="87"/>
      <c r="Q3" s="87"/>
      <c r="R3" s="87"/>
      <c r="S3" s="87"/>
      <c r="T3" s="87"/>
      <c r="U3" s="282"/>
      <c r="V3" s="283" t="s">
        <v>721</v>
      </c>
      <c r="W3" s="284">
        <f ca="1">SUM(G90:G125)</f>
        <v>0</v>
      </c>
      <c r="Y3" s="86" t="s">
        <v>460</v>
      </c>
      <c r="Z3" s="86"/>
      <c r="AA3" s="87"/>
      <c r="AB3" s="87"/>
    </row>
    <row r="4" spans="2:76" ht="6" customHeight="1" thickBot="1">
      <c r="B4" s="88"/>
      <c r="C4" s="88"/>
      <c r="D4" s="88"/>
      <c r="E4" s="88"/>
      <c r="F4" s="88"/>
      <c r="G4" s="88"/>
      <c r="H4" s="88"/>
      <c r="I4" s="88"/>
      <c r="J4" s="88"/>
      <c r="K4" s="88"/>
      <c r="L4" s="88"/>
      <c r="M4" s="88"/>
      <c r="N4" s="88"/>
      <c r="O4" s="88"/>
      <c r="P4" s="88"/>
      <c r="Q4" s="88"/>
      <c r="R4" s="88"/>
      <c r="S4" s="88"/>
      <c r="T4" s="88"/>
      <c r="U4" s="88"/>
      <c r="V4" s="88"/>
      <c r="W4" s="88"/>
      <c r="Y4" s="88"/>
      <c r="Z4" s="88"/>
      <c r="AA4" s="88"/>
      <c r="AB4" s="88"/>
    </row>
    <row r="5" spans="2:76" ht="6" customHeight="1">
      <c r="L5" s="89">
        <v>1</v>
      </c>
      <c r="M5" s="89">
        <v>2</v>
      </c>
      <c r="N5" s="89">
        <v>3</v>
      </c>
      <c r="O5" s="89">
        <v>4</v>
      </c>
      <c r="P5" s="89">
        <v>5</v>
      </c>
      <c r="Q5" s="89">
        <v>6</v>
      </c>
      <c r="R5" s="89">
        <v>7</v>
      </c>
      <c r="S5" s="89">
        <v>8</v>
      </c>
      <c r="T5" s="89">
        <v>9</v>
      </c>
      <c r="U5" s="89">
        <v>10</v>
      </c>
      <c r="V5" s="90">
        <v>11</v>
      </c>
    </row>
    <row r="6" spans="2:76" ht="12.75" customHeight="1" thickBot="1">
      <c r="B6" s="91" t="str">
        <f>IF(SUM(G7:G9)&gt;0,"特殊デジタライズ","通常デジタライズ")</f>
        <v>通常デジタライズ</v>
      </c>
      <c r="C6" s="92"/>
      <c r="D6" s="92"/>
      <c r="F6" s="93" t="str">
        <f>DGET(個別解放条件,I6,$D$2:$D$3)</f>
        <v>魔獣</v>
      </c>
      <c r="G6" s="94">
        <f t="shared" ref="F6:G9" si="0">DGET(個別解放条件,J6,$D$2:$D$3)</f>
        <v>1</v>
      </c>
      <c r="I6" s="95">
        <v>7</v>
      </c>
      <c r="J6" s="95">
        <f>I6+1</f>
        <v>8</v>
      </c>
      <c r="L6" s="96" t="str">
        <f>IF(AND($G6&gt;0,L$5=$G6+1),L$5-1,"")</f>
        <v/>
      </c>
      <c r="M6" s="97">
        <f t="shared" ref="L6:V9" si="1">IF(AND($G6&gt;0,M$5=$G6+1),M$5-1,"")</f>
        <v>1</v>
      </c>
      <c r="N6" s="97" t="str">
        <f t="shared" si="1"/>
        <v/>
      </c>
      <c r="O6" s="97" t="str">
        <f t="shared" si="1"/>
        <v/>
      </c>
      <c r="P6" s="97" t="str">
        <f t="shared" si="1"/>
        <v/>
      </c>
      <c r="Q6" s="97" t="str">
        <f t="shared" si="1"/>
        <v/>
      </c>
      <c r="R6" s="97" t="str">
        <f t="shared" si="1"/>
        <v/>
      </c>
      <c r="S6" s="97" t="str">
        <f t="shared" si="1"/>
        <v/>
      </c>
      <c r="T6" s="97" t="str">
        <f t="shared" si="1"/>
        <v/>
      </c>
      <c r="U6" s="177" t="str">
        <f t="shared" si="1"/>
        <v/>
      </c>
      <c r="V6" s="98" t="str">
        <f t="shared" si="1"/>
        <v/>
      </c>
      <c r="Y6" t="str">
        <f ca="1">OFFSET($V$89,SUMIF($C$90:$C$125,F6,$D$90:$D$125)/100,0)</f>
        <v>-</v>
      </c>
      <c r="BX6" s="449"/>
    </row>
    <row r="7" spans="2:76" ht="12.75" customHeight="1" thickTop="1" thickBot="1">
      <c r="B7" s="99"/>
      <c r="F7" s="100" t="str">
        <f t="shared" si="0"/>
        <v>-</v>
      </c>
      <c r="G7" s="101">
        <f t="shared" si="0"/>
        <v>0</v>
      </c>
      <c r="I7" s="95">
        <f>I6+2</f>
        <v>9</v>
      </c>
      <c r="J7" s="95">
        <f t="shared" ref="J7:J9" si="2">I7+1</f>
        <v>10</v>
      </c>
      <c r="L7" s="102" t="str">
        <f t="shared" si="1"/>
        <v/>
      </c>
      <c r="M7" s="103" t="str">
        <f t="shared" si="1"/>
        <v/>
      </c>
      <c r="N7" s="103" t="str">
        <f t="shared" si="1"/>
        <v/>
      </c>
      <c r="O7" s="103" t="str">
        <f t="shared" si="1"/>
        <v/>
      </c>
      <c r="P7" s="103" t="str">
        <f t="shared" si="1"/>
        <v/>
      </c>
      <c r="Q7" s="103" t="str">
        <f t="shared" si="1"/>
        <v/>
      </c>
      <c r="R7" s="103" t="str">
        <f t="shared" si="1"/>
        <v/>
      </c>
      <c r="S7" s="103" t="str">
        <f t="shared" si="1"/>
        <v/>
      </c>
      <c r="T7" s="103" t="str">
        <f t="shared" si="1"/>
        <v/>
      </c>
      <c r="U7" s="103" t="str">
        <f t="shared" si="1"/>
        <v/>
      </c>
      <c r="V7" s="98" t="str">
        <f t="shared" si="1"/>
        <v/>
      </c>
      <c r="Y7" t="str">
        <f ca="1">OFFSET($V$89,SUMIF($C$90:$C$125,F7,$D$90:$D$125)/100,0)</f>
        <v>-</v>
      </c>
      <c r="BX7" s="449"/>
    </row>
    <row r="8" spans="2:76" ht="12.75" customHeight="1" thickTop="1" thickBot="1">
      <c r="B8" s="104" t="s">
        <v>461</v>
      </c>
      <c r="C8" s="87"/>
      <c r="D8" s="87"/>
      <c r="F8" s="100" t="str">
        <f t="shared" si="0"/>
        <v>-</v>
      </c>
      <c r="G8" s="101">
        <f t="shared" si="0"/>
        <v>0</v>
      </c>
      <c r="I8" s="95">
        <f t="shared" ref="I8:I9" si="3">I7+2</f>
        <v>11</v>
      </c>
      <c r="J8" s="95">
        <f t="shared" si="2"/>
        <v>12</v>
      </c>
      <c r="L8" s="102" t="str">
        <f t="shared" si="1"/>
        <v/>
      </c>
      <c r="M8" s="103" t="str">
        <f t="shared" si="1"/>
        <v/>
      </c>
      <c r="N8" s="103" t="str">
        <f t="shared" si="1"/>
        <v/>
      </c>
      <c r="O8" s="103" t="str">
        <f t="shared" si="1"/>
        <v/>
      </c>
      <c r="P8" s="103" t="str">
        <f t="shared" si="1"/>
        <v/>
      </c>
      <c r="Q8" s="103" t="str">
        <f t="shared" si="1"/>
        <v/>
      </c>
      <c r="R8" s="103" t="str">
        <f t="shared" si="1"/>
        <v/>
      </c>
      <c r="S8" s="103" t="str">
        <f t="shared" si="1"/>
        <v/>
      </c>
      <c r="T8" s="103" t="str">
        <f t="shared" si="1"/>
        <v/>
      </c>
      <c r="U8" s="103" t="str">
        <f t="shared" si="1"/>
        <v/>
      </c>
      <c r="V8" s="98" t="str">
        <f t="shared" si="1"/>
        <v/>
      </c>
      <c r="Y8" t="str">
        <f ca="1">OFFSET($V$89,SUMIF($C$90:$C$125,F8,$D$90:$D$125)/100,0)</f>
        <v>-</v>
      </c>
      <c r="BX8" s="449"/>
    </row>
    <row r="9" spans="2:76" ht="12.75" customHeight="1" thickTop="1" thickBot="1">
      <c r="B9" s="105"/>
      <c r="C9" s="3"/>
      <c r="D9" s="3"/>
      <c r="E9" s="3"/>
      <c r="F9" s="100" t="str">
        <f t="shared" si="0"/>
        <v>-</v>
      </c>
      <c r="G9" s="101">
        <f t="shared" si="0"/>
        <v>0</v>
      </c>
      <c r="H9" s="3"/>
      <c r="I9" s="95">
        <f t="shared" si="3"/>
        <v>13</v>
      </c>
      <c r="J9" s="95">
        <f t="shared" si="2"/>
        <v>14</v>
      </c>
      <c r="K9" s="3"/>
      <c r="L9" s="102" t="str">
        <f t="shared" si="1"/>
        <v/>
      </c>
      <c r="M9" s="103" t="str">
        <f t="shared" si="1"/>
        <v/>
      </c>
      <c r="N9" s="103" t="str">
        <f t="shared" si="1"/>
        <v/>
      </c>
      <c r="O9" s="103" t="str">
        <f t="shared" si="1"/>
        <v/>
      </c>
      <c r="P9" s="103" t="str">
        <f t="shared" si="1"/>
        <v/>
      </c>
      <c r="Q9" s="103" t="str">
        <f t="shared" si="1"/>
        <v/>
      </c>
      <c r="R9" s="103" t="str">
        <f t="shared" si="1"/>
        <v/>
      </c>
      <c r="S9" s="103" t="str">
        <f t="shared" si="1"/>
        <v/>
      </c>
      <c r="T9" s="103" t="str">
        <f t="shared" si="1"/>
        <v/>
      </c>
      <c r="U9" s="103" t="str">
        <f t="shared" si="1"/>
        <v/>
      </c>
      <c r="V9" s="106" t="str">
        <f t="shared" si="1"/>
        <v/>
      </c>
      <c r="Y9" t="str">
        <f ca="1">OFFSET($V$89,SUMIF($C$90:$C$125,F9,$D$90:$D$125)/100,0)</f>
        <v>-</v>
      </c>
      <c r="BX9" s="449"/>
    </row>
    <row r="10" spans="2:76" ht="4.5" customHeight="1" thickTop="1" thickBot="1">
      <c r="B10" s="88"/>
      <c r="C10" s="88"/>
      <c r="D10" s="88"/>
      <c r="E10" s="88"/>
      <c r="F10" s="88"/>
      <c r="G10" s="88"/>
      <c r="H10" s="88"/>
      <c r="I10" s="88"/>
      <c r="J10" s="88"/>
      <c r="K10" s="88"/>
      <c r="L10" s="88"/>
      <c r="M10" s="88"/>
      <c r="N10" s="88"/>
      <c r="O10" s="88"/>
      <c r="P10" s="88"/>
      <c r="Q10" s="88"/>
      <c r="R10" s="88"/>
      <c r="S10" s="88"/>
      <c r="T10" s="88"/>
      <c r="U10" s="88"/>
      <c r="V10" s="88"/>
      <c r="W10" s="88"/>
      <c r="Y10" s="88"/>
      <c r="Z10" s="88"/>
      <c r="AA10" s="88"/>
      <c r="AB10" s="88"/>
      <c r="AC10" s="3"/>
    </row>
    <row r="11" spans="2:76" ht="4.5" customHeight="1" thickBot="1"/>
    <row r="12" spans="2:76" ht="12.75" customHeight="1" thickTop="1" thickBot="1">
      <c r="B12" s="464"/>
      <c r="C12" s="464"/>
      <c r="D12" s="87" t="str">
        <f>IF($L$89=1,"ランク","ステージ") &amp;"５ 種族"</f>
        <v>ランク５ 種族</v>
      </c>
      <c r="E12" s="87"/>
      <c r="F12" s="108" t="str">
        <f ca="1">OFFSET($C$89,J12/100,0)</f>
        <v>-</v>
      </c>
      <c r="G12" s="109">
        <f ca="1">SUMIF($R$90:$R$125,I12,$E$90:$E$125)</f>
        <v>0</v>
      </c>
      <c r="I12" s="84">
        <v>1</v>
      </c>
      <c r="J12" s="179">
        <f ca="1">SUMIF($R$90:$R$125,I12,$D$90:$D$125)</f>
        <v>0</v>
      </c>
      <c r="L12" s="102" t="str">
        <f t="shared" ref="L12:V13" ca="1" si="4">IF(AND($G12&gt;0,L$5=$G12+1),L$5-1,"")</f>
        <v/>
      </c>
      <c r="M12" s="103" t="str">
        <f t="shared" ca="1" si="4"/>
        <v/>
      </c>
      <c r="N12" s="103" t="str">
        <f t="shared" ca="1" si="4"/>
        <v/>
      </c>
      <c r="O12" s="103" t="str">
        <f t="shared" ca="1" si="4"/>
        <v/>
      </c>
      <c r="P12" s="103" t="str">
        <f t="shared" ca="1" si="4"/>
        <v/>
      </c>
      <c r="Q12" s="103" t="str">
        <f t="shared" ca="1" si="4"/>
        <v/>
      </c>
      <c r="R12" s="103" t="str">
        <f t="shared" ca="1" si="4"/>
        <v/>
      </c>
      <c r="S12" s="103" t="str">
        <f t="shared" ca="1" si="4"/>
        <v/>
      </c>
      <c r="T12" s="103" t="str">
        <f t="shared" ca="1" si="4"/>
        <v/>
      </c>
      <c r="U12" s="103" t="str">
        <f t="shared" ca="1" si="4"/>
        <v/>
      </c>
      <c r="V12" s="98" t="str">
        <f t="shared" ca="1" si="4"/>
        <v/>
      </c>
      <c r="W12" s="285">
        <f ca="1">SUMIF($D$90:$D$125,J12,$G$90:$G$125)</f>
        <v>0</v>
      </c>
      <c r="Y12" t="str">
        <f ca="1">OFFSET($V$89,SUMIF($C$90:$C$125,F12,$D$90:$D$125)/100,0)</f>
        <v>-</v>
      </c>
    </row>
    <row r="13" spans="2:76" ht="12.75" customHeight="1" thickTop="1" thickBot="1">
      <c r="B13" s="464"/>
      <c r="C13" s="464"/>
      <c r="D13" s="107"/>
      <c r="F13" s="108" t="str">
        <f ca="1">OFFSET($C$89,J13/100,0)</f>
        <v>-</v>
      </c>
      <c r="G13" s="109">
        <f ca="1">SUMIF($R$90:$R$125,I13,$E$90:$E$125)</f>
        <v>0</v>
      </c>
      <c r="I13" s="84">
        <v>2</v>
      </c>
      <c r="J13" s="179">
        <f ca="1">SUMIF($R$90:$R$125,I13,$D$90:$D$125)</f>
        <v>0</v>
      </c>
      <c r="L13" s="102" t="str">
        <f t="shared" ca="1" si="4"/>
        <v/>
      </c>
      <c r="M13" s="103" t="str">
        <f t="shared" ca="1" si="4"/>
        <v/>
      </c>
      <c r="N13" s="103" t="str">
        <f t="shared" ca="1" si="4"/>
        <v/>
      </c>
      <c r="O13" s="103" t="str">
        <f t="shared" ca="1" si="4"/>
        <v/>
      </c>
      <c r="P13" s="103" t="str">
        <f t="shared" ca="1" si="4"/>
        <v/>
      </c>
      <c r="Q13" s="103" t="str">
        <f t="shared" ca="1" si="4"/>
        <v/>
      </c>
      <c r="R13" s="103" t="str">
        <f t="shared" ca="1" si="4"/>
        <v/>
      </c>
      <c r="S13" s="103" t="str">
        <f t="shared" ca="1" si="4"/>
        <v/>
      </c>
      <c r="T13" s="103" t="str">
        <f t="shared" ca="1" si="4"/>
        <v/>
      </c>
      <c r="U13" s="103" t="str">
        <f t="shared" ca="1" si="4"/>
        <v/>
      </c>
      <c r="V13" s="98" t="str">
        <f t="shared" ca="1" si="4"/>
        <v/>
      </c>
      <c r="W13" s="285">
        <f ca="1">SUMIF($D$90:$D$125,J13,$G$90:$G$125)</f>
        <v>0</v>
      </c>
      <c r="Y13" t="str">
        <f ca="1">OFFSET($V$89,SUMIF($C$90:$C$125,F13,$D$90:$D$125)/100,0)</f>
        <v>-</v>
      </c>
    </row>
    <row r="14" spans="2:76" ht="4.5" customHeight="1" thickTop="1">
      <c r="B14" s="192"/>
      <c r="C14" s="192"/>
      <c r="D14" s="110"/>
      <c r="E14" s="4"/>
      <c r="F14" s="4"/>
      <c r="G14" s="4"/>
      <c r="H14" s="4"/>
      <c r="I14" s="111"/>
      <c r="J14" s="112"/>
      <c r="K14" s="4"/>
      <c r="L14" s="4"/>
      <c r="M14" s="4"/>
      <c r="N14" s="4"/>
      <c r="O14" s="4"/>
      <c r="P14" s="4"/>
      <c r="Q14" s="4"/>
      <c r="R14" s="4"/>
      <c r="S14" s="4"/>
      <c r="T14" s="4"/>
      <c r="U14" s="4"/>
      <c r="V14" s="4"/>
      <c r="W14" s="4"/>
      <c r="Y14" s="4"/>
      <c r="Z14" s="4"/>
      <c r="AA14" s="4"/>
      <c r="AB14" s="4"/>
      <c r="AC14" s="3"/>
    </row>
    <row r="15" spans="2:76" ht="4.5" customHeight="1" thickBot="1">
      <c r="B15" s="192"/>
      <c r="C15" s="192"/>
      <c r="D15" s="107"/>
      <c r="I15" s="1"/>
      <c r="J15" s="113"/>
    </row>
    <row r="16" spans="2:76" ht="12.75" customHeight="1" thickTop="1" thickBot="1">
      <c r="B16" s="465" t="s">
        <v>462</v>
      </c>
      <c r="C16" s="465"/>
      <c r="D16" s="87" t="str">
        <f>IF($L$89=1,"ランク","ステージ") &amp;"４ 種族"</f>
        <v>ランク４ 種族</v>
      </c>
      <c r="E16" s="87"/>
      <c r="F16" s="108" t="str">
        <f ca="1">OFFSET($C$89,J16/100,0)</f>
        <v>-</v>
      </c>
      <c r="G16" s="109">
        <f ca="1">SUMIF($Q$90:$Q$125,I16,$E$90:$E$125)</f>
        <v>0</v>
      </c>
      <c r="I16" s="84">
        <v>1</v>
      </c>
      <c r="J16" s="179">
        <f ca="1">SUMIF($Q$90:$Q$125,I16,$D$90:$D$125)</f>
        <v>0</v>
      </c>
      <c r="L16" s="102" t="str">
        <f t="shared" ref="L16:V18" ca="1" si="5">IF(AND($G16&gt;0,L$5=$G16+1),L$5-1,"")</f>
        <v/>
      </c>
      <c r="M16" s="103" t="str">
        <f t="shared" ca="1" si="5"/>
        <v/>
      </c>
      <c r="N16" s="103" t="str">
        <f t="shared" ca="1" si="5"/>
        <v/>
      </c>
      <c r="O16" s="103" t="str">
        <f t="shared" ca="1" si="5"/>
        <v/>
      </c>
      <c r="P16" s="103" t="str">
        <f t="shared" ca="1" si="5"/>
        <v/>
      </c>
      <c r="Q16" s="103" t="str">
        <f t="shared" ca="1" si="5"/>
        <v/>
      </c>
      <c r="R16" s="103" t="str">
        <f t="shared" ca="1" si="5"/>
        <v/>
      </c>
      <c r="S16" s="103" t="str">
        <f t="shared" ca="1" si="5"/>
        <v/>
      </c>
      <c r="T16" s="103" t="str">
        <f t="shared" ca="1" si="5"/>
        <v/>
      </c>
      <c r="U16" s="103" t="str">
        <f t="shared" ca="1" si="5"/>
        <v/>
      </c>
      <c r="V16" s="98" t="str">
        <f t="shared" ca="1" si="5"/>
        <v/>
      </c>
      <c r="W16" s="285">
        <f t="shared" ref="W16:W18" ca="1" si="6">SUMIF($D$90:$D$125,J16,$G$90:$G$125)</f>
        <v>0</v>
      </c>
      <c r="Y16" t="str">
        <f ca="1">OFFSET($V$89,SUMIF($C$90:$C$125,F16,$D$90:$D$125)/100,0)</f>
        <v>-</v>
      </c>
    </row>
    <row r="17" spans="2:29" ht="12.75" customHeight="1" thickTop="1" thickBot="1">
      <c r="B17" s="465"/>
      <c r="C17" s="465"/>
      <c r="D17" s="107"/>
      <c r="F17" s="108" t="str">
        <f ca="1">OFFSET($C$89,J17/100,0)</f>
        <v>-</v>
      </c>
      <c r="G17" s="109">
        <f ca="1">SUMIF($Q$90:$Q$125,I17,$E$90:$E$125)</f>
        <v>0</v>
      </c>
      <c r="I17" s="84">
        <v>2</v>
      </c>
      <c r="J17" s="179">
        <f ca="1">SUMIF($Q$90:$Q$125,I17,$D$90:$D$125)</f>
        <v>0</v>
      </c>
      <c r="L17" s="102" t="str">
        <f t="shared" ca="1" si="5"/>
        <v/>
      </c>
      <c r="M17" s="103" t="str">
        <f t="shared" ca="1" si="5"/>
        <v/>
      </c>
      <c r="N17" s="103" t="str">
        <f t="shared" ca="1" si="5"/>
        <v/>
      </c>
      <c r="O17" s="103" t="str">
        <f t="shared" ca="1" si="5"/>
        <v/>
      </c>
      <c r="P17" s="103" t="str">
        <f t="shared" ca="1" si="5"/>
        <v/>
      </c>
      <c r="Q17" s="103" t="str">
        <f t="shared" ca="1" si="5"/>
        <v/>
      </c>
      <c r="R17" s="103" t="str">
        <f t="shared" ca="1" si="5"/>
        <v/>
      </c>
      <c r="S17" s="103" t="str">
        <f t="shared" ca="1" si="5"/>
        <v/>
      </c>
      <c r="T17" s="103" t="str">
        <f t="shared" ca="1" si="5"/>
        <v/>
      </c>
      <c r="U17" s="103" t="str">
        <f t="shared" ca="1" si="5"/>
        <v/>
      </c>
      <c r="V17" s="98" t="str">
        <f t="shared" ca="1" si="5"/>
        <v/>
      </c>
      <c r="W17" s="285">
        <f t="shared" ca="1" si="6"/>
        <v>0</v>
      </c>
      <c r="Y17" t="str">
        <f ca="1">OFFSET($V$89,SUMIF($C$90:$C$125,F17,$D$90:$D$125)/100,0)</f>
        <v>-</v>
      </c>
    </row>
    <row r="18" spans="2:29" ht="12.75" customHeight="1" thickTop="1" thickBot="1">
      <c r="B18" s="465"/>
      <c r="C18" s="465"/>
      <c r="D18" s="107"/>
      <c r="F18" s="108" t="str">
        <f ca="1">OFFSET($C$89,J18/100,0)</f>
        <v>-</v>
      </c>
      <c r="G18" s="109">
        <f ca="1">SUMIF($Q$90:$Q$125,I18,$E$90:$E$125)</f>
        <v>0</v>
      </c>
      <c r="I18" s="84">
        <v>3</v>
      </c>
      <c r="J18" s="179">
        <f ca="1">SUMIF($Q$90:$Q$125,I18,$D$90:$D$125)</f>
        <v>0</v>
      </c>
      <c r="L18" s="102" t="str">
        <f t="shared" ca="1" si="5"/>
        <v/>
      </c>
      <c r="M18" s="103" t="str">
        <f t="shared" ca="1" si="5"/>
        <v/>
      </c>
      <c r="N18" s="103" t="str">
        <f t="shared" ca="1" si="5"/>
        <v/>
      </c>
      <c r="O18" s="103" t="str">
        <f t="shared" ca="1" si="5"/>
        <v/>
      </c>
      <c r="P18" s="103" t="str">
        <f t="shared" ca="1" si="5"/>
        <v/>
      </c>
      <c r="Q18" s="103" t="str">
        <f t="shared" ca="1" si="5"/>
        <v/>
      </c>
      <c r="R18" s="103" t="str">
        <f t="shared" ca="1" si="5"/>
        <v/>
      </c>
      <c r="S18" s="103" t="str">
        <f t="shared" ca="1" si="5"/>
        <v/>
      </c>
      <c r="T18" s="103" t="str">
        <f t="shared" ca="1" si="5"/>
        <v/>
      </c>
      <c r="U18" s="103" t="str">
        <f t="shared" ca="1" si="5"/>
        <v/>
      </c>
      <c r="V18" s="98" t="str">
        <f t="shared" ca="1" si="5"/>
        <v/>
      </c>
      <c r="W18" s="285">
        <f t="shared" ca="1" si="6"/>
        <v>0</v>
      </c>
      <c r="Y18" t="str">
        <f ca="1">OFFSET($V$89,SUMIF($C$90:$C$125,F18,$D$90:$D$125)/100,0)</f>
        <v>-</v>
      </c>
    </row>
    <row r="19" spans="2:29" ht="4.5" customHeight="1" thickTop="1">
      <c r="B19" s="465"/>
      <c r="C19" s="465"/>
      <c r="D19" s="110"/>
      <c r="E19" s="4"/>
      <c r="F19" s="4"/>
      <c r="G19" s="4"/>
      <c r="H19" s="4"/>
      <c r="I19" s="111"/>
      <c r="J19" s="112"/>
      <c r="K19" s="4"/>
      <c r="L19" s="4"/>
      <c r="M19" s="4"/>
      <c r="N19" s="4"/>
      <c r="O19" s="4"/>
      <c r="P19" s="4"/>
      <c r="Q19" s="4"/>
      <c r="R19" s="4"/>
      <c r="S19" s="4"/>
      <c r="T19" s="4"/>
      <c r="U19" s="4"/>
      <c r="V19" s="4"/>
      <c r="W19" s="4"/>
      <c r="Y19" s="4"/>
      <c r="Z19" s="4"/>
      <c r="AA19" s="4"/>
      <c r="AB19" s="4"/>
      <c r="AC19" s="3"/>
    </row>
    <row r="20" spans="2:29" ht="4.5" customHeight="1" thickBot="1">
      <c r="B20" s="465"/>
      <c r="C20" s="465"/>
      <c r="D20" s="107"/>
      <c r="I20" s="1"/>
      <c r="J20" s="113"/>
    </row>
    <row r="21" spans="2:29" ht="12.75" customHeight="1" thickTop="1" thickBot="1">
      <c r="B21" s="465"/>
      <c r="C21" s="465"/>
      <c r="D21" s="87" t="str">
        <f>IF($L$89=1,"ランク","ステージ") &amp;"３ 種族"</f>
        <v>ランク３ 種族</v>
      </c>
      <c r="E21" s="87"/>
      <c r="F21" s="108" t="str">
        <f ca="1">OFFSET($C$89,J21/100,0)</f>
        <v>-</v>
      </c>
      <c r="G21" s="109">
        <f ca="1">SUMIF($P$90:$P$125,I21,$E$90:$E$125)</f>
        <v>0</v>
      </c>
      <c r="I21" s="84">
        <v>1</v>
      </c>
      <c r="J21" s="179">
        <f ca="1">SUMIF($P$90:$P$125,I21,$D$90:$D$125)</f>
        <v>0</v>
      </c>
      <c r="L21" s="102" t="str">
        <f t="shared" ref="L21:V24" ca="1" si="7">IF(AND($G21&gt;0,L$5=$G21+1),L$5-1,"")</f>
        <v/>
      </c>
      <c r="M21" s="103" t="str">
        <f t="shared" ca="1" si="7"/>
        <v/>
      </c>
      <c r="N21" s="103" t="str">
        <f t="shared" ca="1" si="7"/>
        <v/>
      </c>
      <c r="O21" s="103" t="str">
        <f t="shared" ca="1" si="7"/>
        <v/>
      </c>
      <c r="P21" s="103" t="str">
        <f t="shared" ca="1" si="7"/>
        <v/>
      </c>
      <c r="Q21" s="103" t="str">
        <f t="shared" ca="1" si="7"/>
        <v/>
      </c>
      <c r="R21" s="103" t="str">
        <f t="shared" ca="1" si="7"/>
        <v/>
      </c>
      <c r="S21" s="103" t="str">
        <f t="shared" ca="1" si="7"/>
        <v/>
      </c>
      <c r="T21" s="103" t="str">
        <f t="shared" ca="1" si="7"/>
        <v/>
      </c>
      <c r="U21" s="103" t="str">
        <f t="shared" ca="1" si="7"/>
        <v/>
      </c>
      <c r="V21" s="98" t="str">
        <f t="shared" ca="1" si="7"/>
        <v/>
      </c>
      <c r="W21" s="285">
        <f t="shared" ref="W21:W23" ca="1" si="8">SUMIF($D$90:$D$125,J21,$G$90:$G$125)</f>
        <v>0</v>
      </c>
      <c r="Y21" t="str">
        <f ca="1">OFFSET($V$89,SUMIF($C$90:$C$125,F21,$D$90:$D$125)/100,0)</f>
        <v>-</v>
      </c>
    </row>
    <row r="22" spans="2:29" ht="12.75" customHeight="1" thickTop="1" thickBot="1">
      <c r="B22" s="465"/>
      <c r="C22" s="465"/>
      <c r="D22" s="107"/>
      <c r="F22" s="108" t="str">
        <f ca="1">OFFSET($C$89,J22/100,0)</f>
        <v>-</v>
      </c>
      <c r="G22" s="109">
        <f ca="1">SUMIF($P$90:$P$125,I22,$E$90:$E$125)</f>
        <v>0</v>
      </c>
      <c r="I22" s="84">
        <v>2</v>
      </c>
      <c r="J22" s="179">
        <f ca="1">SUMIF($P$90:$P$125,I22,$D$90:$D$125)</f>
        <v>0</v>
      </c>
      <c r="L22" s="102" t="str">
        <f t="shared" ca="1" si="7"/>
        <v/>
      </c>
      <c r="M22" s="103" t="str">
        <f t="shared" ca="1" si="7"/>
        <v/>
      </c>
      <c r="N22" s="103" t="str">
        <f t="shared" ca="1" si="7"/>
        <v/>
      </c>
      <c r="O22" s="103" t="str">
        <f t="shared" ca="1" si="7"/>
        <v/>
      </c>
      <c r="P22" s="103" t="str">
        <f t="shared" ca="1" si="7"/>
        <v/>
      </c>
      <c r="Q22" s="103" t="str">
        <f t="shared" ca="1" si="7"/>
        <v/>
      </c>
      <c r="R22" s="103" t="str">
        <f t="shared" ca="1" si="7"/>
        <v/>
      </c>
      <c r="S22" s="103" t="str">
        <f t="shared" ca="1" si="7"/>
        <v/>
      </c>
      <c r="T22" s="103" t="str">
        <f t="shared" ca="1" si="7"/>
        <v/>
      </c>
      <c r="U22" s="103" t="str">
        <f t="shared" ca="1" si="7"/>
        <v/>
      </c>
      <c r="V22" s="98" t="str">
        <f t="shared" ca="1" si="7"/>
        <v/>
      </c>
      <c r="W22" s="285">
        <f t="shared" ca="1" si="8"/>
        <v>0</v>
      </c>
      <c r="Y22" t="str">
        <f ca="1">OFFSET($V$89,SUMIF($C$90:$C$125,F22,$D$90:$D$125)/100,0)</f>
        <v>-</v>
      </c>
    </row>
    <row r="23" spans="2:29" ht="12.75" customHeight="1" thickTop="1" thickBot="1">
      <c r="B23" s="465"/>
      <c r="C23" s="465"/>
      <c r="D23" s="107"/>
      <c r="F23" s="108" t="str">
        <f ca="1">OFFSET($C$89,J23/100,0)</f>
        <v>-</v>
      </c>
      <c r="G23" s="109">
        <f ca="1">SUMIF($P$90:$P$125,I23,$E$90:$E$125)</f>
        <v>0</v>
      </c>
      <c r="I23" s="84">
        <v>3</v>
      </c>
      <c r="J23" s="179">
        <f ca="1">SUMIF($P$90:$P$125,I23,$D$90:$D$125)</f>
        <v>0</v>
      </c>
      <c r="L23" s="102" t="str">
        <f t="shared" ca="1" si="7"/>
        <v/>
      </c>
      <c r="M23" s="103" t="str">
        <f t="shared" ca="1" si="7"/>
        <v/>
      </c>
      <c r="N23" s="103" t="str">
        <f t="shared" ca="1" si="7"/>
        <v/>
      </c>
      <c r="O23" s="103" t="str">
        <f t="shared" ca="1" si="7"/>
        <v/>
      </c>
      <c r="P23" s="103" t="str">
        <f t="shared" ca="1" si="7"/>
        <v/>
      </c>
      <c r="Q23" s="103" t="str">
        <f t="shared" ca="1" si="7"/>
        <v/>
      </c>
      <c r="R23" s="103" t="str">
        <f t="shared" ca="1" si="7"/>
        <v/>
      </c>
      <c r="S23" s="103" t="str">
        <f t="shared" ca="1" si="7"/>
        <v/>
      </c>
      <c r="T23" s="103" t="str">
        <f t="shared" ca="1" si="7"/>
        <v/>
      </c>
      <c r="U23" s="103" t="str">
        <f t="shared" ca="1" si="7"/>
        <v/>
      </c>
      <c r="V23" s="98" t="str">
        <f t="shared" ca="1" si="7"/>
        <v/>
      </c>
      <c r="W23" s="285">
        <f t="shared" ca="1" si="8"/>
        <v>0</v>
      </c>
      <c r="Y23" t="str">
        <f ca="1">OFFSET($V$89,SUMIF($C$90:$C$125,F23,$D$90:$D$125)/100,0)</f>
        <v>-</v>
      </c>
    </row>
    <row r="24" spans="2:29" ht="12.75" customHeight="1" thickTop="1" thickBot="1">
      <c r="B24" s="465"/>
      <c r="C24" s="465"/>
      <c r="D24" s="107"/>
      <c r="F24" s="108" t="str">
        <f ca="1">OFFSET($C$89,J24/100,0)</f>
        <v>-</v>
      </c>
      <c r="G24" s="109">
        <f ca="1">SUMIF($P$90:$P$125,I24,$E$90:$E$125)</f>
        <v>0</v>
      </c>
      <c r="I24" s="84">
        <v>4</v>
      </c>
      <c r="J24" s="179">
        <f ca="1">SUMIF($P$90:$P$125,I24,$D$90:$D$125)</f>
        <v>0</v>
      </c>
      <c r="L24" s="102" t="str">
        <f t="shared" ca="1" si="7"/>
        <v/>
      </c>
      <c r="M24" s="103" t="str">
        <f t="shared" ca="1" si="7"/>
        <v/>
      </c>
      <c r="N24" s="103" t="str">
        <f t="shared" ca="1" si="7"/>
        <v/>
      </c>
      <c r="O24" s="103" t="str">
        <f t="shared" ca="1" si="7"/>
        <v/>
      </c>
      <c r="P24" s="103" t="str">
        <f t="shared" ca="1" si="7"/>
        <v/>
      </c>
      <c r="Q24" s="103" t="str">
        <f t="shared" ca="1" si="7"/>
        <v/>
      </c>
      <c r="R24" s="103" t="str">
        <f t="shared" ca="1" si="7"/>
        <v/>
      </c>
      <c r="S24" s="103" t="str">
        <f t="shared" ca="1" si="7"/>
        <v/>
      </c>
      <c r="T24" s="103" t="str">
        <f t="shared" ca="1" si="7"/>
        <v/>
      </c>
      <c r="U24" s="103" t="str">
        <f t="shared" ca="1" si="7"/>
        <v/>
      </c>
      <c r="V24" s="98" t="str">
        <f t="shared" ca="1" si="7"/>
        <v/>
      </c>
      <c r="W24" s="285">
        <f ca="1">SUMIF($D$90:$D$125,J24,$G$90:$G$125)</f>
        <v>0</v>
      </c>
      <c r="Y24" t="str">
        <f ca="1">OFFSET($V$89,SUMIF($C$90:$C$125,F24,$D$90:$D$125)/100,0)</f>
        <v>-</v>
      </c>
    </row>
    <row r="25" spans="2:29" ht="4.5" customHeight="1" thickTop="1">
      <c r="B25" s="465"/>
      <c r="C25" s="465"/>
      <c r="D25" s="110"/>
      <c r="E25" s="4"/>
      <c r="F25" s="4"/>
      <c r="G25" s="4"/>
      <c r="H25" s="4"/>
      <c r="I25" s="111"/>
      <c r="J25" s="112"/>
      <c r="K25" s="4"/>
      <c r="L25" s="4"/>
      <c r="M25" s="4"/>
      <c r="N25" s="4"/>
      <c r="O25" s="4"/>
      <c r="P25" s="4"/>
      <c r="Q25" s="4"/>
      <c r="R25" s="4"/>
      <c r="S25" s="4"/>
      <c r="T25" s="4"/>
      <c r="U25" s="4"/>
      <c r="V25" s="4"/>
      <c r="W25" s="4"/>
      <c r="Y25" s="4"/>
      <c r="Z25" s="4"/>
      <c r="AA25" s="4"/>
      <c r="AB25" s="4"/>
      <c r="AC25" s="3"/>
    </row>
    <row r="26" spans="2:29" ht="4.5" customHeight="1" thickBot="1">
      <c r="B26" s="465"/>
      <c r="C26" s="465"/>
      <c r="D26" s="107"/>
      <c r="I26" s="1"/>
      <c r="J26" s="113"/>
    </row>
    <row r="27" spans="2:29" ht="12.75" customHeight="1" thickTop="1" thickBot="1">
      <c r="B27" s="465"/>
      <c r="C27" s="465"/>
      <c r="D27" s="87" t="str">
        <f>IF($L$89=1,"ランク","ステージ") &amp;"２ 種族"</f>
        <v>ランク２ 種族</v>
      </c>
      <c r="E27" s="87"/>
      <c r="F27" s="108" t="str">
        <f ca="1">OFFSET($C$89,J27/100,0)</f>
        <v>-</v>
      </c>
      <c r="G27" s="109">
        <f ca="1">SUMIF($O$90:$O$125,I27,$E$90:$E$125)</f>
        <v>0</v>
      </c>
      <c r="I27" s="84">
        <v>1</v>
      </c>
      <c r="J27" s="179">
        <f ca="1">SUMIF($O$90:$O$125,I27,$D$90:$D$125)</f>
        <v>0</v>
      </c>
      <c r="L27" s="102" t="str">
        <f t="shared" ref="L27:V31" ca="1" si="9">IF(AND($G27&gt;0,L$5=$G27+1),L$5-1,"")</f>
        <v/>
      </c>
      <c r="M27" s="103" t="str">
        <f t="shared" ca="1" si="9"/>
        <v/>
      </c>
      <c r="N27" s="103" t="str">
        <f t="shared" ca="1" si="9"/>
        <v/>
      </c>
      <c r="O27" s="103" t="str">
        <f t="shared" ca="1" si="9"/>
        <v/>
      </c>
      <c r="P27" s="103" t="str">
        <f t="shared" ca="1" si="9"/>
        <v/>
      </c>
      <c r="Q27" s="103" t="str">
        <f t="shared" ca="1" si="9"/>
        <v/>
      </c>
      <c r="R27" s="103" t="str">
        <f t="shared" ca="1" si="9"/>
        <v/>
      </c>
      <c r="S27" s="103" t="str">
        <f t="shared" ca="1" si="9"/>
        <v/>
      </c>
      <c r="T27" s="103" t="str">
        <f t="shared" ca="1" si="9"/>
        <v/>
      </c>
      <c r="U27" s="103" t="str">
        <f t="shared" ca="1" si="9"/>
        <v/>
      </c>
      <c r="V27" s="98" t="str">
        <f t="shared" ca="1" si="9"/>
        <v/>
      </c>
      <c r="W27" s="285">
        <f t="shared" ref="W27:W31" ca="1" si="10">SUMIF($D$90:$D$125,J27,$G$90:$G$125)</f>
        <v>0</v>
      </c>
      <c r="Y27" t="str">
        <f ca="1">OFFSET($V$89,SUMIF($C$90:$C$125,F27,$D$90:$D$125)/100,0)</f>
        <v>-</v>
      </c>
    </row>
    <row r="28" spans="2:29" ht="12.75" customHeight="1" thickTop="1" thickBot="1">
      <c r="B28" s="465"/>
      <c r="C28" s="465"/>
      <c r="D28" s="107"/>
      <c r="F28" s="108" t="str">
        <f ca="1">OFFSET($C$89,J28/100,0)</f>
        <v>-</v>
      </c>
      <c r="G28" s="109">
        <f ca="1">SUMIF($O$90:$O$125,I28,$E$90:$E$125)</f>
        <v>0</v>
      </c>
      <c r="I28" s="84">
        <v>2</v>
      </c>
      <c r="J28" s="179">
        <f ca="1">SUMIF($O$90:$O$125,I28,$D$90:$D$125)</f>
        <v>0</v>
      </c>
      <c r="L28" s="102" t="str">
        <f t="shared" ca="1" si="9"/>
        <v/>
      </c>
      <c r="M28" s="103" t="str">
        <f t="shared" ca="1" si="9"/>
        <v/>
      </c>
      <c r="N28" s="103" t="str">
        <f t="shared" ca="1" si="9"/>
        <v/>
      </c>
      <c r="O28" s="103" t="str">
        <f t="shared" ca="1" si="9"/>
        <v/>
      </c>
      <c r="P28" s="103" t="str">
        <f t="shared" ca="1" si="9"/>
        <v/>
      </c>
      <c r="Q28" s="103" t="str">
        <f t="shared" ca="1" si="9"/>
        <v/>
      </c>
      <c r="R28" s="103" t="str">
        <f t="shared" ca="1" si="9"/>
        <v/>
      </c>
      <c r="S28" s="103" t="str">
        <f t="shared" ca="1" si="9"/>
        <v/>
      </c>
      <c r="T28" s="103" t="str">
        <f t="shared" ca="1" si="9"/>
        <v/>
      </c>
      <c r="U28" s="103" t="str">
        <f t="shared" ca="1" si="9"/>
        <v/>
      </c>
      <c r="V28" s="98" t="str">
        <f t="shared" ca="1" si="9"/>
        <v/>
      </c>
      <c r="W28" s="285">
        <f t="shared" ca="1" si="10"/>
        <v>0</v>
      </c>
      <c r="Y28" t="str">
        <f ca="1">OFFSET($V$89,SUMIF($C$90:$C$125,F28,$D$90:$D$125)/100,0)</f>
        <v>-</v>
      </c>
    </row>
    <row r="29" spans="2:29" ht="12.75" customHeight="1" thickTop="1" thickBot="1">
      <c r="B29" s="465"/>
      <c r="C29" s="465"/>
      <c r="D29" s="107"/>
      <c r="F29" s="108" t="str">
        <f ca="1">OFFSET($C$89,J29/100,0)</f>
        <v>-</v>
      </c>
      <c r="G29" s="109">
        <f ca="1">SUMIF($O$90:$O$125,I29,$E$90:$E$125)</f>
        <v>0</v>
      </c>
      <c r="I29" s="84">
        <v>3</v>
      </c>
      <c r="J29" s="179">
        <f ca="1">SUMIF($O$90:$O$125,I29,$D$90:$D$125)</f>
        <v>0</v>
      </c>
      <c r="L29" s="102" t="str">
        <f t="shared" ca="1" si="9"/>
        <v/>
      </c>
      <c r="M29" s="103" t="str">
        <f t="shared" ca="1" si="9"/>
        <v/>
      </c>
      <c r="N29" s="103" t="str">
        <f t="shared" ca="1" si="9"/>
        <v/>
      </c>
      <c r="O29" s="103" t="str">
        <f t="shared" ca="1" si="9"/>
        <v/>
      </c>
      <c r="P29" s="103" t="str">
        <f t="shared" ca="1" si="9"/>
        <v/>
      </c>
      <c r="Q29" s="103" t="str">
        <f t="shared" ca="1" si="9"/>
        <v/>
      </c>
      <c r="R29" s="103" t="str">
        <f t="shared" ca="1" si="9"/>
        <v/>
      </c>
      <c r="S29" s="103" t="str">
        <f t="shared" ca="1" si="9"/>
        <v/>
      </c>
      <c r="T29" s="103" t="str">
        <f t="shared" ca="1" si="9"/>
        <v/>
      </c>
      <c r="U29" s="103" t="str">
        <f t="shared" ca="1" si="9"/>
        <v/>
      </c>
      <c r="V29" s="98" t="str">
        <f t="shared" ca="1" si="9"/>
        <v/>
      </c>
      <c r="W29" s="285">
        <f t="shared" ca="1" si="10"/>
        <v>0</v>
      </c>
      <c r="Y29" t="str">
        <f ca="1">OFFSET($V$89,SUMIF($C$90:$C$125,F29,$D$90:$D$125)/100,0)</f>
        <v>-</v>
      </c>
    </row>
    <row r="30" spans="2:29" ht="12.75" customHeight="1" thickTop="1" thickBot="1">
      <c r="B30" s="465"/>
      <c r="C30" s="465"/>
      <c r="D30" s="107"/>
      <c r="F30" s="108" t="str">
        <f ca="1">OFFSET($C$89,J30/100,0)</f>
        <v>-</v>
      </c>
      <c r="G30" s="109">
        <f ca="1">SUMIF($O$90:$O$125,I30,$E$90:$E$125)</f>
        <v>0</v>
      </c>
      <c r="I30" s="84">
        <v>4</v>
      </c>
      <c r="J30" s="179">
        <f ca="1">SUMIF($O$90:$O$125,I30,$D$90:$D$125)</f>
        <v>0</v>
      </c>
      <c r="L30" s="102" t="str">
        <f t="shared" ca="1" si="9"/>
        <v/>
      </c>
      <c r="M30" s="103" t="str">
        <f t="shared" ca="1" si="9"/>
        <v/>
      </c>
      <c r="N30" s="103" t="str">
        <f t="shared" ca="1" si="9"/>
        <v/>
      </c>
      <c r="O30" s="103" t="str">
        <f t="shared" ca="1" si="9"/>
        <v/>
      </c>
      <c r="P30" s="103" t="str">
        <f t="shared" ca="1" si="9"/>
        <v/>
      </c>
      <c r="Q30" s="103" t="str">
        <f t="shared" ca="1" si="9"/>
        <v/>
      </c>
      <c r="R30" s="103" t="str">
        <f t="shared" ca="1" si="9"/>
        <v/>
      </c>
      <c r="S30" s="103" t="str">
        <f t="shared" ca="1" si="9"/>
        <v/>
      </c>
      <c r="T30" s="103" t="str">
        <f t="shared" ca="1" si="9"/>
        <v/>
      </c>
      <c r="U30" s="103" t="str">
        <f t="shared" ca="1" si="9"/>
        <v/>
      </c>
      <c r="V30" s="98" t="str">
        <f t="shared" ca="1" si="9"/>
        <v/>
      </c>
      <c r="W30" s="285">
        <f t="shared" ca="1" si="10"/>
        <v>0</v>
      </c>
      <c r="Y30" t="str">
        <f ca="1">OFFSET($V$89,SUMIF($C$90:$C$125,F30,$D$90:$D$125)/100,0)</f>
        <v>-</v>
      </c>
    </row>
    <row r="31" spans="2:29" ht="12.75" customHeight="1" thickTop="1" thickBot="1">
      <c r="B31" s="465"/>
      <c r="C31" s="465"/>
      <c r="D31" s="107"/>
      <c r="F31" s="108" t="str">
        <f ca="1">OFFSET($C$89,J31/100,0)</f>
        <v>-</v>
      </c>
      <c r="G31" s="109">
        <f ca="1">SUMIF($O$90:$O$125,I31,$E$90:$E$125)</f>
        <v>0</v>
      </c>
      <c r="I31" s="84">
        <v>5</v>
      </c>
      <c r="J31" s="179">
        <f ca="1">SUMIF($O$90:$O$125,I31,$D$90:$D$125)</f>
        <v>0</v>
      </c>
      <c r="L31" s="102" t="str">
        <f t="shared" ca="1" si="9"/>
        <v/>
      </c>
      <c r="M31" s="103" t="str">
        <f t="shared" ca="1" si="9"/>
        <v/>
      </c>
      <c r="N31" s="103" t="str">
        <f t="shared" ca="1" si="9"/>
        <v/>
      </c>
      <c r="O31" s="103" t="str">
        <f t="shared" ca="1" si="9"/>
        <v/>
      </c>
      <c r="P31" s="103" t="str">
        <f t="shared" ca="1" si="9"/>
        <v/>
      </c>
      <c r="Q31" s="103" t="str">
        <f t="shared" ca="1" si="9"/>
        <v/>
      </c>
      <c r="R31" s="103" t="str">
        <f t="shared" ca="1" si="9"/>
        <v/>
      </c>
      <c r="S31" s="103" t="str">
        <f t="shared" ca="1" si="9"/>
        <v/>
      </c>
      <c r="T31" s="103" t="str">
        <f t="shared" ca="1" si="9"/>
        <v/>
      </c>
      <c r="U31" s="103" t="str">
        <f t="shared" ca="1" si="9"/>
        <v/>
      </c>
      <c r="V31" s="98" t="str">
        <f t="shared" ca="1" si="9"/>
        <v/>
      </c>
      <c r="W31" s="285">
        <f t="shared" ca="1" si="10"/>
        <v>0</v>
      </c>
      <c r="Y31" t="str">
        <f ca="1">OFFSET($V$89,SUMIF($C$90:$C$125,F31,$D$90:$D$125)/100,0)</f>
        <v>-</v>
      </c>
    </row>
    <row r="32" spans="2:29" ht="4.5" customHeight="1" thickTop="1">
      <c r="B32" s="465"/>
      <c r="C32" s="465"/>
      <c r="D32" s="110"/>
      <c r="E32" s="4"/>
      <c r="F32" s="4"/>
      <c r="G32" s="4"/>
      <c r="H32" s="4"/>
      <c r="I32" s="111"/>
      <c r="J32" s="112"/>
      <c r="K32" s="4"/>
      <c r="L32" s="4"/>
      <c r="M32" s="4"/>
      <c r="N32" s="4"/>
      <c r="O32" s="4"/>
      <c r="P32" s="4"/>
      <c r="Q32" s="4"/>
      <c r="R32" s="4"/>
      <c r="S32" s="4"/>
      <c r="T32" s="4"/>
      <c r="U32" s="4"/>
      <c r="V32" s="4"/>
      <c r="W32" s="4"/>
      <c r="Y32" s="4"/>
      <c r="Z32" s="4"/>
      <c r="AA32" s="4"/>
      <c r="AB32" s="4"/>
      <c r="AC32" s="3"/>
    </row>
    <row r="33" spans="2:29" ht="4.5" customHeight="1" thickBot="1">
      <c r="B33" s="465"/>
      <c r="C33" s="465"/>
      <c r="D33" s="107"/>
      <c r="I33" s="1"/>
      <c r="J33" s="113"/>
    </row>
    <row r="34" spans="2:29" ht="12.75" customHeight="1" thickTop="1" thickBot="1">
      <c r="B34" s="465"/>
      <c r="C34" s="465"/>
      <c r="D34" s="87" t="str">
        <f>IF($L$89=1,"ランク","ステージ") &amp;"１ 種族"</f>
        <v>ランク１ 種族</v>
      </c>
      <c r="E34" s="87"/>
      <c r="F34" s="108" t="str">
        <f t="shared" ref="F34:F41" ca="1" si="11">OFFSET($C$89,J34/100,0)</f>
        <v>魔獣</v>
      </c>
      <c r="G34" s="109">
        <f t="shared" ref="G34:G41" ca="1" si="12">SUMIF($N$90:$N$125,I34,$E$90:$E$125)</f>
        <v>1</v>
      </c>
      <c r="I34" s="84">
        <v>1</v>
      </c>
      <c r="J34" s="179">
        <f t="shared" ref="J34:J41" ca="1" si="13">SUMIF($N$90:$N$125,I34,$D$90:$D$125)</f>
        <v>2900</v>
      </c>
      <c r="L34" s="102" t="str">
        <f t="shared" ref="L34:V41" ca="1" si="14">IF(AND($G34&gt;0,L$5=$G34+1),L$5-1,"")</f>
        <v/>
      </c>
      <c r="M34" s="103">
        <f t="shared" ca="1" si="14"/>
        <v>1</v>
      </c>
      <c r="N34" s="103" t="str">
        <f t="shared" ca="1" si="14"/>
        <v/>
      </c>
      <c r="O34" s="103" t="str">
        <f t="shared" ca="1" si="14"/>
        <v/>
      </c>
      <c r="P34" s="103" t="str">
        <f t="shared" ca="1" si="14"/>
        <v/>
      </c>
      <c r="Q34" s="103" t="str">
        <f t="shared" ca="1" si="14"/>
        <v/>
      </c>
      <c r="R34" s="103" t="str">
        <f t="shared" ca="1" si="14"/>
        <v/>
      </c>
      <c r="S34" s="103" t="str">
        <f t="shared" ca="1" si="14"/>
        <v/>
      </c>
      <c r="T34" s="103" t="str">
        <f t="shared" ca="1" si="14"/>
        <v/>
      </c>
      <c r="U34" s="103" t="str">
        <f t="shared" ca="1" si="14"/>
        <v/>
      </c>
      <c r="V34" s="98" t="str">
        <f t="shared" ca="1" si="14"/>
        <v/>
      </c>
      <c r="W34" s="285">
        <f t="shared" ref="W34:W41" ca="1" si="15">SUMIF($D$90:$D$125,J34,$G$90:$G$125)</f>
        <v>0</v>
      </c>
      <c r="Y34" t="str">
        <f t="shared" ref="Y34:Y41" ca="1" si="16">OFFSET($V$89,SUMIF($C$90:$C$125,F34,$D$90:$D$125)/100,0)</f>
        <v>-</v>
      </c>
    </row>
    <row r="35" spans="2:29" ht="12.75" customHeight="1" thickTop="1" thickBot="1">
      <c r="B35" s="465"/>
      <c r="C35" s="465"/>
      <c r="D35" s="107"/>
      <c r="F35" s="108" t="str">
        <f t="shared" ca="1" si="11"/>
        <v>-</v>
      </c>
      <c r="G35" s="109">
        <f t="shared" ca="1" si="12"/>
        <v>0</v>
      </c>
      <c r="I35" s="84">
        <v>2</v>
      </c>
      <c r="J35" s="179">
        <f t="shared" ca="1" si="13"/>
        <v>0</v>
      </c>
      <c r="L35" s="102" t="str">
        <f t="shared" ca="1" si="14"/>
        <v/>
      </c>
      <c r="M35" s="103" t="str">
        <f t="shared" ca="1" si="14"/>
        <v/>
      </c>
      <c r="N35" s="103" t="str">
        <f t="shared" ca="1" si="14"/>
        <v/>
      </c>
      <c r="O35" s="103" t="str">
        <f t="shared" ca="1" si="14"/>
        <v/>
      </c>
      <c r="P35" s="103" t="str">
        <f t="shared" ca="1" si="14"/>
        <v/>
      </c>
      <c r="Q35" s="103" t="str">
        <f t="shared" ca="1" si="14"/>
        <v/>
      </c>
      <c r="R35" s="103" t="str">
        <f t="shared" ca="1" si="14"/>
        <v/>
      </c>
      <c r="S35" s="103" t="str">
        <f t="shared" ca="1" si="14"/>
        <v/>
      </c>
      <c r="T35" s="103" t="str">
        <f t="shared" ca="1" si="14"/>
        <v/>
      </c>
      <c r="U35" s="103" t="str">
        <f t="shared" ca="1" si="14"/>
        <v/>
      </c>
      <c r="V35" s="98" t="str">
        <f t="shared" ca="1" si="14"/>
        <v/>
      </c>
      <c r="W35" s="285">
        <f t="shared" ca="1" si="15"/>
        <v>0</v>
      </c>
      <c r="Y35" t="str">
        <f t="shared" ca="1" si="16"/>
        <v>-</v>
      </c>
    </row>
    <row r="36" spans="2:29" ht="12.75" customHeight="1" thickTop="1" thickBot="1">
      <c r="B36" s="465"/>
      <c r="C36" s="465"/>
      <c r="D36" s="107"/>
      <c r="F36" s="108" t="str">
        <f t="shared" ca="1" si="11"/>
        <v>-</v>
      </c>
      <c r="G36" s="109">
        <f t="shared" ca="1" si="12"/>
        <v>0</v>
      </c>
      <c r="I36" s="84">
        <v>3</v>
      </c>
      <c r="J36" s="179">
        <f t="shared" ca="1" si="13"/>
        <v>0</v>
      </c>
      <c r="L36" s="102" t="str">
        <f t="shared" ca="1" si="14"/>
        <v/>
      </c>
      <c r="M36" s="103" t="str">
        <f t="shared" ca="1" si="14"/>
        <v/>
      </c>
      <c r="N36" s="103" t="str">
        <f t="shared" ca="1" si="14"/>
        <v/>
      </c>
      <c r="O36" s="103" t="str">
        <f t="shared" ca="1" si="14"/>
        <v/>
      </c>
      <c r="P36" s="103" t="str">
        <f t="shared" ca="1" si="14"/>
        <v/>
      </c>
      <c r="Q36" s="103" t="str">
        <f t="shared" ca="1" si="14"/>
        <v/>
      </c>
      <c r="R36" s="103" t="str">
        <f t="shared" ca="1" si="14"/>
        <v/>
      </c>
      <c r="S36" s="103" t="str">
        <f t="shared" ca="1" si="14"/>
        <v/>
      </c>
      <c r="T36" s="103" t="str">
        <f t="shared" ca="1" si="14"/>
        <v/>
      </c>
      <c r="U36" s="103" t="str">
        <f t="shared" ca="1" si="14"/>
        <v/>
      </c>
      <c r="V36" s="98" t="str">
        <f t="shared" ca="1" si="14"/>
        <v/>
      </c>
      <c r="W36" s="285">
        <f t="shared" ca="1" si="15"/>
        <v>0</v>
      </c>
      <c r="Y36" t="str">
        <f t="shared" ca="1" si="16"/>
        <v>-</v>
      </c>
    </row>
    <row r="37" spans="2:29" ht="12.75" customHeight="1" thickTop="1" thickBot="1">
      <c r="B37" s="465"/>
      <c r="C37" s="465"/>
      <c r="D37" s="107"/>
      <c r="F37" s="108" t="str">
        <f t="shared" ca="1" si="11"/>
        <v>-</v>
      </c>
      <c r="G37" s="109">
        <f t="shared" ca="1" si="12"/>
        <v>0</v>
      </c>
      <c r="I37" s="84">
        <v>4</v>
      </c>
      <c r="J37" s="179">
        <f t="shared" ca="1" si="13"/>
        <v>0</v>
      </c>
      <c r="L37" s="102" t="str">
        <f t="shared" ca="1" si="14"/>
        <v/>
      </c>
      <c r="M37" s="103" t="str">
        <f t="shared" ca="1" si="14"/>
        <v/>
      </c>
      <c r="N37" s="103" t="str">
        <f t="shared" ca="1" si="14"/>
        <v/>
      </c>
      <c r="O37" s="103" t="str">
        <f t="shared" ca="1" si="14"/>
        <v/>
      </c>
      <c r="P37" s="103" t="str">
        <f t="shared" ca="1" si="14"/>
        <v/>
      </c>
      <c r="Q37" s="103" t="str">
        <f t="shared" ca="1" si="14"/>
        <v/>
      </c>
      <c r="R37" s="103" t="str">
        <f t="shared" ca="1" si="14"/>
        <v/>
      </c>
      <c r="S37" s="103" t="str">
        <f t="shared" ca="1" si="14"/>
        <v/>
      </c>
      <c r="T37" s="103" t="str">
        <f t="shared" ca="1" si="14"/>
        <v/>
      </c>
      <c r="U37" s="103" t="str">
        <f t="shared" ca="1" si="14"/>
        <v/>
      </c>
      <c r="V37" s="98" t="str">
        <f t="shared" ca="1" si="14"/>
        <v/>
      </c>
      <c r="W37" s="285">
        <f t="shared" ca="1" si="15"/>
        <v>0</v>
      </c>
      <c r="Y37" t="str">
        <f t="shared" ca="1" si="16"/>
        <v>-</v>
      </c>
    </row>
    <row r="38" spans="2:29" ht="12.75" customHeight="1" thickTop="1" thickBot="1">
      <c r="B38" s="191"/>
      <c r="C38" s="191"/>
      <c r="D38" s="107"/>
      <c r="F38" s="108" t="str">
        <f t="shared" ca="1" si="11"/>
        <v>-</v>
      </c>
      <c r="G38" s="109">
        <f t="shared" ca="1" si="12"/>
        <v>0</v>
      </c>
      <c r="I38" s="84">
        <v>5</v>
      </c>
      <c r="J38" s="179">
        <f t="shared" ca="1" si="13"/>
        <v>0</v>
      </c>
      <c r="L38" s="102" t="str">
        <f t="shared" ca="1" si="14"/>
        <v/>
      </c>
      <c r="M38" s="103" t="str">
        <f t="shared" ca="1" si="14"/>
        <v/>
      </c>
      <c r="N38" s="103" t="str">
        <f t="shared" ca="1" si="14"/>
        <v/>
      </c>
      <c r="O38" s="103" t="str">
        <f t="shared" ca="1" si="14"/>
        <v/>
      </c>
      <c r="P38" s="103" t="str">
        <f t="shared" ca="1" si="14"/>
        <v/>
      </c>
      <c r="Q38" s="103" t="str">
        <f t="shared" ca="1" si="14"/>
        <v/>
      </c>
      <c r="R38" s="103" t="str">
        <f t="shared" ca="1" si="14"/>
        <v/>
      </c>
      <c r="S38" s="103" t="str">
        <f t="shared" ca="1" si="14"/>
        <v/>
      </c>
      <c r="T38" s="103" t="str">
        <f t="shared" ca="1" si="14"/>
        <v/>
      </c>
      <c r="U38" s="103" t="str">
        <f t="shared" ca="1" si="14"/>
        <v/>
      </c>
      <c r="V38" s="98" t="str">
        <f t="shared" ca="1" si="14"/>
        <v/>
      </c>
      <c r="W38" s="285">
        <f t="shared" ca="1" si="15"/>
        <v>0</v>
      </c>
      <c r="Y38" t="str">
        <f t="shared" ca="1" si="16"/>
        <v>-</v>
      </c>
    </row>
    <row r="39" spans="2:29" ht="12.75" customHeight="1" thickTop="1" thickBot="1">
      <c r="B39" s="191"/>
      <c r="C39" s="191"/>
      <c r="D39" s="107"/>
      <c r="F39" s="108" t="str">
        <f t="shared" ca="1" si="11"/>
        <v>-</v>
      </c>
      <c r="G39" s="109">
        <f t="shared" ca="1" si="12"/>
        <v>0</v>
      </c>
      <c r="I39" s="84">
        <v>6</v>
      </c>
      <c r="J39" s="179">
        <f t="shared" ca="1" si="13"/>
        <v>0</v>
      </c>
      <c r="L39" s="102" t="str">
        <f t="shared" ca="1" si="14"/>
        <v/>
      </c>
      <c r="M39" s="103" t="str">
        <f t="shared" ca="1" si="14"/>
        <v/>
      </c>
      <c r="N39" s="103" t="str">
        <f t="shared" ca="1" si="14"/>
        <v/>
      </c>
      <c r="O39" s="103" t="str">
        <f t="shared" ca="1" si="14"/>
        <v/>
      </c>
      <c r="P39" s="103" t="str">
        <f t="shared" ca="1" si="14"/>
        <v/>
      </c>
      <c r="Q39" s="103" t="str">
        <f t="shared" ca="1" si="14"/>
        <v/>
      </c>
      <c r="R39" s="103" t="str">
        <f t="shared" ca="1" si="14"/>
        <v/>
      </c>
      <c r="S39" s="103" t="str">
        <f t="shared" ca="1" si="14"/>
        <v/>
      </c>
      <c r="T39" s="103" t="str">
        <f t="shared" ca="1" si="14"/>
        <v/>
      </c>
      <c r="U39" s="103" t="str">
        <f t="shared" ca="1" si="14"/>
        <v/>
      </c>
      <c r="V39" s="98" t="str">
        <f t="shared" ca="1" si="14"/>
        <v/>
      </c>
      <c r="W39" s="285">
        <f t="shared" ca="1" si="15"/>
        <v>0</v>
      </c>
      <c r="Y39" t="str">
        <f t="shared" ca="1" si="16"/>
        <v>-</v>
      </c>
    </row>
    <row r="40" spans="2:29" ht="12.75" customHeight="1" thickTop="1" thickBot="1">
      <c r="B40" s="191"/>
      <c r="C40" s="191"/>
      <c r="D40" s="107"/>
      <c r="F40" s="108" t="str">
        <f t="shared" ca="1" si="11"/>
        <v>-</v>
      </c>
      <c r="G40" s="109">
        <f t="shared" ca="1" si="12"/>
        <v>0</v>
      </c>
      <c r="I40" s="84">
        <v>7</v>
      </c>
      <c r="J40" s="179">
        <f t="shared" ca="1" si="13"/>
        <v>0</v>
      </c>
      <c r="L40" s="102" t="str">
        <f t="shared" ca="1" si="14"/>
        <v/>
      </c>
      <c r="M40" s="103" t="str">
        <f t="shared" ca="1" si="14"/>
        <v/>
      </c>
      <c r="N40" s="103" t="str">
        <f t="shared" ca="1" si="14"/>
        <v/>
      </c>
      <c r="O40" s="103" t="str">
        <f t="shared" ca="1" si="14"/>
        <v/>
      </c>
      <c r="P40" s="103" t="str">
        <f t="shared" ca="1" si="14"/>
        <v/>
      </c>
      <c r="Q40" s="103" t="str">
        <f t="shared" ca="1" si="14"/>
        <v/>
      </c>
      <c r="R40" s="103" t="str">
        <f t="shared" ca="1" si="14"/>
        <v/>
      </c>
      <c r="S40" s="103" t="str">
        <f t="shared" ca="1" si="14"/>
        <v/>
      </c>
      <c r="T40" s="103" t="str">
        <f t="shared" ca="1" si="14"/>
        <v/>
      </c>
      <c r="U40" s="103" t="str">
        <f t="shared" ca="1" si="14"/>
        <v/>
      </c>
      <c r="V40" s="98" t="str">
        <f t="shared" ca="1" si="14"/>
        <v/>
      </c>
      <c r="W40" s="285">
        <f t="shared" ca="1" si="15"/>
        <v>0</v>
      </c>
      <c r="Y40" t="str">
        <f t="shared" ca="1" si="16"/>
        <v>-</v>
      </c>
    </row>
    <row r="41" spans="2:29" ht="12.75" customHeight="1" thickTop="1" thickBot="1">
      <c r="B41" s="191"/>
      <c r="C41" s="191"/>
      <c r="D41" s="107"/>
      <c r="F41" s="108" t="str">
        <f t="shared" ca="1" si="11"/>
        <v>-</v>
      </c>
      <c r="G41" s="109">
        <f t="shared" ca="1" si="12"/>
        <v>0</v>
      </c>
      <c r="I41" s="84">
        <v>8</v>
      </c>
      <c r="J41" s="179">
        <f t="shared" ca="1" si="13"/>
        <v>0</v>
      </c>
      <c r="L41" s="102" t="str">
        <f t="shared" ca="1" si="14"/>
        <v/>
      </c>
      <c r="M41" s="103" t="str">
        <f t="shared" ca="1" si="14"/>
        <v/>
      </c>
      <c r="N41" s="103" t="str">
        <f t="shared" ca="1" si="14"/>
        <v/>
      </c>
      <c r="O41" s="103" t="str">
        <f t="shared" ca="1" si="14"/>
        <v/>
      </c>
      <c r="P41" s="103" t="str">
        <f t="shared" ca="1" si="14"/>
        <v/>
      </c>
      <c r="Q41" s="103" t="str">
        <f t="shared" ca="1" si="14"/>
        <v/>
      </c>
      <c r="R41" s="103" t="str">
        <f t="shared" ca="1" si="14"/>
        <v/>
      </c>
      <c r="S41" s="103" t="str">
        <f t="shared" ca="1" si="14"/>
        <v/>
      </c>
      <c r="T41" s="103" t="str">
        <f t="shared" ca="1" si="14"/>
        <v/>
      </c>
      <c r="U41" s="103" t="str">
        <f t="shared" ca="1" si="14"/>
        <v/>
      </c>
      <c r="V41" s="98" t="str">
        <f t="shared" ca="1" si="14"/>
        <v/>
      </c>
      <c r="W41" s="285">
        <f t="shared" ca="1" si="15"/>
        <v>0</v>
      </c>
      <c r="Y41" t="str">
        <f t="shared" ca="1" si="16"/>
        <v>-</v>
      </c>
    </row>
    <row r="42" spans="2:29" ht="4.5" customHeight="1" thickTop="1">
      <c r="B42" s="4"/>
      <c r="C42" s="4"/>
      <c r="D42" s="4"/>
      <c r="E42" s="4"/>
      <c r="F42" s="4"/>
      <c r="G42" s="4"/>
      <c r="H42" s="4"/>
      <c r="I42" s="4"/>
      <c r="J42" s="4"/>
      <c r="K42" s="4"/>
      <c r="L42" s="4"/>
      <c r="M42" s="4"/>
      <c r="N42" s="4"/>
      <c r="O42" s="4"/>
      <c r="P42" s="4"/>
      <c r="Q42" s="4"/>
      <c r="R42" s="4"/>
      <c r="S42" s="4"/>
      <c r="T42" s="4"/>
      <c r="U42" s="4"/>
      <c r="V42" s="4"/>
      <c r="W42" s="4"/>
      <c r="Y42" s="4"/>
      <c r="Z42" s="4"/>
      <c r="AA42" s="4"/>
      <c r="AB42" s="4"/>
      <c r="AC42" s="3"/>
    </row>
    <row r="43" spans="2:29" ht="4.5" customHeight="1" thickBot="1"/>
    <row r="44" spans="2:29" ht="13.5" thickTop="1" thickBot="1">
      <c r="B44" s="190" t="s">
        <v>463</v>
      </c>
      <c r="F44" s="114" t="str">
        <f ca="1">OFFSET($C$89,J44/100,0)</f>
        <v>-</v>
      </c>
      <c r="G44" s="115">
        <f>SUMIF($S$90:$S$125,I44,$F$90:$F$125)</f>
        <v>0</v>
      </c>
      <c r="I44" s="84">
        <v>1</v>
      </c>
      <c r="J44" s="179">
        <f>SUMIF($S$90:$S$125,I44,$D$90:$D$125)</f>
        <v>0</v>
      </c>
      <c r="L44" s="102" t="str">
        <f t="shared" ref="L44:V44" si="17">IF(AND($G44&gt;0,L$5=$G44+1),L$5-1,"")</f>
        <v/>
      </c>
      <c r="M44" s="103" t="str">
        <f t="shared" si="17"/>
        <v/>
      </c>
      <c r="N44" s="103" t="str">
        <f t="shared" si="17"/>
        <v/>
      </c>
      <c r="O44" s="103" t="str">
        <f t="shared" si="17"/>
        <v/>
      </c>
      <c r="P44" s="103" t="str">
        <f t="shared" si="17"/>
        <v/>
      </c>
      <c r="Q44" s="103" t="str">
        <f t="shared" si="17"/>
        <v/>
      </c>
      <c r="R44" s="103" t="str">
        <f t="shared" si="17"/>
        <v/>
      </c>
      <c r="S44" s="103" t="str">
        <f t="shared" si="17"/>
        <v/>
      </c>
      <c r="T44" s="103" t="str">
        <f t="shared" si="17"/>
        <v/>
      </c>
      <c r="U44" s="103" t="str">
        <f t="shared" si="17"/>
        <v/>
      </c>
      <c r="V44" s="98" t="str">
        <f t="shared" si="17"/>
        <v/>
      </c>
      <c r="Y44" t="str">
        <f ca="1">OFFSET($V$89,SUMIF($C$90:$C$125,F44,$D$90:$D$125)/100,0)</f>
        <v>-</v>
      </c>
    </row>
    <row r="45" spans="2:29" ht="3" customHeight="1" thickTop="1" thickBot="1"/>
    <row r="46" spans="2:29" ht="13.5" thickTop="1" thickBot="1">
      <c r="B46" s="116"/>
      <c r="F46" s="114" t="str">
        <f ca="1">OFFSET($C$89,J46/100,0)</f>
        <v>-</v>
      </c>
      <c r="G46" s="115">
        <f>SUMIF($T$90:$T$125,I46,$F$90:$F$125)</f>
        <v>0</v>
      </c>
      <c r="I46" s="84">
        <v>1</v>
      </c>
      <c r="J46" s="179">
        <f>SUMIF($T$90:$T$125,I46,$D$90:$D$125)</f>
        <v>0</v>
      </c>
      <c r="L46" s="102" t="str">
        <f t="shared" ref="L46:V46" si="18">IF(AND($G46&gt;0,L$5=$G46+1),L$5-1,"")</f>
        <v/>
      </c>
      <c r="M46" s="103" t="str">
        <f t="shared" si="18"/>
        <v/>
      </c>
      <c r="N46" s="103" t="str">
        <f t="shared" si="18"/>
        <v/>
      </c>
      <c r="O46" s="103" t="str">
        <f t="shared" si="18"/>
        <v/>
      </c>
      <c r="P46" s="103" t="str">
        <f t="shared" si="18"/>
        <v/>
      </c>
      <c r="Q46" s="103" t="str">
        <f t="shared" si="18"/>
        <v/>
      </c>
      <c r="R46" s="103" t="str">
        <f t="shared" si="18"/>
        <v/>
      </c>
      <c r="S46" s="103" t="str">
        <f t="shared" si="18"/>
        <v/>
      </c>
      <c r="T46" s="103" t="str">
        <f t="shared" si="18"/>
        <v/>
      </c>
      <c r="U46" s="103" t="str">
        <f t="shared" si="18"/>
        <v/>
      </c>
      <c r="V46" s="98" t="str">
        <f t="shared" si="18"/>
        <v/>
      </c>
      <c r="Y46" t="str">
        <f ca="1">OFFSET($V$89,SUMIF($C$90:$C$125,F46,$D$90:$D$125)/100,0)</f>
        <v>-</v>
      </c>
    </row>
    <row r="47" spans="2:29" ht="3" customHeight="1" thickTop="1" thickBot="1"/>
    <row r="48" spans="2:29" ht="13.5" thickTop="1" thickBot="1">
      <c r="F48" s="114" t="str">
        <f ca="1">OFFSET($C$89,J48/100,0)</f>
        <v>-</v>
      </c>
      <c r="G48" s="115">
        <f>SUMIF($U$90:$U$125,I48,$F$90:$F$125)</f>
        <v>0</v>
      </c>
      <c r="I48" s="84">
        <v>1</v>
      </c>
      <c r="J48" s="179">
        <f>SUMIF($U$90:$U$125,I48,$D$90:$D$125)</f>
        <v>0</v>
      </c>
      <c r="L48" s="102" t="str">
        <f t="shared" ref="L48:V50" si="19">IF(AND($G48&gt;0,L$5=$G48+1),L$5-1,"")</f>
        <v/>
      </c>
      <c r="M48" s="103" t="str">
        <f t="shared" si="19"/>
        <v/>
      </c>
      <c r="N48" s="103" t="str">
        <f t="shared" si="19"/>
        <v/>
      </c>
      <c r="O48" s="103" t="str">
        <f t="shared" si="19"/>
        <v/>
      </c>
      <c r="P48" s="103" t="str">
        <f t="shared" si="19"/>
        <v/>
      </c>
      <c r="Q48" s="103" t="str">
        <f t="shared" si="19"/>
        <v/>
      </c>
      <c r="R48" s="103" t="str">
        <f t="shared" si="19"/>
        <v/>
      </c>
      <c r="S48" s="103" t="str">
        <f t="shared" si="19"/>
        <v/>
      </c>
      <c r="T48" s="103" t="str">
        <f t="shared" si="19"/>
        <v/>
      </c>
      <c r="U48" s="103" t="str">
        <f t="shared" si="19"/>
        <v/>
      </c>
      <c r="V48" s="98" t="str">
        <f t="shared" si="19"/>
        <v/>
      </c>
      <c r="Y48" t="str">
        <f ca="1">OFFSET($V$89,SUMIF($C$90:$C$125,F48,$D$90:$D$125)/100,0)</f>
        <v>-</v>
      </c>
    </row>
    <row r="49" spans="1:32" ht="13.5" thickTop="1" thickBot="1">
      <c r="B49" s="105"/>
      <c r="F49" s="114" t="str">
        <f ca="1">OFFSET($C$89,J49/100,0)</f>
        <v>-</v>
      </c>
      <c r="G49" s="115">
        <f>SUMIF($U$90:$U$125,I49,$F$90:$F$125)</f>
        <v>0</v>
      </c>
      <c r="I49" s="84">
        <v>2</v>
      </c>
      <c r="J49" s="179">
        <f>SUMIF($U$90:$U$125,I49,$D$90:$D$125)</f>
        <v>0</v>
      </c>
      <c r="L49" s="102" t="str">
        <f t="shared" si="19"/>
        <v/>
      </c>
      <c r="M49" s="103" t="str">
        <f t="shared" si="19"/>
        <v/>
      </c>
      <c r="N49" s="103" t="str">
        <f t="shared" si="19"/>
        <v/>
      </c>
      <c r="O49" s="103" t="str">
        <f t="shared" si="19"/>
        <v/>
      </c>
      <c r="P49" s="103" t="str">
        <f t="shared" si="19"/>
        <v/>
      </c>
      <c r="Q49" s="103" t="str">
        <f t="shared" si="19"/>
        <v/>
      </c>
      <c r="R49" s="103" t="str">
        <f t="shared" si="19"/>
        <v/>
      </c>
      <c r="S49" s="103" t="str">
        <f t="shared" si="19"/>
        <v/>
      </c>
      <c r="T49" s="103" t="str">
        <f t="shared" si="19"/>
        <v/>
      </c>
      <c r="U49" s="103" t="str">
        <f t="shared" si="19"/>
        <v/>
      </c>
      <c r="V49" s="98" t="str">
        <f t="shared" si="19"/>
        <v/>
      </c>
      <c r="Y49" t="str">
        <f ca="1">OFFSET($V$89,SUMIF($C$90:$C$125,F49,$D$90:$D$125)/100,0)</f>
        <v>-</v>
      </c>
    </row>
    <row r="50" spans="1:32" ht="13.5" thickTop="1" thickBot="1">
      <c r="F50" s="114" t="str">
        <f ca="1">OFFSET($C$89,J50/100,0)</f>
        <v>-</v>
      </c>
      <c r="G50" s="115">
        <f>SUMIF($U$90:$U$125,I50,$F$90:$F$125)</f>
        <v>0</v>
      </c>
      <c r="I50" s="84">
        <v>3</v>
      </c>
      <c r="J50" s="179">
        <f>SUMIF($U$90:$U$125,I50,$D$90:$D$125)</f>
        <v>0</v>
      </c>
      <c r="L50" s="102" t="str">
        <f t="shared" si="19"/>
        <v/>
      </c>
      <c r="M50" s="103" t="str">
        <f t="shared" si="19"/>
        <v/>
      </c>
      <c r="N50" s="103" t="str">
        <f t="shared" si="19"/>
        <v/>
      </c>
      <c r="O50" s="103" t="str">
        <f t="shared" si="19"/>
        <v/>
      </c>
      <c r="P50" s="103" t="str">
        <f t="shared" si="19"/>
        <v/>
      </c>
      <c r="Q50" s="103" t="str">
        <f t="shared" si="19"/>
        <v/>
      </c>
      <c r="R50" s="103" t="str">
        <f t="shared" si="19"/>
        <v/>
      </c>
      <c r="S50" s="103" t="str">
        <f t="shared" si="19"/>
        <v/>
      </c>
      <c r="T50" s="103" t="str">
        <f t="shared" si="19"/>
        <v/>
      </c>
      <c r="U50" s="103" t="str">
        <f t="shared" si="19"/>
        <v/>
      </c>
      <c r="V50" s="98" t="str">
        <f t="shared" si="19"/>
        <v/>
      </c>
      <c r="Y50" t="str">
        <f ca="1">OFFSET($V$89,SUMIF($C$90:$C$125,F50,$D$90:$D$125)/100,0)</f>
        <v>-</v>
      </c>
    </row>
    <row r="51" spans="1:32" ht="4.5" customHeight="1" thickTop="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3"/>
    </row>
    <row r="53" spans="1:32">
      <c r="B53" s="117" t="s">
        <v>719</v>
      </c>
      <c r="E53" s="118">
        <f ca="1">MAX(AE158:AE448)</f>
        <v>3</v>
      </c>
      <c r="F53" s="119">
        <v>1</v>
      </c>
      <c r="G53" s="119"/>
      <c r="H53" s="119"/>
      <c r="I53" s="119"/>
      <c r="J53" s="119"/>
      <c r="K53" s="119"/>
      <c r="L53" s="119">
        <v>2</v>
      </c>
      <c r="M53" s="119"/>
      <c r="N53" s="119"/>
      <c r="O53" s="119"/>
      <c r="P53" s="119"/>
      <c r="Q53" s="119"/>
      <c r="R53" s="119"/>
      <c r="S53" s="119">
        <v>3</v>
      </c>
      <c r="T53" s="119"/>
      <c r="U53" s="119"/>
      <c r="V53" s="119"/>
      <c r="W53" s="119"/>
      <c r="X53" s="119"/>
      <c r="Y53" s="119">
        <v>4</v>
      </c>
      <c r="Z53" s="119"/>
      <c r="AA53" s="119"/>
      <c r="AB53" s="119"/>
      <c r="AC53" s="119"/>
      <c r="AD53" s="119"/>
      <c r="AF53" s="119"/>
    </row>
    <row r="54" spans="1:32" hidden="1" outlineLevel="1">
      <c r="A54" s="120">
        <v>1</v>
      </c>
      <c r="B54" s="121" t="str">
        <f t="shared" ref="B54:B78" ca="1" si="20">OFFSET($AG$157,SUMIF($AE$158:$AE$448,$A54+$A$78*A$53,$AD$158:$AD$448),0)</f>
        <v>魔獣</v>
      </c>
      <c r="C54" s="450" t="str">
        <f t="shared" ref="C54:C78" ca="1" si="21">OFFSET($AG$157,SUMIF($AE$158:$AE$448,$A54+$A$78*A$53,$AD$158:$AD$448),1)</f>
        <v>ケットシー</v>
      </c>
      <c r="D54" s="451"/>
      <c r="E54" s="121" t="str">
        <f t="shared" ref="E54:E78" ca="1" si="22">OFFSET($AG$157,SUMIF($AE$158:$AE$448,$A54+$A$78*F$53,$AD$158:$AD$448),0)</f>
        <v/>
      </c>
      <c r="F54" s="450" t="str">
        <f t="shared" ref="F54:F78" ca="1" si="23">OFFSET($AG$157,SUMIF($AE$158:$AE$448,$A54+$A$78*F$53,$AD$158:$AD$448),1)</f>
        <v/>
      </c>
      <c r="G54" s="450"/>
      <c r="H54" s="451"/>
      <c r="I54" s="122"/>
      <c r="J54" s="122"/>
      <c r="K54" s="122"/>
      <c r="L54" s="462" t="str">
        <f t="shared" ref="L54:L78" ca="1" si="24">OFFSET($AG$157,SUMIF($AE$158:$AE$448,$A54+$A$78*L$53,$AD$158:$AD$448),0)</f>
        <v/>
      </c>
      <c r="M54" s="463"/>
      <c r="N54" s="450" t="str">
        <f t="shared" ref="N54:N78" ca="1" si="25">OFFSET($AG$157,SUMIF($AE$158:$AE$448,$A54+$A$78*L$53,$AD$158:$AD$448),1)</f>
        <v/>
      </c>
      <c r="O54" s="450"/>
      <c r="P54" s="450"/>
      <c r="Q54" s="450"/>
      <c r="R54" s="451"/>
      <c r="S54" s="462" t="str">
        <f t="shared" ref="S54:S78" ca="1" si="26">OFFSET($AG$157,SUMIF($AE$158:$AE$448,$A54+$A$78*S$53,$AD$158:$AD$448),0)</f>
        <v/>
      </c>
      <c r="T54" s="463"/>
      <c r="U54" s="450" t="str">
        <f t="shared" ref="U54:U78" ca="1" si="27">OFFSET($AG$157,SUMIF($AE$158:$AE$448,$A54+$A$78*S$53,$AD$158:$AD$448),1)</f>
        <v/>
      </c>
      <c r="V54" s="450"/>
      <c r="W54" s="450"/>
      <c r="X54" s="451"/>
      <c r="Y54" s="121" t="str">
        <f t="shared" ref="Y54:Y78" ca="1" si="28">OFFSET($AG$157,SUMIF($AE$158:$AE$448,$A54+$A$78*Y$53,$AD$158:$AD$448),0)</f>
        <v/>
      </c>
      <c r="Z54" s="450" t="str">
        <f t="shared" ref="Z54:Z78" ca="1" si="29">OFFSET($AG$157,SUMIF($AE$158:$AE$448,$A54+$A$78*Y$53,$AD$158:$AD$448),1)</f>
        <v/>
      </c>
      <c r="AA54" s="450"/>
      <c r="AB54" s="451"/>
      <c r="AC54" s="286"/>
    </row>
    <row r="55" spans="1:32" hidden="1" outlineLevel="1">
      <c r="A55" s="120">
        <v>2</v>
      </c>
      <c r="B55" s="123" t="str">
        <f t="shared" ca="1" si="20"/>
        <v>魔獣</v>
      </c>
      <c r="C55" s="452" t="str">
        <f t="shared" ca="1" si="21"/>
        <v>イヌガミ</v>
      </c>
      <c r="D55" s="453"/>
      <c r="E55" s="123" t="str">
        <f t="shared" ca="1" si="22"/>
        <v/>
      </c>
      <c r="F55" s="452" t="str">
        <f t="shared" ca="1" si="23"/>
        <v/>
      </c>
      <c r="G55" s="452"/>
      <c r="H55" s="453"/>
      <c r="I55" s="124"/>
      <c r="J55" s="124"/>
      <c r="K55" s="124"/>
      <c r="L55" s="458" t="str">
        <f t="shared" ca="1" si="24"/>
        <v/>
      </c>
      <c r="M55" s="459"/>
      <c r="N55" s="452" t="str">
        <f t="shared" ca="1" si="25"/>
        <v/>
      </c>
      <c r="O55" s="452"/>
      <c r="P55" s="452"/>
      <c r="Q55" s="452"/>
      <c r="R55" s="453"/>
      <c r="S55" s="458" t="str">
        <f t="shared" ca="1" si="26"/>
        <v/>
      </c>
      <c r="T55" s="459"/>
      <c r="U55" s="452" t="str">
        <f t="shared" ca="1" si="27"/>
        <v/>
      </c>
      <c r="V55" s="452"/>
      <c r="W55" s="452"/>
      <c r="X55" s="453"/>
      <c r="Y55" s="123" t="str">
        <f t="shared" ca="1" si="28"/>
        <v/>
      </c>
      <c r="Z55" s="452" t="str">
        <f t="shared" ca="1" si="29"/>
        <v/>
      </c>
      <c r="AA55" s="452"/>
      <c r="AB55" s="453"/>
      <c r="AC55" s="286"/>
    </row>
    <row r="56" spans="1:32" hidden="1" outlineLevel="1">
      <c r="A56" s="120">
        <v>3</v>
      </c>
      <c r="B56" s="123" t="str">
        <f t="shared" ca="1" si="20"/>
        <v>魔獣</v>
      </c>
      <c r="C56" s="452" t="str">
        <f t="shared" ca="1" si="21"/>
        <v>ネコマタ</v>
      </c>
      <c r="D56" s="453"/>
      <c r="E56" s="123" t="str">
        <f t="shared" ca="1" si="22"/>
        <v/>
      </c>
      <c r="F56" s="452" t="str">
        <f t="shared" ca="1" si="23"/>
        <v/>
      </c>
      <c r="G56" s="452"/>
      <c r="H56" s="453"/>
      <c r="I56" s="124"/>
      <c r="J56" s="124"/>
      <c r="K56" s="124"/>
      <c r="L56" s="458" t="str">
        <f t="shared" ca="1" si="24"/>
        <v/>
      </c>
      <c r="M56" s="459"/>
      <c r="N56" s="452" t="str">
        <f t="shared" ca="1" si="25"/>
        <v/>
      </c>
      <c r="O56" s="452"/>
      <c r="P56" s="452"/>
      <c r="Q56" s="452"/>
      <c r="R56" s="453"/>
      <c r="S56" s="458" t="str">
        <f t="shared" ca="1" si="26"/>
        <v/>
      </c>
      <c r="T56" s="459"/>
      <c r="U56" s="452" t="str">
        <f t="shared" ca="1" si="27"/>
        <v/>
      </c>
      <c r="V56" s="452"/>
      <c r="W56" s="452"/>
      <c r="X56" s="453"/>
      <c r="Y56" s="123" t="str">
        <f t="shared" ca="1" si="28"/>
        <v/>
      </c>
      <c r="Z56" s="452" t="str">
        <f t="shared" ca="1" si="29"/>
        <v/>
      </c>
      <c r="AA56" s="452"/>
      <c r="AB56" s="453"/>
      <c r="AC56" s="286"/>
    </row>
    <row r="57" spans="1:32" hidden="1" outlineLevel="1">
      <c r="A57" s="120">
        <v>4</v>
      </c>
      <c r="B57" s="123" t="str">
        <f t="shared" ca="1" si="20"/>
        <v/>
      </c>
      <c r="C57" s="452" t="str">
        <f t="shared" ca="1" si="21"/>
        <v/>
      </c>
      <c r="D57" s="453"/>
      <c r="E57" s="123" t="str">
        <f t="shared" ca="1" si="22"/>
        <v/>
      </c>
      <c r="F57" s="452" t="str">
        <f t="shared" ca="1" si="23"/>
        <v/>
      </c>
      <c r="G57" s="452"/>
      <c r="H57" s="453"/>
      <c r="I57" s="124"/>
      <c r="J57" s="124"/>
      <c r="K57" s="124"/>
      <c r="L57" s="458" t="str">
        <f t="shared" ca="1" si="24"/>
        <v/>
      </c>
      <c r="M57" s="459"/>
      <c r="N57" s="452" t="str">
        <f t="shared" ca="1" si="25"/>
        <v/>
      </c>
      <c r="O57" s="452"/>
      <c r="P57" s="452"/>
      <c r="Q57" s="452"/>
      <c r="R57" s="453"/>
      <c r="S57" s="458" t="str">
        <f t="shared" ca="1" si="26"/>
        <v/>
      </c>
      <c r="T57" s="459"/>
      <c r="U57" s="452" t="str">
        <f t="shared" ca="1" si="27"/>
        <v/>
      </c>
      <c r="V57" s="452"/>
      <c r="W57" s="452"/>
      <c r="X57" s="453"/>
      <c r="Y57" s="123" t="str">
        <f t="shared" ca="1" si="28"/>
        <v/>
      </c>
      <c r="Z57" s="452" t="str">
        <f t="shared" ca="1" si="29"/>
        <v/>
      </c>
      <c r="AA57" s="452"/>
      <c r="AB57" s="453"/>
      <c r="AC57" s="286"/>
    </row>
    <row r="58" spans="1:32" hidden="1" outlineLevel="1">
      <c r="A58" s="120">
        <v>5</v>
      </c>
      <c r="B58" s="123" t="str">
        <f t="shared" ca="1" si="20"/>
        <v/>
      </c>
      <c r="C58" s="452" t="str">
        <f t="shared" ca="1" si="21"/>
        <v/>
      </c>
      <c r="D58" s="453"/>
      <c r="E58" s="123" t="str">
        <f t="shared" ca="1" si="22"/>
        <v/>
      </c>
      <c r="F58" s="452" t="str">
        <f t="shared" ca="1" si="23"/>
        <v/>
      </c>
      <c r="G58" s="452"/>
      <c r="H58" s="453"/>
      <c r="I58" s="124"/>
      <c r="J58" s="124"/>
      <c r="K58" s="124"/>
      <c r="L58" s="458" t="str">
        <f t="shared" ca="1" si="24"/>
        <v/>
      </c>
      <c r="M58" s="459"/>
      <c r="N58" s="452" t="str">
        <f t="shared" ca="1" si="25"/>
        <v/>
      </c>
      <c r="O58" s="452"/>
      <c r="P58" s="452"/>
      <c r="Q58" s="452"/>
      <c r="R58" s="453"/>
      <c r="S58" s="458" t="str">
        <f t="shared" ca="1" si="26"/>
        <v/>
      </c>
      <c r="T58" s="459"/>
      <c r="U58" s="452" t="str">
        <f t="shared" ca="1" si="27"/>
        <v/>
      </c>
      <c r="V58" s="452"/>
      <c r="W58" s="452"/>
      <c r="X58" s="453"/>
      <c r="Y58" s="123" t="str">
        <f t="shared" ca="1" si="28"/>
        <v/>
      </c>
      <c r="Z58" s="452" t="str">
        <f t="shared" ca="1" si="29"/>
        <v/>
      </c>
      <c r="AA58" s="452"/>
      <c r="AB58" s="453"/>
      <c r="AC58" s="286"/>
    </row>
    <row r="59" spans="1:32" hidden="1" outlineLevel="1">
      <c r="A59" s="120">
        <v>6</v>
      </c>
      <c r="B59" s="123" t="str">
        <f t="shared" ca="1" si="20"/>
        <v/>
      </c>
      <c r="C59" s="452" t="str">
        <f t="shared" ca="1" si="21"/>
        <v/>
      </c>
      <c r="D59" s="453"/>
      <c r="E59" s="123" t="str">
        <f t="shared" ca="1" si="22"/>
        <v/>
      </c>
      <c r="F59" s="452" t="str">
        <f t="shared" ca="1" si="23"/>
        <v/>
      </c>
      <c r="G59" s="452"/>
      <c r="H59" s="453"/>
      <c r="I59" s="124"/>
      <c r="J59" s="124"/>
      <c r="K59" s="124"/>
      <c r="L59" s="458" t="str">
        <f t="shared" ca="1" si="24"/>
        <v/>
      </c>
      <c r="M59" s="459"/>
      <c r="N59" s="452" t="str">
        <f t="shared" ca="1" si="25"/>
        <v/>
      </c>
      <c r="O59" s="452"/>
      <c r="P59" s="452"/>
      <c r="Q59" s="452"/>
      <c r="R59" s="453"/>
      <c r="S59" s="458" t="str">
        <f t="shared" ca="1" si="26"/>
        <v/>
      </c>
      <c r="T59" s="459"/>
      <c r="U59" s="452" t="str">
        <f t="shared" ca="1" si="27"/>
        <v/>
      </c>
      <c r="V59" s="452"/>
      <c r="W59" s="452"/>
      <c r="X59" s="453"/>
      <c r="Y59" s="123" t="str">
        <f t="shared" ca="1" si="28"/>
        <v/>
      </c>
      <c r="Z59" s="452" t="str">
        <f t="shared" ca="1" si="29"/>
        <v/>
      </c>
      <c r="AA59" s="452"/>
      <c r="AB59" s="453"/>
      <c r="AC59" s="286"/>
    </row>
    <row r="60" spans="1:32" hidden="1" outlineLevel="1">
      <c r="A60" s="120">
        <v>7</v>
      </c>
      <c r="B60" s="123" t="str">
        <f t="shared" ca="1" si="20"/>
        <v/>
      </c>
      <c r="C60" s="452" t="str">
        <f t="shared" ca="1" si="21"/>
        <v/>
      </c>
      <c r="D60" s="453"/>
      <c r="E60" s="123" t="str">
        <f t="shared" ca="1" si="22"/>
        <v/>
      </c>
      <c r="F60" s="452" t="str">
        <f t="shared" ca="1" si="23"/>
        <v/>
      </c>
      <c r="G60" s="452"/>
      <c r="H60" s="453"/>
      <c r="I60" s="124"/>
      <c r="J60" s="124"/>
      <c r="K60" s="124"/>
      <c r="L60" s="458" t="str">
        <f t="shared" ca="1" si="24"/>
        <v/>
      </c>
      <c r="M60" s="459"/>
      <c r="N60" s="452" t="str">
        <f t="shared" ca="1" si="25"/>
        <v/>
      </c>
      <c r="O60" s="452"/>
      <c r="P60" s="452"/>
      <c r="Q60" s="452"/>
      <c r="R60" s="453"/>
      <c r="S60" s="458" t="str">
        <f t="shared" ca="1" si="26"/>
        <v/>
      </c>
      <c r="T60" s="459"/>
      <c r="U60" s="452" t="str">
        <f t="shared" ca="1" si="27"/>
        <v/>
      </c>
      <c r="V60" s="452"/>
      <c r="W60" s="452"/>
      <c r="X60" s="453"/>
      <c r="Y60" s="123" t="str">
        <f t="shared" ca="1" si="28"/>
        <v/>
      </c>
      <c r="Z60" s="452" t="str">
        <f t="shared" ca="1" si="29"/>
        <v/>
      </c>
      <c r="AA60" s="452"/>
      <c r="AB60" s="453"/>
      <c r="AC60" s="286"/>
    </row>
    <row r="61" spans="1:32" hidden="1" outlineLevel="1">
      <c r="A61" s="120">
        <v>8</v>
      </c>
      <c r="B61" s="123" t="str">
        <f t="shared" ca="1" si="20"/>
        <v/>
      </c>
      <c r="C61" s="452" t="str">
        <f t="shared" ca="1" si="21"/>
        <v/>
      </c>
      <c r="D61" s="453"/>
      <c r="E61" s="123" t="str">
        <f t="shared" ca="1" si="22"/>
        <v/>
      </c>
      <c r="F61" s="452" t="str">
        <f t="shared" ca="1" si="23"/>
        <v/>
      </c>
      <c r="G61" s="452"/>
      <c r="H61" s="453"/>
      <c r="I61" s="124"/>
      <c r="J61" s="124"/>
      <c r="K61" s="124"/>
      <c r="L61" s="458" t="str">
        <f t="shared" ca="1" si="24"/>
        <v/>
      </c>
      <c r="M61" s="459"/>
      <c r="N61" s="452" t="str">
        <f t="shared" ca="1" si="25"/>
        <v/>
      </c>
      <c r="O61" s="452"/>
      <c r="P61" s="452"/>
      <c r="Q61" s="452"/>
      <c r="R61" s="453"/>
      <c r="S61" s="458" t="str">
        <f t="shared" ca="1" si="26"/>
        <v/>
      </c>
      <c r="T61" s="459"/>
      <c r="U61" s="452" t="str">
        <f t="shared" ca="1" si="27"/>
        <v/>
      </c>
      <c r="V61" s="452"/>
      <c r="W61" s="452"/>
      <c r="X61" s="453"/>
      <c r="Y61" s="123" t="str">
        <f t="shared" ca="1" si="28"/>
        <v/>
      </c>
      <c r="Z61" s="452" t="str">
        <f t="shared" ca="1" si="29"/>
        <v/>
      </c>
      <c r="AA61" s="452"/>
      <c r="AB61" s="453"/>
      <c r="AC61" s="286"/>
    </row>
    <row r="62" spans="1:32" hidden="1" outlineLevel="1">
      <c r="A62" s="120">
        <v>9</v>
      </c>
      <c r="B62" s="123" t="str">
        <f t="shared" ca="1" si="20"/>
        <v/>
      </c>
      <c r="C62" s="452" t="str">
        <f t="shared" ca="1" si="21"/>
        <v/>
      </c>
      <c r="D62" s="453"/>
      <c r="E62" s="123" t="str">
        <f t="shared" ca="1" si="22"/>
        <v/>
      </c>
      <c r="F62" s="452" t="str">
        <f t="shared" ca="1" si="23"/>
        <v/>
      </c>
      <c r="G62" s="452"/>
      <c r="H62" s="453"/>
      <c r="I62" s="124"/>
      <c r="J62" s="124"/>
      <c r="K62" s="124"/>
      <c r="L62" s="458" t="str">
        <f t="shared" ca="1" si="24"/>
        <v/>
      </c>
      <c r="M62" s="459"/>
      <c r="N62" s="452" t="str">
        <f t="shared" ca="1" si="25"/>
        <v/>
      </c>
      <c r="O62" s="452"/>
      <c r="P62" s="452"/>
      <c r="Q62" s="452"/>
      <c r="R62" s="453"/>
      <c r="S62" s="458" t="str">
        <f t="shared" ca="1" si="26"/>
        <v/>
      </c>
      <c r="T62" s="459"/>
      <c r="U62" s="452" t="str">
        <f t="shared" ca="1" si="27"/>
        <v/>
      </c>
      <c r="V62" s="452"/>
      <c r="W62" s="452"/>
      <c r="X62" s="453"/>
      <c r="Y62" s="123" t="str">
        <f t="shared" ca="1" si="28"/>
        <v/>
      </c>
      <c r="Z62" s="452" t="str">
        <f t="shared" ca="1" si="29"/>
        <v/>
      </c>
      <c r="AA62" s="452"/>
      <c r="AB62" s="453"/>
      <c r="AC62" s="286"/>
    </row>
    <row r="63" spans="1:32" hidden="1" outlineLevel="1">
      <c r="A63" s="120">
        <v>10</v>
      </c>
      <c r="B63" s="123" t="str">
        <f t="shared" ca="1" si="20"/>
        <v/>
      </c>
      <c r="C63" s="452" t="str">
        <f t="shared" ca="1" si="21"/>
        <v/>
      </c>
      <c r="D63" s="453"/>
      <c r="E63" s="123" t="str">
        <f t="shared" ca="1" si="22"/>
        <v/>
      </c>
      <c r="F63" s="452" t="str">
        <f t="shared" ca="1" si="23"/>
        <v/>
      </c>
      <c r="G63" s="452"/>
      <c r="H63" s="453"/>
      <c r="I63" s="124"/>
      <c r="J63" s="124"/>
      <c r="K63" s="124"/>
      <c r="L63" s="458" t="str">
        <f t="shared" ca="1" si="24"/>
        <v/>
      </c>
      <c r="M63" s="459"/>
      <c r="N63" s="452" t="str">
        <f t="shared" ca="1" si="25"/>
        <v/>
      </c>
      <c r="O63" s="452"/>
      <c r="P63" s="452"/>
      <c r="Q63" s="452"/>
      <c r="R63" s="453"/>
      <c r="S63" s="458" t="str">
        <f t="shared" ca="1" si="26"/>
        <v/>
      </c>
      <c r="T63" s="459"/>
      <c r="U63" s="452" t="str">
        <f t="shared" ca="1" si="27"/>
        <v/>
      </c>
      <c r="V63" s="452"/>
      <c r="W63" s="452"/>
      <c r="X63" s="453"/>
      <c r="Y63" s="123" t="str">
        <f t="shared" ca="1" si="28"/>
        <v/>
      </c>
      <c r="Z63" s="452" t="str">
        <f t="shared" ca="1" si="29"/>
        <v/>
      </c>
      <c r="AA63" s="452"/>
      <c r="AB63" s="453"/>
      <c r="AC63" s="286"/>
    </row>
    <row r="64" spans="1:32" hidden="1" outlineLevel="1">
      <c r="A64" s="120">
        <v>11</v>
      </c>
      <c r="B64" s="123" t="str">
        <f t="shared" ca="1" si="20"/>
        <v/>
      </c>
      <c r="C64" s="452" t="str">
        <f t="shared" ca="1" si="21"/>
        <v/>
      </c>
      <c r="D64" s="453"/>
      <c r="E64" s="123" t="str">
        <f t="shared" ca="1" si="22"/>
        <v/>
      </c>
      <c r="F64" s="452" t="str">
        <f t="shared" ca="1" si="23"/>
        <v/>
      </c>
      <c r="G64" s="452"/>
      <c r="H64" s="453"/>
      <c r="I64" s="124"/>
      <c r="J64" s="124"/>
      <c r="K64" s="124"/>
      <c r="L64" s="458" t="str">
        <f t="shared" ca="1" si="24"/>
        <v/>
      </c>
      <c r="M64" s="459"/>
      <c r="N64" s="452" t="str">
        <f t="shared" ca="1" si="25"/>
        <v/>
      </c>
      <c r="O64" s="452"/>
      <c r="P64" s="452"/>
      <c r="Q64" s="452"/>
      <c r="R64" s="453"/>
      <c r="S64" s="458" t="str">
        <f t="shared" ca="1" si="26"/>
        <v/>
      </c>
      <c r="T64" s="459"/>
      <c r="U64" s="452" t="str">
        <f t="shared" ca="1" si="27"/>
        <v/>
      </c>
      <c r="V64" s="452"/>
      <c r="W64" s="452"/>
      <c r="X64" s="453"/>
      <c r="Y64" s="123" t="str">
        <f t="shared" ca="1" si="28"/>
        <v/>
      </c>
      <c r="Z64" s="452" t="str">
        <f t="shared" ca="1" si="29"/>
        <v/>
      </c>
      <c r="AA64" s="452"/>
      <c r="AB64" s="453"/>
      <c r="AC64" s="286"/>
    </row>
    <row r="65" spans="1:29" hidden="1" outlineLevel="1">
      <c r="A65" s="120">
        <v>12</v>
      </c>
      <c r="B65" s="123" t="str">
        <f t="shared" ca="1" si="20"/>
        <v/>
      </c>
      <c r="C65" s="452" t="str">
        <f t="shared" ca="1" si="21"/>
        <v/>
      </c>
      <c r="D65" s="453"/>
      <c r="E65" s="123" t="str">
        <f t="shared" ca="1" si="22"/>
        <v/>
      </c>
      <c r="F65" s="452" t="str">
        <f t="shared" ca="1" si="23"/>
        <v/>
      </c>
      <c r="G65" s="452"/>
      <c r="H65" s="453"/>
      <c r="I65" s="124"/>
      <c r="J65" s="124"/>
      <c r="K65" s="124"/>
      <c r="L65" s="458" t="str">
        <f t="shared" ca="1" si="24"/>
        <v/>
      </c>
      <c r="M65" s="459"/>
      <c r="N65" s="452" t="str">
        <f t="shared" ca="1" si="25"/>
        <v/>
      </c>
      <c r="O65" s="452"/>
      <c r="P65" s="452"/>
      <c r="Q65" s="452"/>
      <c r="R65" s="453"/>
      <c r="S65" s="458" t="str">
        <f t="shared" ca="1" si="26"/>
        <v/>
      </c>
      <c r="T65" s="459"/>
      <c r="U65" s="452" t="str">
        <f t="shared" ca="1" si="27"/>
        <v/>
      </c>
      <c r="V65" s="452"/>
      <c r="W65" s="452"/>
      <c r="X65" s="453"/>
      <c r="Y65" s="123" t="str">
        <f t="shared" ca="1" si="28"/>
        <v/>
      </c>
      <c r="Z65" s="452" t="str">
        <f t="shared" ca="1" si="29"/>
        <v/>
      </c>
      <c r="AA65" s="452"/>
      <c r="AB65" s="453"/>
      <c r="AC65" s="286"/>
    </row>
    <row r="66" spans="1:29" hidden="1" outlineLevel="1">
      <c r="A66" s="120">
        <v>13</v>
      </c>
      <c r="B66" s="123" t="str">
        <f t="shared" ca="1" si="20"/>
        <v/>
      </c>
      <c r="C66" s="452" t="str">
        <f t="shared" ca="1" si="21"/>
        <v/>
      </c>
      <c r="D66" s="453"/>
      <c r="E66" s="123" t="str">
        <f t="shared" ca="1" si="22"/>
        <v/>
      </c>
      <c r="F66" s="452" t="str">
        <f t="shared" ca="1" si="23"/>
        <v/>
      </c>
      <c r="G66" s="452"/>
      <c r="H66" s="453"/>
      <c r="I66" s="124"/>
      <c r="J66" s="124"/>
      <c r="K66" s="124"/>
      <c r="L66" s="458" t="str">
        <f t="shared" ca="1" si="24"/>
        <v/>
      </c>
      <c r="M66" s="459"/>
      <c r="N66" s="452" t="str">
        <f t="shared" ca="1" si="25"/>
        <v/>
      </c>
      <c r="O66" s="452"/>
      <c r="P66" s="452"/>
      <c r="Q66" s="452"/>
      <c r="R66" s="453"/>
      <c r="S66" s="458" t="str">
        <f t="shared" ca="1" si="26"/>
        <v/>
      </c>
      <c r="T66" s="459"/>
      <c r="U66" s="452" t="str">
        <f t="shared" ca="1" si="27"/>
        <v/>
      </c>
      <c r="V66" s="452"/>
      <c r="W66" s="452"/>
      <c r="X66" s="453"/>
      <c r="Y66" s="123" t="str">
        <f t="shared" ca="1" si="28"/>
        <v/>
      </c>
      <c r="Z66" s="452" t="str">
        <f t="shared" ca="1" si="29"/>
        <v/>
      </c>
      <c r="AA66" s="452"/>
      <c r="AB66" s="453"/>
      <c r="AC66" s="286"/>
    </row>
    <row r="67" spans="1:29" hidden="1" outlineLevel="1">
      <c r="A67" s="120">
        <v>14</v>
      </c>
      <c r="B67" s="123" t="str">
        <f t="shared" ca="1" si="20"/>
        <v/>
      </c>
      <c r="C67" s="452" t="str">
        <f t="shared" ca="1" si="21"/>
        <v/>
      </c>
      <c r="D67" s="453"/>
      <c r="E67" s="123" t="str">
        <f t="shared" ca="1" si="22"/>
        <v/>
      </c>
      <c r="F67" s="452" t="str">
        <f t="shared" ca="1" si="23"/>
        <v/>
      </c>
      <c r="G67" s="452"/>
      <c r="H67" s="453"/>
      <c r="I67" s="124"/>
      <c r="J67" s="124"/>
      <c r="K67" s="124"/>
      <c r="L67" s="458" t="str">
        <f t="shared" ca="1" si="24"/>
        <v/>
      </c>
      <c r="M67" s="459"/>
      <c r="N67" s="452" t="str">
        <f t="shared" ca="1" si="25"/>
        <v/>
      </c>
      <c r="O67" s="452"/>
      <c r="P67" s="452"/>
      <c r="Q67" s="452"/>
      <c r="R67" s="453"/>
      <c r="S67" s="458" t="str">
        <f t="shared" ca="1" si="26"/>
        <v/>
      </c>
      <c r="T67" s="459"/>
      <c r="U67" s="452" t="str">
        <f t="shared" ca="1" si="27"/>
        <v/>
      </c>
      <c r="V67" s="452"/>
      <c r="W67" s="452"/>
      <c r="X67" s="453"/>
      <c r="Y67" s="123" t="str">
        <f t="shared" ca="1" si="28"/>
        <v/>
      </c>
      <c r="Z67" s="452" t="str">
        <f t="shared" ca="1" si="29"/>
        <v/>
      </c>
      <c r="AA67" s="452"/>
      <c r="AB67" s="453"/>
      <c r="AC67" s="286"/>
    </row>
    <row r="68" spans="1:29" hidden="1" outlineLevel="1">
      <c r="A68" s="120">
        <v>15</v>
      </c>
      <c r="B68" s="123" t="str">
        <f t="shared" ca="1" si="20"/>
        <v/>
      </c>
      <c r="C68" s="452" t="str">
        <f t="shared" ca="1" si="21"/>
        <v/>
      </c>
      <c r="D68" s="453"/>
      <c r="E68" s="123" t="str">
        <f t="shared" ca="1" si="22"/>
        <v/>
      </c>
      <c r="F68" s="452" t="str">
        <f t="shared" ca="1" si="23"/>
        <v/>
      </c>
      <c r="G68" s="452"/>
      <c r="H68" s="453"/>
      <c r="I68" s="124"/>
      <c r="J68" s="124"/>
      <c r="K68" s="124"/>
      <c r="L68" s="458" t="str">
        <f t="shared" ca="1" si="24"/>
        <v/>
      </c>
      <c r="M68" s="459"/>
      <c r="N68" s="452" t="str">
        <f t="shared" ca="1" si="25"/>
        <v/>
      </c>
      <c r="O68" s="452"/>
      <c r="P68" s="452"/>
      <c r="Q68" s="452"/>
      <c r="R68" s="453"/>
      <c r="S68" s="458" t="str">
        <f t="shared" ca="1" si="26"/>
        <v/>
      </c>
      <c r="T68" s="459"/>
      <c r="U68" s="452" t="str">
        <f t="shared" ca="1" si="27"/>
        <v/>
      </c>
      <c r="V68" s="452"/>
      <c r="W68" s="452"/>
      <c r="X68" s="453"/>
      <c r="Y68" s="123" t="str">
        <f t="shared" ca="1" si="28"/>
        <v/>
      </c>
      <c r="Z68" s="452" t="str">
        <f t="shared" ca="1" si="29"/>
        <v/>
      </c>
      <c r="AA68" s="452"/>
      <c r="AB68" s="453"/>
      <c r="AC68" s="286"/>
    </row>
    <row r="69" spans="1:29" hidden="1" outlineLevel="1">
      <c r="A69" s="120">
        <v>16</v>
      </c>
      <c r="B69" s="123" t="str">
        <f t="shared" ca="1" si="20"/>
        <v/>
      </c>
      <c r="C69" s="452" t="str">
        <f t="shared" ca="1" si="21"/>
        <v/>
      </c>
      <c r="D69" s="453"/>
      <c r="E69" s="123" t="str">
        <f t="shared" ca="1" si="22"/>
        <v/>
      </c>
      <c r="F69" s="452" t="str">
        <f t="shared" ca="1" si="23"/>
        <v/>
      </c>
      <c r="G69" s="452"/>
      <c r="H69" s="453"/>
      <c r="I69" s="124"/>
      <c r="J69" s="124"/>
      <c r="K69" s="124"/>
      <c r="L69" s="458" t="str">
        <f t="shared" ca="1" si="24"/>
        <v/>
      </c>
      <c r="M69" s="459"/>
      <c r="N69" s="452" t="str">
        <f t="shared" ca="1" si="25"/>
        <v/>
      </c>
      <c r="O69" s="452"/>
      <c r="P69" s="452"/>
      <c r="Q69" s="452"/>
      <c r="R69" s="453"/>
      <c r="S69" s="458" t="str">
        <f t="shared" ca="1" si="26"/>
        <v/>
      </c>
      <c r="T69" s="459"/>
      <c r="U69" s="452" t="str">
        <f t="shared" ca="1" si="27"/>
        <v/>
      </c>
      <c r="V69" s="452"/>
      <c r="W69" s="452"/>
      <c r="X69" s="453"/>
      <c r="Y69" s="123" t="str">
        <f t="shared" ca="1" si="28"/>
        <v/>
      </c>
      <c r="Z69" s="452" t="str">
        <f t="shared" ca="1" si="29"/>
        <v/>
      </c>
      <c r="AA69" s="452"/>
      <c r="AB69" s="453"/>
      <c r="AC69" s="286"/>
    </row>
    <row r="70" spans="1:29" hidden="1" outlineLevel="1">
      <c r="A70" s="120">
        <v>17</v>
      </c>
      <c r="B70" s="123" t="str">
        <f t="shared" ca="1" si="20"/>
        <v/>
      </c>
      <c r="C70" s="452" t="str">
        <f t="shared" ca="1" si="21"/>
        <v/>
      </c>
      <c r="D70" s="453"/>
      <c r="E70" s="123" t="str">
        <f t="shared" ca="1" si="22"/>
        <v/>
      </c>
      <c r="F70" s="452" t="str">
        <f t="shared" ca="1" si="23"/>
        <v/>
      </c>
      <c r="G70" s="452"/>
      <c r="H70" s="453"/>
      <c r="I70" s="124"/>
      <c r="J70" s="124"/>
      <c r="K70" s="124"/>
      <c r="L70" s="458" t="str">
        <f t="shared" ca="1" si="24"/>
        <v/>
      </c>
      <c r="M70" s="459"/>
      <c r="N70" s="452" t="str">
        <f t="shared" ca="1" si="25"/>
        <v/>
      </c>
      <c r="O70" s="452"/>
      <c r="P70" s="452"/>
      <c r="Q70" s="452"/>
      <c r="R70" s="453"/>
      <c r="S70" s="458" t="str">
        <f t="shared" ca="1" si="26"/>
        <v/>
      </c>
      <c r="T70" s="459"/>
      <c r="U70" s="452" t="str">
        <f t="shared" ca="1" si="27"/>
        <v/>
      </c>
      <c r="V70" s="452"/>
      <c r="W70" s="452"/>
      <c r="X70" s="453"/>
      <c r="Y70" s="123" t="str">
        <f t="shared" ca="1" si="28"/>
        <v/>
      </c>
      <c r="Z70" s="452" t="str">
        <f t="shared" ca="1" si="29"/>
        <v/>
      </c>
      <c r="AA70" s="452"/>
      <c r="AB70" s="453"/>
      <c r="AC70" s="286"/>
    </row>
    <row r="71" spans="1:29" hidden="1" outlineLevel="1">
      <c r="A71" s="120">
        <v>18</v>
      </c>
      <c r="B71" s="123" t="str">
        <f t="shared" ca="1" si="20"/>
        <v/>
      </c>
      <c r="C71" s="452" t="str">
        <f t="shared" ca="1" si="21"/>
        <v/>
      </c>
      <c r="D71" s="453"/>
      <c r="E71" s="123" t="str">
        <f t="shared" ca="1" si="22"/>
        <v/>
      </c>
      <c r="F71" s="452" t="str">
        <f t="shared" ca="1" si="23"/>
        <v/>
      </c>
      <c r="G71" s="452"/>
      <c r="H71" s="453"/>
      <c r="I71" s="124"/>
      <c r="J71" s="124"/>
      <c r="K71" s="124"/>
      <c r="L71" s="458" t="str">
        <f t="shared" ca="1" si="24"/>
        <v/>
      </c>
      <c r="M71" s="459"/>
      <c r="N71" s="452" t="str">
        <f t="shared" ca="1" si="25"/>
        <v/>
      </c>
      <c r="O71" s="452"/>
      <c r="P71" s="452"/>
      <c r="Q71" s="452"/>
      <c r="R71" s="453"/>
      <c r="S71" s="458" t="str">
        <f t="shared" ca="1" si="26"/>
        <v/>
      </c>
      <c r="T71" s="459"/>
      <c r="U71" s="452" t="str">
        <f t="shared" ca="1" si="27"/>
        <v/>
      </c>
      <c r="V71" s="452"/>
      <c r="W71" s="452"/>
      <c r="X71" s="453"/>
      <c r="Y71" s="123" t="str">
        <f t="shared" ca="1" si="28"/>
        <v/>
      </c>
      <c r="Z71" s="452" t="str">
        <f t="shared" ca="1" si="29"/>
        <v/>
      </c>
      <c r="AA71" s="452"/>
      <c r="AB71" s="453"/>
      <c r="AC71" s="286"/>
    </row>
    <row r="72" spans="1:29" hidden="1" outlineLevel="1">
      <c r="A72" s="120">
        <v>19</v>
      </c>
      <c r="B72" s="123" t="str">
        <f t="shared" ca="1" si="20"/>
        <v/>
      </c>
      <c r="C72" s="452" t="str">
        <f t="shared" ca="1" si="21"/>
        <v/>
      </c>
      <c r="D72" s="453"/>
      <c r="E72" s="123" t="str">
        <f t="shared" ca="1" si="22"/>
        <v/>
      </c>
      <c r="F72" s="452" t="str">
        <f t="shared" ca="1" si="23"/>
        <v/>
      </c>
      <c r="G72" s="452"/>
      <c r="H72" s="453"/>
      <c r="I72" s="124"/>
      <c r="J72" s="124"/>
      <c r="K72" s="124"/>
      <c r="L72" s="458" t="str">
        <f t="shared" ca="1" si="24"/>
        <v/>
      </c>
      <c r="M72" s="459"/>
      <c r="N72" s="452" t="str">
        <f t="shared" ca="1" si="25"/>
        <v/>
      </c>
      <c r="O72" s="452"/>
      <c r="P72" s="452"/>
      <c r="Q72" s="452"/>
      <c r="R72" s="453"/>
      <c r="S72" s="458" t="str">
        <f t="shared" ca="1" si="26"/>
        <v/>
      </c>
      <c r="T72" s="459"/>
      <c r="U72" s="452" t="str">
        <f t="shared" ca="1" si="27"/>
        <v/>
      </c>
      <c r="V72" s="452"/>
      <c r="W72" s="452"/>
      <c r="X72" s="453"/>
      <c r="Y72" s="123" t="str">
        <f t="shared" ca="1" si="28"/>
        <v/>
      </c>
      <c r="Z72" s="452" t="str">
        <f t="shared" ca="1" si="29"/>
        <v/>
      </c>
      <c r="AA72" s="452"/>
      <c r="AB72" s="453"/>
      <c r="AC72" s="286"/>
    </row>
    <row r="73" spans="1:29" hidden="1" outlineLevel="1">
      <c r="A73" s="120">
        <v>20</v>
      </c>
      <c r="B73" s="123" t="str">
        <f t="shared" ca="1" si="20"/>
        <v/>
      </c>
      <c r="C73" s="452" t="str">
        <f t="shared" ca="1" si="21"/>
        <v/>
      </c>
      <c r="D73" s="453"/>
      <c r="E73" s="123" t="str">
        <f t="shared" ca="1" si="22"/>
        <v/>
      </c>
      <c r="F73" s="452" t="str">
        <f t="shared" ca="1" si="23"/>
        <v/>
      </c>
      <c r="G73" s="452"/>
      <c r="H73" s="453"/>
      <c r="I73" s="124"/>
      <c r="J73" s="124"/>
      <c r="K73" s="124"/>
      <c r="L73" s="458" t="str">
        <f t="shared" ca="1" si="24"/>
        <v/>
      </c>
      <c r="M73" s="459"/>
      <c r="N73" s="452" t="str">
        <f t="shared" ca="1" si="25"/>
        <v/>
      </c>
      <c r="O73" s="452"/>
      <c r="P73" s="452"/>
      <c r="Q73" s="452"/>
      <c r="R73" s="453"/>
      <c r="S73" s="458" t="str">
        <f t="shared" ca="1" si="26"/>
        <v/>
      </c>
      <c r="T73" s="459"/>
      <c r="U73" s="452" t="str">
        <f t="shared" ca="1" si="27"/>
        <v/>
      </c>
      <c r="V73" s="452"/>
      <c r="W73" s="452"/>
      <c r="X73" s="453"/>
      <c r="Y73" s="123" t="str">
        <f t="shared" ca="1" si="28"/>
        <v/>
      </c>
      <c r="Z73" s="452" t="str">
        <f t="shared" ca="1" si="29"/>
        <v/>
      </c>
      <c r="AA73" s="452"/>
      <c r="AB73" s="453"/>
      <c r="AC73" s="286"/>
    </row>
    <row r="74" spans="1:29" hidden="1" outlineLevel="1">
      <c r="A74" s="120">
        <v>21</v>
      </c>
      <c r="B74" s="123" t="str">
        <f t="shared" ca="1" si="20"/>
        <v/>
      </c>
      <c r="C74" s="452" t="str">
        <f t="shared" ca="1" si="21"/>
        <v/>
      </c>
      <c r="D74" s="453"/>
      <c r="E74" s="123" t="str">
        <f t="shared" ca="1" si="22"/>
        <v/>
      </c>
      <c r="F74" s="452" t="str">
        <f t="shared" ca="1" si="23"/>
        <v/>
      </c>
      <c r="G74" s="452"/>
      <c r="H74" s="453"/>
      <c r="I74" s="124"/>
      <c r="J74" s="124"/>
      <c r="K74" s="124"/>
      <c r="L74" s="458" t="str">
        <f t="shared" ca="1" si="24"/>
        <v/>
      </c>
      <c r="M74" s="459"/>
      <c r="N74" s="452" t="str">
        <f t="shared" ca="1" si="25"/>
        <v/>
      </c>
      <c r="O74" s="452"/>
      <c r="P74" s="452"/>
      <c r="Q74" s="452"/>
      <c r="R74" s="453"/>
      <c r="S74" s="458" t="str">
        <f t="shared" ca="1" si="26"/>
        <v/>
      </c>
      <c r="T74" s="459"/>
      <c r="U74" s="452" t="str">
        <f t="shared" ca="1" si="27"/>
        <v/>
      </c>
      <c r="V74" s="452"/>
      <c r="W74" s="452"/>
      <c r="X74" s="453"/>
      <c r="Y74" s="123" t="str">
        <f t="shared" ca="1" si="28"/>
        <v/>
      </c>
      <c r="Z74" s="452" t="str">
        <f t="shared" ca="1" si="29"/>
        <v/>
      </c>
      <c r="AA74" s="452"/>
      <c r="AB74" s="453"/>
      <c r="AC74" s="286"/>
    </row>
    <row r="75" spans="1:29" hidden="1" outlineLevel="1">
      <c r="A75" s="120">
        <v>22</v>
      </c>
      <c r="B75" s="123" t="str">
        <f t="shared" ca="1" si="20"/>
        <v/>
      </c>
      <c r="C75" s="452" t="str">
        <f t="shared" ca="1" si="21"/>
        <v/>
      </c>
      <c r="D75" s="453"/>
      <c r="E75" s="123" t="str">
        <f t="shared" ca="1" si="22"/>
        <v/>
      </c>
      <c r="F75" s="452" t="str">
        <f t="shared" ca="1" si="23"/>
        <v/>
      </c>
      <c r="G75" s="452"/>
      <c r="H75" s="453"/>
      <c r="I75" s="124"/>
      <c r="J75" s="124"/>
      <c r="K75" s="124"/>
      <c r="L75" s="458" t="str">
        <f t="shared" ca="1" si="24"/>
        <v/>
      </c>
      <c r="M75" s="459"/>
      <c r="N75" s="452" t="str">
        <f t="shared" ca="1" si="25"/>
        <v/>
      </c>
      <c r="O75" s="452"/>
      <c r="P75" s="452"/>
      <c r="Q75" s="452"/>
      <c r="R75" s="453"/>
      <c r="S75" s="458" t="str">
        <f t="shared" ca="1" si="26"/>
        <v/>
      </c>
      <c r="T75" s="459"/>
      <c r="U75" s="452" t="str">
        <f t="shared" ca="1" si="27"/>
        <v/>
      </c>
      <c r="V75" s="452"/>
      <c r="W75" s="452"/>
      <c r="X75" s="453"/>
      <c r="Y75" s="123" t="str">
        <f t="shared" ca="1" si="28"/>
        <v/>
      </c>
      <c r="Z75" s="452" t="str">
        <f t="shared" ca="1" si="29"/>
        <v/>
      </c>
      <c r="AA75" s="452"/>
      <c r="AB75" s="453"/>
      <c r="AC75" s="286"/>
    </row>
    <row r="76" spans="1:29" hidden="1" outlineLevel="1">
      <c r="A76" s="120">
        <v>23</v>
      </c>
      <c r="B76" s="123" t="str">
        <f t="shared" ca="1" si="20"/>
        <v/>
      </c>
      <c r="C76" s="452" t="str">
        <f t="shared" ca="1" si="21"/>
        <v/>
      </c>
      <c r="D76" s="453"/>
      <c r="E76" s="123" t="str">
        <f t="shared" ca="1" si="22"/>
        <v/>
      </c>
      <c r="F76" s="452" t="str">
        <f t="shared" ca="1" si="23"/>
        <v/>
      </c>
      <c r="G76" s="452"/>
      <c r="H76" s="453"/>
      <c r="I76" s="124"/>
      <c r="J76" s="124"/>
      <c r="K76" s="124"/>
      <c r="L76" s="458" t="str">
        <f t="shared" ca="1" si="24"/>
        <v/>
      </c>
      <c r="M76" s="459"/>
      <c r="N76" s="452" t="str">
        <f t="shared" ca="1" si="25"/>
        <v/>
      </c>
      <c r="O76" s="452"/>
      <c r="P76" s="452"/>
      <c r="Q76" s="452"/>
      <c r="R76" s="453"/>
      <c r="S76" s="458" t="str">
        <f t="shared" ca="1" si="26"/>
        <v/>
      </c>
      <c r="T76" s="459"/>
      <c r="U76" s="452" t="str">
        <f t="shared" ca="1" si="27"/>
        <v/>
      </c>
      <c r="V76" s="452"/>
      <c r="W76" s="452"/>
      <c r="X76" s="453"/>
      <c r="Y76" s="123" t="str">
        <f t="shared" ca="1" si="28"/>
        <v/>
      </c>
      <c r="Z76" s="452" t="str">
        <f t="shared" ca="1" si="29"/>
        <v/>
      </c>
      <c r="AA76" s="452"/>
      <c r="AB76" s="453"/>
      <c r="AC76" s="286"/>
    </row>
    <row r="77" spans="1:29" hidden="1" outlineLevel="1">
      <c r="A77" s="120">
        <v>24</v>
      </c>
      <c r="B77" s="123" t="str">
        <f t="shared" ca="1" si="20"/>
        <v/>
      </c>
      <c r="C77" s="452" t="str">
        <f t="shared" ca="1" si="21"/>
        <v/>
      </c>
      <c r="D77" s="453"/>
      <c r="E77" s="123" t="str">
        <f t="shared" ca="1" si="22"/>
        <v/>
      </c>
      <c r="F77" s="452" t="str">
        <f t="shared" ca="1" si="23"/>
        <v/>
      </c>
      <c r="G77" s="452"/>
      <c r="H77" s="453"/>
      <c r="I77" s="124"/>
      <c r="J77" s="124"/>
      <c r="K77" s="124"/>
      <c r="L77" s="458" t="str">
        <f t="shared" ca="1" si="24"/>
        <v/>
      </c>
      <c r="M77" s="459"/>
      <c r="N77" s="452" t="str">
        <f t="shared" ca="1" si="25"/>
        <v/>
      </c>
      <c r="O77" s="452"/>
      <c r="P77" s="452"/>
      <c r="Q77" s="452"/>
      <c r="R77" s="453"/>
      <c r="S77" s="458" t="str">
        <f t="shared" ca="1" si="26"/>
        <v/>
      </c>
      <c r="T77" s="459"/>
      <c r="U77" s="452" t="str">
        <f t="shared" ca="1" si="27"/>
        <v/>
      </c>
      <c r="V77" s="452"/>
      <c r="W77" s="452"/>
      <c r="X77" s="453"/>
      <c r="Y77" s="123" t="str">
        <f t="shared" ca="1" si="28"/>
        <v/>
      </c>
      <c r="Z77" s="452" t="str">
        <f t="shared" ca="1" si="29"/>
        <v/>
      </c>
      <c r="AA77" s="452"/>
      <c r="AB77" s="453"/>
      <c r="AC77" s="286"/>
    </row>
    <row r="78" spans="1:29" hidden="1" outlineLevel="1">
      <c r="A78" s="120">
        <v>25</v>
      </c>
      <c r="B78" s="125" t="str">
        <f t="shared" ca="1" si="20"/>
        <v/>
      </c>
      <c r="C78" s="454" t="str">
        <f t="shared" ca="1" si="21"/>
        <v/>
      </c>
      <c r="D78" s="455"/>
      <c r="E78" s="125" t="str">
        <f t="shared" ca="1" si="22"/>
        <v/>
      </c>
      <c r="F78" s="454" t="str">
        <f t="shared" ca="1" si="23"/>
        <v/>
      </c>
      <c r="G78" s="454"/>
      <c r="H78" s="455"/>
      <c r="I78" s="126"/>
      <c r="J78" s="126"/>
      <c r="K78" s="126"/>
      <c r="L78" s="456" t="str">
        <f t="shared" ca="1" si="24"/>
        <v/>
      </c>
      <c r="M78" s="457"/>
      <c r="N78" s="454" t="str">
        <f t="shared" ca="1" si="25"/>
        <v/>
      </c>
      <c r="O78" s="454"/>
      <c r="P78" s="454"/>
      <c r="Q78" s="454"/>
      <c r="R78" s="455"/>
      <c r="S78" s="456" t="str">
        <f t="shared" ca="1" si="26"/>
        <v/>
      </c>
      <c r="T78" s="457"/>
      <c r="U78" s="454" t="str">
        <f t="shared" ca="1" si="27"/>
        <v/>
      </c>
      <c r="V78" s="454"/>
      <c r="W78" s="454"/>
      <c r="X78" s="455"/>
      <c r="Y78" s="125" t="str">
        <f t="shared" ca="1" si="28"/>
        <v/>
      </c>
      <c r="Z78" s="454" t="str">
        <f t="shared" ca="1" si="29"/>
        <v/>
      </c>
      <c r="AA78" s="454"/>
      <c r="AB78" s="455"/>
      <c r="AC78" s="286"/>
    </row>
    <row r="79" spans="1:29" collapsed="1">
      <c r="B79" s="448" t="s">
        <v>718</v>
      </c>
    </row>
    <row r="86" spans="3:58" hidden="1" outlineLevel="1"/>
    <row r="87" spans="3:58" hidden="1" outlineLevel="1"/>
    <row r="88" spans="3:58" ht="16.5" hidden="1" customHeight="1" outlineLevel="1">
      <c r="C88" s="127" t="s">
        <v>464</v>
      </c>
      <c r="E88" s="151" t="s">
        <v>521</v>
      </c>
      <c r="F88" s="152"/>
      <c r="G88" s="259"/>
      <c r="L88" s="270" t="s">
        <v>552</v>
      </c>
      <c r="M88" s="269"/>
      <c r="N88" s="10">
        <v>1</v>
      </c>
      <c r="O88" s="11">
        <v>2</v>
      </c>
      <c r="P88" s="11">
        <v>3</v>
      </c>
      <c r="Q88" s="11">
        <v>4</v>
      </c>
      <c r="R88" s="12">
        <v>5</v>
      </c>
      <c r="S88" s="265" t="s">
        <v>526</v>
      </c>
      <c r="T88" s="266" t="s">
        <v>527</v>
      </c>
      <c r="U88" s="267" t="s">
        <v>528</v>
      </c>
      <c r="AG88" s="231" t="s">
        <v>553</v>
      </c>
      <c r="AH88" s="232"/>
      <c r="AI88" s="232"/>
      <c r="AJ88" s="233"/>
      <c r="AK88" s="234"/>
      <c r="AM88" s="151" t="s">
        <v>514</v>
      </c>
      <c r="AN88" s="152"/>
      <c r="AO88" s="151" t="s">
        <v>515</v>
      </c>
      <c r="AP88" s="153"/>
      <c r="AQ88" s="153"/>
      <c r="AR88" s="152"/>
      <c r="AS88" s="151" t="s">
        <v>516</v>
      </c>
      <c r="AT88" s="153"/>
      <c r="AU88" s="153"/>
      <c r="AV88" s="152"/>
      <c r="AW88" s="151" t="s">
        <v>517</v>
      </c>
      <c r="AX88" s="153"/>
      <c r="AY88" s="153"/>
      <c r="AZ88" s="152"/>
      <c r="BA88" s="151" t="s">
        <v>518</v>
      </c>
      <c r="BB88" s="153"/>
      <c r="BC88" s="152"/>
      <c r="BE88" s="151" t="s">
        <v>529</v>
      </c>
      <c r="BF88" s="152"/>
    </row>
    <row r="89" spans="3:58" ht="24" hidden="1" customHeight="1" outlineLevel="1">
      <c r="C89" s="84" t="s">
        <v>141</v>
      </c>
      <c r="D89" s="84" t="s">
        <v>466</v>
      </c>
      <c r="E89" s="84" t="s">
        <v>522</v>
      </c>
      <c r="F89" s="178" t="s">
        <v>523</v>
      </c>
      <c r="G89" s="268" t="s">
        <v>551</v>
      </c>
      <c r="L89" s="128">
        <v>1</v>
      </c>
      <c r="M89" s="95"/>
      <c r="N89" s="174" t="s">
        <v>524</v>
      </c>
      <c r="O89" s="175"/>
      <c r="P89" s="175"/>
      <c r="Q89" s="175"/>
      <c r="R89" s="176"/>
      <c r="S89" s="174" t="s">
        <v>523</v>
      </c>
      <c r="T89" s="175"/>
      <c r="U89" s="176"/>
      <c r="V89" t="s">
        <v>525</v>
      </c>
      <c r="W89" t="str">
        <f>""</f>
        <v/>
      </c>
      <c r="AG89" s="235"/>
      <c r="AH89" s="236"/>
      <c r="AI89" s="271" t="s">
        <v>555</v>
      </c>
      <c r="AJ89" s="272" t="s">
        <v>556</v>
      </c>
      <c r="AK89" s="273" t="s">
        <v>557</v>
      </c>
      <c r="AM89" s="237" t="s">
        <v>530</v>
      </c>
      <c r="AN89" s="154" t="s">
        <v>520</v>
      </c>
      <c r="AO89" s="274" t="s">
        <v>558</v>
      </c>
      <c r="AP89" s="275" t="s">
        <v>556</v>
      </c>
      <c r="AQ89" s="275" t="s">
        <v>557</v>
      </c>
      <c r="AR89" s="155" t="s">
        <v>519</v>
      </c>
      <c r="AS89" s="274" t="s">
        <v>558</v>
      </c>
      <c r="AT89" s="275" t="s">
        <v>556</v>
      </c>
      <c r="AU89" s="275" t="s">
        <v>557</v>
      </c>
      <c r="AV89" s="155" t="s">
        <v>519</v>
      </c>
      <c r="AW89" s="274" t="s">
        <v>558</v>
      </c>
      <c r="AX89" s="275" t="s">
        <v>556</v>
      </c>
      <c r="AY89" s="275" t="s">
        <v>557</v>
      </c>
      <c r="AZ89" s="155" t="s">
        <v>519</v>
      </c>
      <c r="BA89" s="274" t="s">
        <v>558</v>
      </c>
      <c r="BB89" s="275" t="s">
        <v>556</v>
      </c>
      <c r="BC89" s="276" t="s">
        <v>557</v>
      </c>
      <c r="BE89" s="150" t="s">
        <v>519</v>
      </c>
      <c r="BF89" s="155" t="s">
        <v>531</v>
      </c>
    </row>
    <row r="90" spans="3:58" hidden="1" outlineLevel="1">
      <c r="C90" s="207" t="str">
        <f>データ!BF5</f>
        <v>魔神</v>
      </c>
      <c r="D90" s="207">
        <f>データ!BC5*100</f>
        <v>100</v>
      </c>
      <c r="E90" s="221">
        <f ca="1">SUMIF($AI$128:$BR$128,C90,$AI$151:$BR$151)</f>
        <v>0</v>
      </c>
      <c r="F90" s="171">
        <f>SUMIF($AI$128:$BR$128,C90,$AI$130:$BR$130)</f>
        <v>0</v>
      </c>
      <c r="G90" s="207">
        <f ca="1">IF(E90&gt;1,OFFSET(データ!$BC$55,E90-1,データ!BH5),0)</f>
        <v>0</v>
      </c>
      <c r="L90" s="207">
        <f>IF($L$89=1,データ!BH5,データ!BG5)</f>
        <v>5</v>
      </c>
      <c r="M90" s="207">
        <f t="shared" ref="M90:M125" ca="1" si="30">COUNTIF(E90,"&gt;0")*L90</f>
        <v>0</v>
      </c>
      <c r="N90" s="208" t="str">
        <f ca="1">IF($M90=N$88,MAX(N$89:N89)+1,"")</f>
        <v/>
      </c>
      <c r="O90" s="7" t="str">
        <f ca="1">IF($M90=O$88,MAX(O$89:O89)+1,"")</f>
        <v/>
      </c>
      <c r="P90" s="7" t="str">
        <f ca="1">IF($M90=P$88,MAX(P$89:P89)+1,"")</f>
        <v/>
      </c>
      <c r="Q90" s="7" t="str">
        <f ca="1">IF($M90=Q$88,MAX(Q$89:Q89)+1,"")</f>
        <v/>
      </c>
      <c r="R90" s="209" t="str">
        <f ca="1">IF($M90=R$88,MAX(R$89:R89)+1,"")</f>
        <v/>
      </c>
      <c r="S90" s="208"/>
      <c r="T90" s="7"/>
      <c r="U90" s="209"/>
      <c r="V90" t="str">
        <f>データ!BQ5</f>
        <v>霊鳥：8 / 女神：7 / 神獣：8</v>
      </c>
      <c r="AG90" s="195">
        <v>1</v>
      </c>
      <c r="AH90" s="195" t="str">
        <f>データ!BF5</f>
        <v>魔神</v>
      </c>
      <c r="AI90" s="196" t="str">
        <f>データ!BI5</f>
        <v>霊鳥</v>
      </c>
      <c r="AJ90" s="197" t="str">
        <f>データ!BK5</f>
        <v>女神</v>
      </c>
      <c r="AK90" s="204" t="str">
        <f>データ!BM5</f>
        <v>神獣</v>
      </c>
      <c r="AM90" s="156" t="str">
        <f t="shared" ref="AM90:AM125" si="31">IF(AN90=1,AH90,"")</f>
        <v/>
      </c>
      <c r="AN90" s="157">
        <f t="shared" ref="AN90:AN125" si="32">COUNTIF($F$6:$F$9,$AH90)</f>
        <v>0</v>
      </c>
      <c r="AO90" s="158" t="str">
        <f t="shared" ref="AO90:AO125" si="33">IF($AN90=0,"",AI90)</f>
        <v/>
      </c>
      <c r="AP90" s="159" t="str">
        <f t="shared" ref="AP90:AP125" si="34">IF($AN90=0,"",AJ90)</f>
        <v/>
      </c>
      <c r="AQ90" s="159" t="str">
        <f t="shared" ref="AQ90:AQ125" si="35">IF($AN90=0,"",AK90)</f>
        <v/>
      </c>
      <c r="AR90" s="157">
        <f t="shared" ref="AR90:AR125" si="36">COUNTIF($AO$90:$AQ$125,$AH90)</f>
        <v>0</v>
      </c>
      <c r="AS90" s="158" t="str">
        <f t="shared" ref="AS90:AS125" si="37">IF($AR90=0,"",AI90)</f>
        <v/>
      </c>
      <c r="AT90" s="159" t="str">
        <f t="shared" ref="AT90:AT125" si="38">IF($AR90=0,"",AJ90)</f>
        <v/>
      </c>
      <c r="AU90" s="159" t="str">
        <f t="shared" ref="AU90:AU125" si="39">IF($AR90=0,"",AK90)</f>
        <v/>
      </c>
      <c r="AV90" s="157">
        <f t="shared" ref="AV90:AV125" si="40">COUNTIF($AS$90:$AU$125,$AH90)</f>
        <v>0</v>
      </c>
      <c r="AW90" s="158" t="str">
        <f t="shared" ref="AW90:AW125" si="41">IF($AV90=0,"",AI90)</f>
        <v/>
      </c>
      <c r="AX90" s="159" t="str">
        <f t="shared" ref="AX90:AX125" si="42">IF($AV90=0,"",AJ90)</f>
        <v/>
      </c>
      <c r="AY90" s="159" t="str">
        <f t="shared" ref="AY90:AY125" si="43">IF($AV90=0,"",AK90)</f>
        <v/>
      </c>
      <c r="AZ90" s="157">
        <f t="shared" ref="AZ90:AZ125" si="44">COUNTIF($AW$90:$AY$125,$AH90)</f>
        <v>0</v>
      </c>
      <c r="BA90" s="158" t="str">
        <f t="shared" ref="BA90:BA125" si="45">IF($AZ90=0,"",AI90)</f>
        <v/>
      </c>
      <c r="BB90" s="159" t="str">
        <f t="shared" ref="BB90:BB125" si="46">IF($AZ90=0,"",AJ90)</f>
        <v/>
      </c>
      <c r="BC90" s="160" t="str">
        <f t="shared" ref="BC90:BC125" si="47">IF($AZ90=0,"",AK90)</f>
        <v/>
      </c>
      <c r="BE90" s="171">
        <f t="shared" ref="BE90:BE125" si="48">COUNTIF($AM$90:$BC$125,AH90)</f>
        <v>0</v>
      </c>
      <c r="BF90" s="171" t="str">
        <f>IF(BE90=0,"",MAX(BF$89:BF89)+1)</f>
        <v/>
      </c>
    </row>
    <row r="91" spans="3:58" hidden="1" outlineLevel="1">
      <c r="C91" s="210" t="str">
        <f>データ!BF6</f>
        <v>破壊神</v>
      </c>
      <c r="D91" s="210">
        <f>データ!BC6*100</f>
        <v>200</v>
      </c>
      <c r="E91" s="222">
        <f t="shared" ref="E91:E125" ca="1" si="49">SUMIF($AI$128:$BR$128,C91,$AI$151:$BR$151)</f>
        <v>0</v>
      </c>
      <c r="F91" s="172">
        <f t="shared" ref="F91:F125" si="50">SUMIF($AI$128:$BR$128,C91,$AI$130:$BR$130)</f>
        <v>0</v>
      </c>
      <c r="G91" s="210">
        <f ca="1">IF(E91&gt;1,OFFSET(データ!$BC$55,E91-1,データ!BH6),0)</f>
        <v>0</v>
      </c>
      <c r="L91" s="210">
        <f>IF($L$89=1,データ!BH6,データ!BG6)</f>
        <v>5</v>
      </c>
      <c r="M91" s="210">
        <f t="shared" ca="1" si="30"/>
        <v>0</v>
      </c>
      <c r="N91" s="211" t="str">
        <f ca="1">IF($M91=N$88,MAX(N$89:N90)+1,"")</f>
        <v/>
      </c>
      <c r="O91" s="8" t="str">
        <f ca="1">IF($M91=O$88,MAX(O$89:O90)+1,"")</f>
        <v/>
      </c>
      <c r="P91" s="8" t="str">
        <f ca="1">IF($M91=P$88,MAX(P$89:P90)+1,"")</f>
        <v/>
      </c>
      <c r="Q91" s="8" t="str">
        <f ca="1">IF($M91=Q$88,MAX(Q$89:Q90)+1,"")</f>
        <v/>
      </c>
      <c r="R91" s="212" t="str">
        <f ca="1">IF($M91=R$88,MAX(R$89:R90)+1,"")</f>
        <v/>
      </c>
      <c r="S91" s="211"/>
      <c r="T91" s="8"/>
      <c r="U91" s="212"/>
      <c r="V91" t="str">
        <f>データ!BQ6</f>
        <v>神獣：8 / 地母神：7 / 龍神：8</v>
      </c>
      <c r="AG91" s="198">
        <v>2</v>
      </c>
      <c r="AH91" s="198" t="str">
        <f>データ!BF6</f>
        <v>破壊神</v>
      </c>
      <c r="AI91" s="199" t="str">
        <f>データ!BI6</f>
        <v>神獣</v>
      </c>
      <c r="AJ91" s="200" t="str">
        <f>データ!BK6</f>
        <v>地母神</v>
      </c>
      <c r="AK91" s="205" t="str">
        <f>データ!BM6</f>
        <v>龍神</v>
      </c>
      <c r="AM91" s="161" t="str">
        <f t="shared" si="31"/>
        <v/>
      </c>
      <c r="AN91" s="162">
        <f t="shared" si="32"/>
        <v>0</v>
      </c>
      <c r="AO91" s="163" t="str">
        <f t="shared" si="33"/>
        <v/>
      </c>
      <c r="AP91" s="164" t="str">
        <f t="shared" si="34"/>
        <v/>
      </c>
      <c r="AQ91" s="164" t="str">
        <f t="shared" si="35"/>
        <v/>
      </c>
      <c r="AR91" s="162">
        <f t="shared" si="36"/>
        <v>0</v>
      </c>
      <c r="AS91" s="163" t="str">
        <f t="shared" si="37"/>
        <v/>
      </c>
      <c r="AT91" s="164" t="str">
        <f t="shared" si="38"/>
        <v/>
      </c>
      <c r="AU91" s="164" t="str">
        <f t="shared" si="39"/>
        <v/>
      </c>
      <c r="AV91" s="162">
        <f t="shared" si="40"/>
        <v>0</v>
      </c>
      <c r="AW91" s="163" t="str">
        <f t="shared" si="41"/>
        <v/>
      </c>
      <c r="AX91" s="164" t="str">
        <f t="shared" si="42"/>
        <v/>
      </c>
      <c r="AY91" s="164" t="str">
        <f t="shared" si="43"/>
        <v/>
      </c>
      <c r="AZ91" s="162">
        <f t="shared" si="44"/>
        <v>0</v>
      </c>
      <c r="BA91" s="163" t="str">
        <f t="shared" si="45"/>
        <v/>
      </c>
      <c r="BB91" s="164" t="str">
        <f t="shared" si="46"/>
        <v/>
      </c>
      <c r="BC91" s="165" t="str">
        <f t="shared" si="47"/>
        <v/>
      </c>
      <c r="BE91" s="172">
        <f t="shared" si="48"/>
        <v>0</v>
      </c>
      <c r="BF91" s="172" t="str">
        <f>IF(BE91=0,"",MAX(BF$89:BF90)+1)</f>
        <v/>
      </c>
    </row>
    <row r="92" spans="3:58" hidden="1" outlineLevel="1">
      <c r="C92" s="210" t="str">
        <f>データ!BF7</f>
        <v>魔王</v>
      </c>
      <c r="D92" s="210">
        <f>データ!BC7*100</f>
        <v>300</v>
      </c>
      <c r="E92" s="222">
        <f t="shared" ca="1" si="49"/>
        <v>0</v>
      </c>
      <c r="F92" s="172">
        <f t="shared" si="50"/>
        <v>0</v>
      </c>
      <c r="G92" s="210">
        <f ca="1">IF(E92&gt;1,OFFSET(データ!$BC$55,E92-1,データ!BH7),0)</f>
        <v>0</v>
      </c>
      <c r="L92" s="210">
        <f>IF($L$89=1,データ!BH7,データ!BG7)</f>
        <v>5</v>
      </c>
      <c r="M92" s="210">
        <f t="shared" ca="1" si="30"/>
        <v>0</v>
      </c>
      <c r="N92" s="211" t="str">
        <f ca="1">IF($M92=N$88,MAX(N$89:N91)+1,"")</f>
        <v/>
      </c>
      <c r="O92" s="8" t="str">
        <f ca="1">IF($M92=O$88,MAX(O$89:O91)+1,"")</f>
        <v/>
      </c>
      <c r="P92" s="8" t="str">
        <f ca="1">IF($M92=P$88,MAX(P$89:P91)+1,"")</f>
        <v/>
      </c>
      <c r="Q92" s="8" t="str">
        <f ca="1">IF($M92=Q$88,MAX(Q$89:Q91)+1,"")</f>
        <v/>
      </c>
      <c r="R92" s="212" t="str">
        <f ca="1">IF($M92=R$88,MAX(R$89:R91)+1,"")</f>
        <v/>
      </c>
      <c r="S92" s="211"/>
      <c r="T92" s="8"/>
      <c r="U92" s="212"/>
      <c r="V92" t="str">
        <f>データ!BQ7</f>
        <v>邪神：7 / 死神：8 / 外道：8</v>
      </c>
      <c r="AG92" s="198">
        <v>3</v>
      </c>
      <c r="AH92" s="198" t="str">
        <f>データ!BF7</f>
        <v>魔王</v>
      </c>
      <c r="AI92" s="199" t="str">
        <f>データ!BI7</f>
        <v>邪神</v>
      </c>
      <c r="AJ92" s="200" t="str">
        <f>データ!BK7</f>
        <v>死神</v>
      </c>
      <c r="AK92" s="205" t="str">
        <f>データ!BM7</f>
        <v>外道</v>
      </c>
      <c r="AM92" s="161" t="str">
        <f t="shared" si="31"/>
        <v/>
      </c>
      <c r="AN92" s="162">
        <f t="shared" si="32"/>
        <v>0</v>
      </c>
      <c r="AO92" s="163" t="str">
        <f t="shared" si="33"/>
        <v/>
      </c>
      <c r="AP92" s="164" t="str">
        <f t="shared" si="34"/>
        <v/>
      </c>
      <c r="AQ92" s="164" t="str">
        <f t="shared" si="35"/>
        <v/>
      </c>
      <c r="AR92" s="162">
        <f t="shared" si="36"/>
        <v>0</v>
      </c>
      <c r="AS92" s="163" t="str">
        <f t="shared" si="37"/>
        <v/>
      </c>
      <c r="AT92" s="164" t="str">
        <f t="shared" si="38"/>
        <v/>
      </c>
      <c r="AU92" s="164" t="str">
        <f t="shared" si="39"/>
        <v/>
      </c>
      <c r="AV92" s="162">
        <f t="shared" si="40"/>
        <v>0</v>
      </c>
      <c r="AW92" s="163" t="str">
        <f t="shared" si="41"/>
        <v/>
      </c>
      <c r="AX92" s="164" t="str">
        <f t="shared" si="42"/>
        <v/>
      </c>
      <c r="AY92" s="164" t="str">
        <f t="shared" si="43"/>
        <v/>
      </c>
      <c r="AZ92" s="162">
        <f t="shared" si="44"/>
        <v>0</v>
      </c>
      <c r="BA92" s="163" t="str">
        <f t="shared" si="45"/>
        <v/>
      </c>
      <c r="BB92" s="164" t="str">
        <f t="shared" si="46"/>
        <v/>
      </c>
      <c r="BC92" s="165" t="str">
        <f t="shared" si="47"/>
        <v/>
      </c>
      <c r="BE92" s="172">
        <f t="shared" si="48"/>
        <v>0</v>
      </c>
      <c r="BF92" s="172" t="str">
        <f>IF(BE92=0,"",MAX(BF$89:BF91)+1)</f>
        <v/>
      </c>
    </row>
    <row r="93" spans="3:58" hidden="1" outlineLevel="1">
      <c r="C93" s="210" t="str">
        <f>データ!BF8</f>
        <v>邪神</v>
      </c>
      <c r="D93" s="210">
        <f>データ!BC8*100</f>
        <v>400</v>
      </c>
      <c r="E93" s="222">
        <f t="shared" ca="1" si="49"/>
        <v>0</v>
      </c>
      <c r="F93" s="172">
        <f t="shared" si="50"/>
        <v>0</v>
      </c>
      <c r="G93" s="210">
        <f ca="1">IF(E93&gt;1,OFFSET(データ!$BC$55,E93-1,データ!BH8),0)</f>
        <v>0</v>
      </c>
      <c r="L93" s="210">
        <f>IF($L$89=1,データ!BH8,データ!BG8)</f>
        <v>4</v>
      </c>
      <c r="M93" s="210">
        <f t="shared" ca="1" si="30"/>
        <v>0</v>
      </c>
      <c r="N93" s="211" t="str">
        <f ca="1">IF($M93=N$88,MAX(N$89:N92)+1,"")</f>
        <v/>
      </c>
      <c r="O93" s="8" t="str">
        <f ca="1">IF($M93=O$88,MAX(O$89:O92)+1,"")</f>
        <v/>
      </c>
      <c r="P93" s="8" t="str">
        <f ca="1">IF($M93=P$88,MAX(P$89:P92)+1,"")</f>
        <v/>
      </c>
      <c r="Q93" s="8" t="str">
        <f ca="1">IF($M93=Q$88,MAX(Q$89:Q92)+1,"")</f>
        <v/>
      </c>
      <c r="R93" s="212" t="str">
        <f ca="1">IF($M93=R$88,MAX(R$89:R92)+1,"")</f>
        <v/>
      </c>
      <c r="S93" s="211"/>
      <c r="T93" s="8"/>
      <c r="U93" s="212"/>
      <c r="V93" t="str">
        <f>データ!BQ8</f>
        <v>凶鳥：7 / 堕天使：5</v>
      </c>
      <c r="AG93" s="198">
        <v>4</v>
      </c>
      <c r="AH93" s="198" t="str">
        <f>データ!BF8</f>
        <v>邪神</v>
      </c>
      <c r="AI93" s="199" t="str">
        <f>データ!BI8</f>
        <v>凶鳥</v>
      </c>
      <c r="AJ93" s="200" t="str">
        <f>データ!BK8</f>
        <v>堕天使</v>
      </c>
      <c r="AK93" s="205" t="str">
        <f>データ!BM8</f>
        <v>-</v>
      </c>
      <c r="AM93" s="161" t="str">
        <f t="shared" si="31"/>
        <v/>
      </c>
      <c r="AN93" s="162">
        <f t="shared" si="32"/>
        <v>0</v>
      </c>
      <c r="AO93" s="163" t="str">
        <f t="shared" si="33"/>
        <v/>
      </c>
      <c r="AP93" s="164" t="str">
        <f t="shared" si="34"/>
        <v/>
      </c>
      <c r="AQ93" s="164" t="str">
        <f t="shared" si="35"/>
        <v/>
      </c>
      <c r="AR93" s="162">
        <f t="shared" si="36"/>
        <v>0</v>
      </c>
      <c r="AS93" s="163" t="str">
        <f t="shared" si="37"/>
        <v/>
      </c>
      <c r="AT93" s="164" t="str">
        <f t="shared" si="38"/>
        <v/>
      </c>
      <c r="AU93" s="164" t="str">
        <f t="shared" si="39"/>
        <v/>
      </c>
      <c r="AV93" s="162">
        <f t="shared" si="40"/>
        <v>0</v>
      </c>
      <c r="AW93" s="163" t="str">
        <f t="shared" si="41"/>
        <v/>
      </c>
      <c r="AX93" s="164" t="str">
        <f t="shared" si="42"/>
        <v/>
      </c>
      <c r="AY93" s="164" t="str">
        <f t="shared" si="43"/>
        <v/>
      </c>
      <c r="AZ93" s="162">
        <f t="shared" si="44"/>
        <v>0</v>
      </c>
      <c r="BA93" s="163" t="str">
        <f t="shared" si="45"/>
        <v/>
      </c>
      <c r="BB93" s="164" t="str">
        <f t="shared" si="46"/>
        <v/>
      </c>
      <c r="BC93" s="165" t="str">
        <f t="shared" si="47"/>
        <v/>
      </c>
      <c r="BE93" s="172">
        <f t="shared" si="48"/>
        <v>0</v>
      </c>
      <c r="BF93" s="172" t="str">
        <f>IF(BE93=0,"",MAX(BF$89:BF92)+1)</f>
        <v/>
      </c>
    </row>
    <row r="94" spans="3:58" hidden="1" outlineLevel="1">
      <c r="C94" s="210" t="str">
        <f>データ!BF9</f>
        <v>女神</v>
      </c>
      <c r="D94" s="210">
        <f>データ!BC9*100</f>
        <v>500</v>
      </c>
      <c r="E94" s="222">
        <f t="shared" ca="1" si="49"/>
        <v>0</v>
      </c>
      <c r="F94" s="172">
        <f t="shared" si="50"/>
        <v>0</v>
      </c>
      <c r="G94" s="210">
        <f ca="1">IF(E94&gt;1,OFFSET(データ!$BC$55,E94-1,データ!BH9),0)</f>
        <v>0</v>
      </c>
      <c r="L94" s="210">
        <f>IF($L$89=1,データ!BH9,データ!BG9)</f>
        <v>4</v>
      </c>
      <c r="M94" s="210">
        <f t="shared" ca="1" si="30"/>
        <v>0</v>
      </c>
      <c r="N94" s="211" t="str">
        <f ca="1">IF($M94=N$88,MAX(N$89:N93)+1,"")</f>
        <v/>
      </c>
      <c r="O94" s="8" t="str">
        <f ca="1">IF($M94=O$88,MAX(O$89:O93)+1,"")</f>
        <v/>
      </c>
      <c r="P94" s="8" t="str">
        <f ca="1">IF($M94=P$88,MAX(P$89:P93)+1,"")</f>
        <v/>
      </c>
      <c r="Q94" s="8" t="str">
        <f ca="1">IF($M94=Q$88,MAX(Q$89:Q93)+1,"")</f>
        <v/>
      </c>
      <c r="R94" s="212" t="str">
        <f ca="1">IF($M94=R$88,MAX(R$89:R93)+1,"")</f>
        <v/>
      </c>
      <c r="S94" s="211"/>
      <c r="T94" s="8"/>
      <c r="U94" s="212"/>
      <c r="V94" t="str">
        <f>データ!BQ9</f>
        <v>霊鳥：6 / 妖魔：7</v>
      </c>
      <c r="AG94" s="198">
        <v>5</v>
      </c>
      <c r="AH94" s="198" t="str">
        <f>データ!BF9</f>
        <v>女神</v>
      </c>
      <c r="AI94" s="199" t="str">
        <f>データ!BI9</f>
        <v>霊鳥</v>
      </c>
      <c r="AJ94" s="200" t="str">
        <f>データ!BK9</f>
        <v>妖魔</v>
      </c>
      <c r="AK94" s="205" t="str">
        <f>データ!BM9</f>
        <v>-</v>
      </c>
      <c r="AM94" s="161" t="str">
        <f t="shared" si="31"/>
        <v/>
      </c>
      <c r="AN94" s="162">
        <f t="shared" si="32"/>
        <v>0</v>
      </c>
      <c r="AO94" s="163" t="str">
        <f t="shared" si="33"/>
        <v/>
      </c>
      <c r="AP94" s="164" t="str">
        <f t="shared" si="34"/>
        <v/>
      </c>
      <c r="AQ94" s="164" t="str">
        <f t="shared" si="35"/>
        <v/>
      </c>
      <c r="AR94" s="162">
        <f t="shared" si="36"/>
        <v>0</v>
      </c>
      <c r="AS94" s="163" t="str">
        <f t="shared" si="37"/>
        <v/>
      </c>
      <c r="AT94" s="164" t="str">
        <f t="shared" si="38"/>
        <v/>
      </c>
      <c r="AU94" s="164" t="str">
        <f t="shared" si="39"/>
        <v/>
      </c>
      <c r="AV94" s="162">
        <f t="shared" si="40"/>
        <v>0</v>
      </c>
      <c r="AW94" s="163" t="str">
        <f t="shared" si="41"/>
        <v/>
      </c>
      <c r="AX94" s="164" t="str">
        <f t="shared" si="42"/>
        <v/>
      </c>
      <c r="AY94" s="164" t="str">
        <f t="shared" si="43"/>
        <v/>
      </c>
      <c r="AZ94" s="162">
        <f t="shared" si="44"/>
        <v>0</v>
      </c>
      <c r="BA94" s="163" t="str">
        <f t="shared" si="45"/>
        <v/>
      </c>
      <c r="BB94" s="164" t="str">
        <f t="shared" si="46"/>
        <v/>
      </c>
      <c r="BC94" s="165" t="str">
        <f t="shared" si="47"/>
        <v/>
      </c>
      <c r="BE94" s="172">
        <f t="shared" si="48"/>
        <v>0</v>
      </c>
      <c r="BF94" s="172" t="str">
        <f>IF(BE94=0,"",MAX(BF$89:BF93)+1)</f>
        <v/>
      </c>
    </row>
    <row r="95" spans="3:58" hidden="1" outlineLevel="1">
      <c r="C95" s="210" t="str">
        <f>データ!BF10</f>
        <v>天津神</v>
      </c>
      <c r="D95" s="210">
        <f>データ!BC10*100</f>
        <v>600</v>
      </c>
      <c r="E95" s="222">
        <f t="shared" ca="1" si="49"/>
        <v>0</v>
      </c>
      <c r="F95" s="172">
        <f t="shared" si="50"/>
        <v>0</v>
      </c>
      <c r="G95" s="210">
        <f ca="1">IF(E95&gt;1,OFFSET(データ!$BC$55,E95-1,データ!BH10),0)</f>
        <v>0</v>
      </c>
      <c r="L95" s="210">
        <f>IF($L$89=1,データ!BH10,データ!BG10)</f>
        <v>4</v>
      </c>
      <c r="M95" s="210">
        <f t="shared" ca="1" si="30"/>
        <v>0</v>
      </c>
      <c r="N95" s="211" t="str">
        <f ca="1">IF($M95=N$88,MAX(N$89:N94)+1,"")</f>
        <v/>
      </c>
      <c r="O95" s="8" t="str">
        <f ca="1">IF($M95=O$88,MAX(O$89:O94)+1,"")</f>
        <v/>
      </c>
      <c r="P95" s="8" t="str">
        <f ca="1">IF($M95=P$88,MAX(P$89:P94)+1,"")</f>
        <v/>
      </c>
      <c r="Q95" s="8" t="str">
        <f ca="1">IF($M95=Q$88,MAX(Q$89:Q94)+1,"")</f>
        <v/>
      </c>
      <c r="R95" s="212" t="str">
        <f ca="1">IF($M95=R$88,MAX(R$89:R94)+1,"")</f>
        <v/>
      </c>
      <c r="S95" s="211"/>
      <c r="T95" s="8"/>
      <c r="U95" s="212"/>
      <c r="V95" t="str">
        <f>データ!BQ10</f>
        <v>霊鳥：6 / 神獣：6</v>
      </c>
      <c r="AG95" s="198">
        <v>6</v>
      </c>
      <c r="AH95" s="198" t="str">
        <f>データ!BF10</f>
        <v>天津神</v>
      </c>
      <c r="AI95" s="199" t="str">
        <f>データ!BI10</f>
        <v>霊鳥</v>
      </c>
      <c r="AJ95" s="200" t="str">
        <f>データ!BK10</f>
        <v>神獣</v>
      </c>
      <c r="AK95" s="205" t="str">
        <f>データ!BM10</f>
        <v>-</v>
      </c>
      <c r="AM95" s="161" t="str">
        <f t="shared" si="31"/>
        <v/>
      </c>
      <c r="AN95" s="162">
        <f t="shared" si="32"/>
        <v>0</v>
      </c>
      <c r="AO95" s="163" t="str">
        <f t="shared" si="33"/>
        <v/>
      </c>
      <c r="AP95" s="164" t="str">
        <f t="shared" si="34"/>
        <v/>
      </c>
      <c r="AQ95" s="164" t="str">
        <f t="shared" si="35"/>
        <v/>
      </c>
      <c r="AR95" s="162">
        <f t="shared" si="36"/>
        <v>0</v>
      </c>
      <c r="AS95" s="163" t="str">
        <f t="shared" si="37"/>
        <v/>
      </c>
      <c r="AT95" s="164" t="str">
        <f t="shared" si="38"/>
        <v/>
      </c>
      <c r="AU95" s="164" t="str">
        <f t="shared" si="39"/>
        <v/>
      </c>
      <c r="AV95" s="162">
        <f t="shared" si="40"/>
        <v>0</v>
      </c>
      <c r="AW95" s="163" t="str">
        <f t="shared" si="41"/>
        <v/>
      </c>
      <c r="AX95" s="164" t="str">
        <f t="shared" si="42"/>
        <v/>
      </c>
      <c r="AY95" s="164" t="str">
        <f t="shared" si="43"/>
        <v/>
      </c>
      <c r="AZ95" s="162">
        <f t="shared" si="44"/>
        <v>0</v>
      </c>
      <c r="BA95" s="163" t="str">
        <f t="shared" si="45"/>
        <v/>
      </c>
      <c r="BB95" s="164" t="str">
        <f t="shared" si="46"/>
        <v/>
      </c>
      <c r="BC95" s="165" t="str">
        <f t="shared" si="47"/>
        <v/>
      </c>
      <c r="BE95" s="172">
        <f t="shared" si="48"/>
        <v>0</v>
      </c>
      <c r="BF95" s="172" t="str">
        <f>IF(BE95=0,"",MAX(BF$89:BF94)+1)</f>
        <v/>
      </c>
    </row>
    <row r="96" spans="3:58" hidden="1" outlineLevel="1">
      <c r="C96" s="210" t="str">
        <f>データ!BF11</f>
        <v>国津神</v>
      </c>
      <c r="D96" s="210">
        <f>データ!BC11*100</f>
        <v>700</v>
      </c>
      <c r="E96" s="222">
        <f t="shared" ca="1" si="49"/>
        <v>0</v>
      </c>
      <c r="F96" s="172">
        <f t="shared" si="50"/>
        <v>0</v>
      </c>
      <c r="G96" s="210">
        <f ca="1">IF(E96&gt;1,OFFSET(データ!$BC$55,E96-1,データ!BH11),0)</f>
        <v>0</v>
      </c>
      <c r="L96" s="210">
        <f>IF($L$89=1,データ!BH11,データ!BG11)</f>
        <v>4</v>
      </c>
      <c r="M96" s="210">
        <f t="shared" ca="1" si="30"/>
        <v>0</v>
      </c>
      <c r="N96" s="211" t="str">
        <f ca="1">IF($M96=N$88,MAX(N$89:N95)+1,"")</f>
        <v/>
      </c>
      <c r="O96" s="8" t="str">
        <f ca="1">IF($M96=O$88,MAX(O$89:O95)+1,"")</f>
        <v/>
      </c>
      <c r="P96" s="8" t="str">
        <f ca="1">IF($M96=P$88,MAX(P$89:P95)+1,"")</f>
        <v/>
      </c>
      <c r="Q96" s="8" t="str">
        <f ca="1">IF($M96=Q$88,MAX(Q$89:Q95)+1,"")</f>
        <v/>
      </c>
      <c r="R96" s="212" t="str">
        <f ca="1">IF($M96=R$88,MAX(R$89:R95)+1,"")</f>
        <v/>
      </c>
      <c r="S96" s="211"/>
      <c r="T96" s="8"/>
      <c r="U96" s="212"/>
      <c r="V96" t="str">
        <f>データ!BQ11</f>
        <v>龍神：6 / 神獣：6</v>
      </c>
      <c r="AG96" s="198">
        <v>7</v>
      </c>
      <c r="AH96" s="198" t="str">
        <f>データ!BF11</f>
        <v>国津神</v>
      </c>
      <c r="AI96" s="199" t="str">
        <f>データ!BI11</f>
        <v>龍神</v>
      </c>
      <c r="AJ96" s="200" t="str">
        <f>データ!BK11</f>
        <v>神獣</v>
      </c>
      <c r="AK96" s="205" t="str">
        <f>データ!BM11</f>
        <v>-</v>
      </c>
      <c r="AM96" s="161" t="str">
        <f t="shared" si="31"/>
        <v/>
      </c>
      <c r="AN96" s="162">
        <f t="shared" si="32"/>
        <v>0</v>
      </c>
      <c r="AO96" s="163" t="str">
        <f t="shared" si="33"/>
        <v/>
      </c>
      <c r="AP96" s="164" t="str">
        <f t="shared" si="34"/>
        <v/>
      </c>
      <c r="AQ96" s="164" t="str">
        <f t="shared" si="35"/>
        <v/>
      </c>
      <c r="AR96" s="162">
        <f t="shared" si="36"/>
        <v>0</v>
      </c>
      <c r="AS96" s="163" t="str">
        <f t="shared" si="37"/>
        <v/>
      </c>
      <c r="AT96" s="164" t="str">
        <f t="shared" si="38"/>
        <v/>
      </c>
      <c r="AU96" s="164" t="str">
        <f t="shared" si="39"/>
        <v/>
      </c>
      <c r="AV96" s="162">
        <f t="shared" si="40"/>
        <v>0</v>
      </c>
      <c r="AW96" s="163" t="str">
        <f t="shared" si="41"/>
        <v/>
      </c>
      <c r="AX96" s="164" t="str">
        <f t="shared" si="42"/>
        <v/>
      </c>
      <c r="AY96" s="164" t="str">
        <f t="shared" si="43"/>
        <v/>
      </c>
      <c r="AZ96" s="162">
        <f t="shared" si="44"/>
        <v>0</v>
      </c>
      <c r="BA96" s="163" t="str">
        <f t="shared" si="45"/>
        <v/>
      </c>
      <c r="BB96" s="164" t="str">
        <f t="shared" si="46"/>
        <v/>
      </c>
      <c r="BC96" s="165" t="str">
        <f t="shared" si="47"/>
        <v/>
      </c>
      <c r="BE96" s="172">
        <f t="shared" si="48"/>
        <v>0</v>
      </c>
      <c r="BF96" s="172" t="str">
        <f>IF(BE96=0,"",MAX(BF$89:BF95)+1)</f>
        <v/>
      </c>
    </row>
    <row r="97" spans="3:58" hidden="1" outlineLevel="1">
      <c r="C97" s="210" t="str">
        <f>データ!BF12</f>
        <v>地母神</v>
      </c>
      <c r="D97" s="210">
        <f>データ!BC12*100</f>
        <v>800</v>
      </c>
      <c r="E97" s="222">
        <f t="shared" ca="1" si="49"/>
        <v>0</v>
      </c>
      <c r="F97" s="172">
        <f t="shared" si="50"/>
        <v>0</v>
      </c>
      <c r="G97" s="210">
        <f ca="1">IF(E97&gt;1,OFFSET(データ!$BC$55,E97-1,データ!BH12),0)</f>
        <v>0</v>
      </c>
      <c r="L97" s="210">
        <f>IF($L$89=1,データ!BH12,データ!BG12)</f>
        <v>4</v>
      </c>
      <c r="M97" s="210">
        <f t="shared" ca="1" si="30"/>
        <v>0</v>
      </c>
      <c r="N97" s="211" t="str">
        <f ca="1">IF($M97=N$88,MAX(N$89:N96)+1,"")</f>
        <v/>
      </c>
      <c r="O97" s="8" t="str">
        <f ca="1">IF($M97=O$88,MAX(O$89:O96)+1,"")</f>
        <v/>
      </c>
      <c r="P97" s="8" t="str">
        <f ca="1">IF($M97=P$88,MAX(P$89:P96)+1,"")</f>
        <v/>
      </c>
      <c r="Q97" s="8" t="str">
        <f ca="1">IF($M97=Q$88,MAX(Q$89:Q96)+1,"")</f>
        <v/>
      </c>
      <c r="R97" s="212" t="str">
        <f ca="1">IF($M97=R$88,MAX(R$89:R96)+1,"")</f>
        <v/>
      </c>
      <c r="S97" s="211"/>
      <c r="T97" s="8"/>
      <c r="U97" s="212"/>
      <c r="V97" t="str">
        <f>データ!BQ12</f>
        <v>鬼女：7 / 龍神：5</v>
      </c>
      <c r="AG97" s="198">
        <v>8</v>
      </c>
      <c r="AH97" s="198" t="str">
        <f>データ!BF12</f>
        <v>地母神</v>
      </c>
      <c r="AI97" s="199" t="str">
        <f>データ!BI12</f>
        <v>鬼女</v>
      </c>
      <c r="AJ97" s="200" t="str">
        <f>データ!BK12</f>
        <v>龍神</v>
      </c>
      <c r="AK97" s="205" t="str">
        <f>データ!BM12</f>
        <v>-</v>
      </c>
      <c r="AM97" s="161" t="str">
        <f t="shared" si="31"/>
        <v/>
      </c>
      <c r="AN97" s="162">
        <f t="shared" si="32"/>
        <v>0</v>
      </c>
      <c r="AO97" s="163" t="str">
        <f t="shared" si="33"/>
        <v/>
      </c>
      <c r="AP97" s="164" t="str">
        <f t="shared" si="34"/>
        <v/>
      </c>
      <c r="AQ97" s="164" t="str">
        <f t="shared" si="35"/>
        <v/>
      </c>
      <c r="AR97" s="162">
        <f t="shared" si="36"/>
        <v>0</v>
      </c>
      <c r="AS97" s="163" t="str">
        <f t="shared" si="37"/>
        <v/>
      </c>
      <c r="AT97" s="164" t="str">
        <f t="shared" si="38"/>
        <v/>
      </c>
      <c r="AU97" s="164" t="str">
        <f t="shared" si="39"/>
        <v/>
      </c>
      <c r="AV97" s="162">
        <f t="shared" si="40"/>
        <v>0</v>
      </c>
      <c r="AW97" s="163" t="str">
        <f t="shared" si="41"/>
        <v/>
      </c>
      <c r="AX97" s="164" t="str">
        <f t="shared" si="42"/>
        <v/>
      </c>
      <c r="AY97" s="164" t="str">
        <f t="shared" si="43"/>
        <v/>
      </c>
      <c r="AZ97" s="162">
        <f t="shared" si="44"/>
        <v>0</v>
      </c>
      <c r="BA97" s="163" t="str">
        <f t="shared" si="45"/>
        <v/>
      </c>
      <c r="BB97" s="164" t="str">
        <f t="shared" si="46"/>
        <v/>
      </c>
      <c r="BC97" s="165" t="str">
        <f t="shared" si="47"/>
        <v/>
      </c>
      <c r="BE97" s="172">
        <f t="shared" si="48"/>
        <v>0</v>
      </c>
      <c r="BF97" s="172" t="str">
        <f>IF(BE97=0,"",MAX(BF$89:BF96)+1)</f>
        <v/>
      </c>
    </row>
    <row r="98" spans="3:58" hidden="1" outlineLevel="1">
      <c r="C98" s="210" t="str">
        <f>データ!BF13</f>
        <v>大天使</v>
      </c>
      <c r="D98" s="210">
        <f>データ!BC13*100</f>
        <v>900</v>
      </c>
      <c r="E98" s="222">
        <f t="shared" ca="1" si="49"/>
        <v>0</v>
      </c>
      <c r="F98" s="172">
        <f t="shared" si="50"/>
        <v>0</v>
      </c>
      <c r="G98" s="210">
        <f ca="1">IF(E98&gt;1,OFFSET(データ!$BC$55,E98-1,データ!BH13),0)</f>
        <v>0</v>
      </c>
      <c r="L98" s="210">
        <f>IF($L$89=1,データ!BH13,データ!BG13)</f>
        <v>5</v>
      </c>
      <c r="M98" s="210">
        <f t="shared" ca="1" si="30"/>
        <v>0</v>
      </c>
      <c r="N98" s="211" t="str">
        <f ca="1">IF($M98=N$88,MAX(N$89:N97)+1,"")</f>
        <v/>
      </c>
      <c r="O98" s="8" t="str">
        <f ca="1">IF($M98=O$88,MAX(O$89:O97)+1,"")</f>
        <v/>
      </c>
      <c r="P98" s="8" t="str">
        <f ca="1">IF($M98=P$88,MAX(P$89:P97)+1,"")</f>
        <v/>
      </c>
      <c r="Q98" s="8" t="str">
        <f ca="1">IF($M98=Q$88,MAX(Q$89:Q97)+1,"")</f>
        <v/>
      </c>
      <c r="R98" s="212" t="str">
        <f ca="1">IF($M98=R$88,MAX(R$89:R97)+1,"")</f>
        <v/>
      </c>
      <c r="S98" s="211"/>
      <c r="T98" s="8"/>
      <c r="U98" s="212"/>
      <c r="V98" t="str">
        <f>データ!BQ13</f>
        <v>天使：10 / 聖獣：9</v>
      </c>
      <c r="AG98" s="198">
        <v>9</v>
      </c>
      <c r="AH98" s="198" t="str">
        <f>データ!BF13</f>
        <v>大天使</v>
      </c>
      <c r="AI98" s="199" t="str">
        <f>データ!BI13</f>
        <v>天使</v>
      </c>
      <c r="AJ98" s="200" t="str">
        <f>データ!BK13</f>
        <v>聖獣</v>
      </c>
      <c r="AK98" s="205" t="str">
        <f>データ!BM13</f>
        <v>-</v>
      </c>
      <c r="AM98" s="161" t="str">
        <f t="shared" si="31"/>
        <v/>
      </c>
      <c r="AN98" s="162">
        <f t="shared" si="32"/>
        <v>0</v>
      </c>
      <c r="AO98" s="163" t="str">
        <f t="shared" si="33"/>
        <v/>
      </c>
      <c r="AP98" s="164" t="str">
        <f t="shared" si="34"/>
        <v/>
      </c>
      <c r="AQ98" s="164" t="str">
        <f t="shared" si="35"/>
        <v/>
      </c>
      <c r="AR98" s="162">
        <f t="shared" si="36"/>
        <v>0</v>
      </c>
      <c r="AS98" s="163" t="str">
        <f t="shared" si="37"/>
        <v/>
      </c>
      <c r="AT98" s="164" t="str">
        <f t="shared" si="38"/>
        <v/>
      </c>
      <c r="AU98" s="164" t="str">
        <f t="shared" si="39"/>
        <v/>
      </c>
      <c r="AV98" s="162">
        <f t="shared" si="40"/>
        <v>0</v>
      </c>
      <c r="AW98" s="163" t="str">
        <f t="shared" si="41"/>
        <v/>
      </c>
      <c r="AX98" s="164" t="str">
        <f t="shared" si="42"/>
        <v/>
      </c>
      <c r="AY98" s="164" t="str">
        <f t="shared" si="43"/>
        <v/>
      </c>
      <c r="AZ98" s="162">
        <f t="shared" si="44"/>
        <v>0</v>
      </c>
      <c r="BA98" s="163" t="str">
        <f t="shared" si="45"/>
        <v/>
      </c>
      <c r="BB98" s="164" t="str">
        <f t="shared" si="46"/>
        <v/>
      </c>
      <c r="BC98" s="165" t="str">
        <f t="shared" si="47"/>
        <v/>
      </c>
      <c r="BE98" s="172">
        <f t="shared" si="48"/>
        <v>0</v>
      </c>
      <c r="BF98" s="172" t="str">
        <f>IF(BE98=0,"",MAX(BF$89:BF97)+1)</f>
        <v/>
      </c>
    </row>
    <row r="99" spans="3:58" hidden="1" outlineLevel="1">
      <c r="C99" s="210" t="str">
        <f>データ!BF14</f>
        <v>霊鳥</v>
      </c>
      <c r="D99" s="210">
        <f>データ!BC14*100</f>
        <v>1000</v>
      </c>
      <c r="E99" s="222">
        <f t="shared" ca="1" si="49"/>
        <v>0</v>
      </c>
      <c r="F99" s="172">
        <f t="shared" si="50"/>
        <v>0</v>
      </c>
      <c r="G99" s="210">
        <f ca="1">IF(E99&gt;1,OFFSET(データ!$BC$55,E99-1,データ!BH14),0)</f>
        <v>0</v>
      </c>
      <c r="L99" s="210">
        <f>IF($L$89=1,データ!BH14,データ!BG14)</f>
        <v>3</v>
      </c>
      <c r="M99" s="210">
        <f t="shared" ca="1" si="30"/>
        <v>0</v>
      </c>
      <c r="N99" s="211" t="str">
        <f ca="1">IF($M99=N$88,MAX(N$89:N98)+1,"")</f>
        <v/>
      </c>
      <c r="O99" s="8" t="str">
        <f ca="1">IF($M99=O$88,MAX(O$89:O98)+1,"")</f>
        <v/>
      </c>
      <c r="P99" s="8" t="str">
        <f ca="1">IF($M99=P$88,MAX(P$89:P98)+1,"")</f>
        <v/>
      </c>
      <c r="Q99" s="8" t="str">
        <f ca="1">IF($M99=Q$88,MAX(Q$89:Q98)+1,"")</f>
        <v/>
      </c>
      <c r="R99" s="212" t="str">
        <f ca="1">IF($M99=R$88,MAX(R$89:R98)+1,"")</f>
        <v/>
      </c>
      <c r="S99" s="211"/>
      <c r="T99" s="8"/>
      <c r="U99" s="212"/>
      <c r="V99" t="str">
        <f>データ!BQ14</f>
        <v>妖鳥：5 / 妖魔：4</v>
      </c>
      <c r="AG99" s="198">
        <v>10</v>
      </c>
      <c r="AH99" s="198" t="str">
        <f>データ!BF14</f>
        <v>霊鳥</v>
      </c>
      <c r="AI99" s="199" t="str">
        <f>データ!BI14</f>
        <v>妖鳥</v>
      </c>
      <c r="AJ99" s="200" t="str">
        <f>データ!BK14</f>
        <v>妖魔</v>
      </c>
      <c r="AK99" s="205" t="str">
        <f>データ!BM14</f>
        <v>-</v>
      </c>
      <c r="AM99" s="161" t="str">
        <f t="shared" si="31"/>
        <v/>
      </c>
      <c r="AN99" s="162">
        <f t="shared" si="32"/>
        <v>0</v>
      </c>
      <c r="AO99" s="163" t="str">
        <f t="shared" si="33"/>
        <v/>
      </c>
      <c r="AP99" s="164" t="str">
        <f t="shared" si="34"/>
        <v/>
      </c>
      <c r="AQ99" s="164" t="str">
        <f t="shared" si="35"/>
        <v/>
      </c>
      <c r="AR99" s="162">
        <f t="shared" si="36"/>
        <v>0</v>
      </c>
      <c r="AS99" s="163" t="str">
        <f t="shared" si="37"/>
        <v/>
      </c>
      <c r="AT99" s="164" t="str">
        <f t="shared" si="38"/>
        <v/>
      </c>
      <c r="AU99" s="164" t="str">
        <f t="shared" si="39"/>
        <v/>
      </c>
      <c r="AV99" s="162">
        <f t="shared" si="40"/>
        <v>0</v>
      </c>
      <c r="AW99" s="163" t="str">
        <f t="shared" si="41"/>
        <v/>
      </c>
      <c r="AX99" s="164" t="str">
        <f t="shared" si="42"/>
        <v/>
      </c>
      <c r="AY99" s="164" t="str">
        <f t="shared" si="43"/>
        <v/>
      </c>
      <c r="AZ99" s="162">
        <f t="shared" si="44"/>
        <v>0</v>
      </c>
      <c r="BA99" s="163" t="str">
        <f t="shared" si="45"/>
        <v/>
      </c>
      <c r="BB99" s="164" t="str">
        <f t="shared" si="46"/>
        <v/>
      </c>
      <c r="BC99" s="165" t="str">
        <f t="shared" si="47"/>
        <v/>
      </c>
      <c r="BE99" s="172">
        <f t="shared" si="48"/>
        <v>0</v>
      </c>
      <c r="BF99" s="172" t="str">
        <f>IF(BE99=0,"",MAX(BF$89:BF98)+1)</f>
        <v/>
      </c>
    </row>
    <row r="100" spans="3:58" hidden="1" outlineLevel="1">
      <c r="C100" s="210" t="str">
        <f>データ!BF15</f>
        <v>死神</v>
      </c>
      <c r="D100" s="210">
        <f>データ!BC15*100</f>
        <v>1100</v>
      </c>
      <c r="E100" s="222">
        <f t="shared" ca="1" si="49"/>
        <v>0</v>
      </c>
      <c r="F100" s="172">
        <f t="shared" si="50"/>
        <v>0</v>
      </c>
      <c r="G100" s="210">
        <f ca="1">IF(E100&gt;1,OFFSET(データ!$BC$55,E100-1,データ!BH15),0)</f>
        <v>0</v>
      </c>
      <c r="L100" s="210">
        <f>IF($L$89=1,データ!BH15,データ!BG15)</f>
        <v>4</v>
      </c>
      <c r="M100" s="210">
        <f t="shared" ca="1" si="30"/>
        <v>0</v>
      </c>
      <c r="N100" s="211" t="str">
        <f ca="1">IF($M100=N$88,MAX(N$89:N99)+1,"")</f>
        <v/>
      </c>
      <c r="O100" s="8" t="str">
        <f ca="1">IF($M100=O$88,MAX(O$89:O99)+1,"")</f>
        <v/>
      </c>
      <c r="P100" s="8" t="str">
        <f ca="1">IF($M100=P$88,MAX(P$89:P99)+1,"")</f>
        <v/>
      </c>
      <c r="Q100" s="8" t="str">
        <f ca="1">IF($M100=Q$88,MAX(Q$89:Q99)+1,"")</f>
        <v/>
      </c>
      <c r="R100" s="212" t="str">
        <f ca="1">IF($M100=R$88,MAX(R$89:R99)+1,"")</f>
        <v/>
      </c>
      <c r="S100" s="211"/>
      <c r="T100" s="8"/>
      <c r="U100" s="212"/>
      <c r="V100" t="str">
        <f>データ!BQ15</f>
        <v>邪鬼：6 / 夜魔：7</v>
      </c>
      <c r="AG100" s="198">
        <v>11</v>
      </c>
      <c r="AH100" s="198" t="str">
        <f>データ!BF15</f>
        <v>死神</v>
      </c>
      <c r="AI100" s="199" t="str">
        <f>データ!BI15</f>
        <v>邪鬼</v>
      </c>
      <c r="AJ100" s="200" t="str">
        <f>データ!BK15</f>
        <v>夜魔</v>
      </c>
      <c r="AK100" s="205" t="str">
        <f>データ!BM15</f>
        <v>-</v>
      </c>
      <c r="AM100" s="161" t="str">
        <f t="shared" si="31"/>
        <v/>
      </c>
      <c r="AN100" s="162">
        <f t="shared" si="32"/>
        <v>0</v>
      </c>
      <c r="AO100" s="163" t="str">
        <f t="shared" si="33"/>
        <v/>
      </c>
      <c r="AP100" s="164" t="str">
        <f t="shared" si="34"/>
        <v/>
      </c>
      <c r="AQ100" s="164" t="str">
        <f t="shared" si="35"/>
        <v/>
      </c>
      <c r="AR100" s="162">
        <f t="shared" si="36"/>
        <v>0</v>
      </c>
      <c r="AS100" s="163" t="str">
        <f t="shared" si="37"/>
        <v/>
      </c>
      <c r="AT100" s="164" t="str">
        <f t="shared" si="38"/>
        <v/>
      </c>
      <c r="AU100" s="164" t="str">
        <f t="shared" si="39"/>
        <v/>
      </c>
      <c r="AV100" s="162">
        <f t="shared" si="40"/>
        <v>0</v>
      </c>
      <c r="AW100" s="163" t="str">
        <f t="shared" si="41"/>
        <v/>
      </c>
      <c r="AX100" s="164" t="str">
        <f t="shared" si="42"/>
        <v/>
      </c>
      <c r="AY100" s="164" t="str">
        <f t="shared" si="43"/>
        <v/>
      </c>
      <c r="AZ100" s="162">
        <f t="shared" si="44"/>
        <v>0</v>
      </c>
      <c r="BA100" s="163" t="str">
        <f t="shared" si="45"/>
        <v/>
      </c>
      <c r="BB100" s="164" t="str">
        <f t="shared" si="46"/>
        <v/>
      </c>
      <c r="BC100" s="165" t="str">
        <f t="shared" si="47"/>
        <v/>
      </c>
      <c r="BE100" s="172">
        <f t="shared" si="48"/>
        <v>0</v>
      </c>
      <c r="BF100" s="172" t="str">
        <f>IF(BE100=0,"",MAX(BF$89:BF99)+1)</f>
        <v/>
      </c>
    </row>
    <row r="101" spans="3:58" hidden="1" outlineLevel="1">
      <c r="C101" s="210" t="str">
        <f>データ!BF16</f>
        <v>神獣</v>
      </c>
      <c r="D101" s="210">
        <f>データ!BC16*100</f>
        <v>1200</v>
      </c>
      <c r="E101" s="222">
        <f t="shared" ca="1" si="49"/>
        <v>0</v>
      </c>
      <c r="F101" s="172">
        <f t="shared" si="50"/>
        <v>0</v>
      </c>
      <c r="G101" s="210">
        <f ca="1">IF(E101&gt;1,OFFSET(データ!$BC$55,E101-1,データ!BH16),0)</f>
        <v>0</v>
      </c>
      <c r="L101" s="210">
        <f>IF($L$89=1,データ!BH16,データ!BG16)</f>
        <v>3</v>
      </c>
      <c r="M101" s="210">
        <f t="shared" ca="1" si="30"/>
        <v>0</v>
      </c>
      <c r="N101" s="211" t="str">
        <f ca="1">IF($M101=N$88,MAX(N$89:N100)+1,"")</f>
        <v/>
      </c>
      <c r="O101" s="8" t="str">
        <f ca="1">IF($M101=O$88,MAX(O$89:O100)+1,"")</f>
        <v/>
      </c>
      <c r="P101" s="8" t="str">
        <f ca="1">IF($M101=P$88,MAX(P$89:P100)+1,"")</f>
        <v/>
      </c>
      <c r="Q101" s="8" t="str">
        <f ca="1">IF($M101=Q$88,MAX(Q$89:Q100)+1,"")</f>
        <v/>
      </c>
      <c r="R101" s="212" t="str">
        <f ca="1">IF($M101=R$88,MAX(R$89:R100)+1,"")</f>
        <v/>
      </c>
      <c r="S101" s="211"/>
      <c r="T101" s="8"/>
      <c r="U101" s="212"/>
      <c r="V101" t="str">
        <f>データ!BQ16</f>
        <v>妖魔：4 / 魔獣：3</v>
      </c>
      <c r="AG101" s="198">
        <v>12</v>
      </c>
      <c r="AH101" s="198" t="str">
        <f>データ!BF16</f>
        <v>神獣</v>
      </c>
      <c r="AI101" s="199" t="str">
        <f>データ!BI16</f>
        <v>妖魔</v>
      </c>
      <c r="AJ101" s="200" t="str">
        <f>データ!BK16</f>
        <v>魔獣</v>
      </c>
      <c r="AK101" s="205" t="str">
        <f>データ!BM16</f>
        <v>-</v>
      </c>
      <c r="AM101" s="161" t="str">
        <f t="shared" si="31"/>
        <v/>
      </c>
      <c r="AN101" s="162">
        <f t="shared" si="32"/>
        <v>0</v>
      </c>
      <c r="AO101" s="163" t="str">
        <f t="shared" si="33"/>
        <v/>
      </c>
      <c r="AP101" s="164" t="str">
        <f t="shared" si="34"/>
        <v/>
      </c>
      <c r="AQ101" s="164" t="str">
        <f t="shared" si="35"/>
        <v/>
      </c>
      <c r="AR101" s="162">
        <f t="shared" si="36"/>
        <v>0</v>
      </c>
      <c r="AS101" s="163" t="str">
        <f t="shared" si="37"/>
        <v/>
      </c>
      <c r="AT101" s="164" t="str">
        <f t="shared" si="38"/>
        <v/>
      </c>
      <c r="AU101" s="164" t="str">
        <f t="shared" si="39"/>
        <v/>
      </c>
      <c r="AV101" s="162">
        <f t="shared" si="40"/>
        <v>0</v>
      </c>
      <c r="AW101" s="163" t="str">
        <f t="shared" si="41"/>
        <v/>
      </c>
      <c r="AX101" s="164" t="str">
        <f t="shared" si="42"/>
        <v/>
      </c>
      <c r="AY101" s="164" t="str">
        <f t="shared" si="43"/>
        <v/>
      </c>
      <c r="AZ101" s="162">
        <f t="shared" si="44"/>
        <v>0</v>
      </c>
      <c r="BA101" s="163" t="str">
        <f t="shared" si="45"/>
        <v/>
      </c>
      <c r="BB101" s="164" t="str">
        <f t="shared" si="46"/>
        <v/>
      </c>
      <c r="BC101" s="165" t="str">
        <f t="shared" si="47"/>
        <v/>
      </c>
      <c r="BE101" s="172">
        <f t="shared" si="48"/>
        <v>0</v>
      </c>
      <c r="BF101" s="172" t="str">
        <f>IF(BE101=0,"",MAX(BF$89:BF100)+1)</f>
        <v/>
      </c>
    </row>
    <row r="102" spans="3:58" hidden="1" outlineLevel="1">
      <c r="C102" s="210" t="str">
        <f>データ!BF17</f>
        <v>龍神</v>
      </c>
      <c r="D102" s="210">
        <f>データ!BC17*100</f>
        <v>1300</v>
      </c>
      <c r="E102" s="222">
        <f t="shared" ca="1" si="49"/>
        <v>0</v>
      </c>
      <c r="F102" s="172">
        <f t="shared" si="50"/>
        <v>0</v>
      </c>
      <c r="G102" s="210">
        <f ca="1">IF(E102&gt;1,OFFSET(データ!$BC$55,E102-1,データ!BH17),0)</f>
        <v>0</v>
      </c>
      <c r="L102" s="210">
        <f>IF($L$89=1,データ!BH17,データ!BG17)</f>
        <v>3</v>
      </c>
      <c r="M102" s="210">
        <f t="shared" ca="1" si="30"/>
        <v>0</v>
      </c>
      <c r="N102" s="211" t="str">
        <f ca="1">IF($M102=N$88,MAX(N$89:N101)+1,"")</f>
        <v/>
      </c>
      <c r="O102" s="8" t="str">
        <f ca="1">IF($M102=O$88,MAX(O$89:O101)+1,"")</f>
        <v/>
      </c>
      <c r="P102" s="8" t="str">
        <f ca="1">IF($M102=P$88,MAX(P$89:P101)+1,"")</f>
        <v/>
      </c>
      <c r="Q102" s="8" t="str">
        <f ca="1">IF($M102=Q$88,MAX(Q$89:Q101)+1,"")</f>
        <v/>
      </c>
      <c r="R102" s="212" t="str">
        <f ca="1">IF($M102=R$88,MAX(R$89:R101)+1,"")</f>
        <v/>
      </c>
      <c r="S102" s="211"/>
      <c r="T102" s="8"/>
      <c r="U102" s="212"/>
      <c r="V102" t="str">
        <f>データ!BQ17</f>
        <v>龍王：4 / 邪龍：5</v>
      </c>
      <c r="AG102" s="198">
        <v>13</v>
      </c>
      <c r="AH102" s="198" t="str">
        <f>データ!BF17</f>
        <v>龍神</v>
      </c>
      <c r="AI102" s="199" t="str">
        <f>データ!BI17</f>
        <v>龍王</v>
      </c>
      <c r="AJ102" s="200" t="str">
        <f>データ!BK17</f>
        <v>邪龍</v>
      </c>
      <c r="AK102" s="205" t="str">
        <f>データ!BM17</f>
        <v>-</v>
      </c>
      <c r="AM102" s="161" t="str">
        <f t="shared" si="31"/>
        <v/>
      </c>
      <c r="AN102" s="162">
        <f t="shared" si="32"/>
        <v>0</v>
      </c>
      <c r="AO102" s="163" t="str">
        <f t="shared" si="33"/>
        <v/>
      </c>
      <c r="AP102" s="164" t="str">
        <f t="shared" si="34"/>
        <v/>
      </c>
      <c r="AQ102" s="164" t="str">
        <f t="shared" si="35"/>
        <v/>
      </c>
      <c r="AR102" s="162">
        <f t="shared" si="36"/>
        <v>0</v>
      </c>
      <c r="AS102" s="163" t="str">
        <f t="shared" si="37"/>
        <v/>
      </c>
      <c r="AT102" s="164" t="str">
        <f t="shared" si="38"/>
        <v/>
      </c>
      <c r="AU102" s="164" t="str">
        <f t="shared" si="39"/>
        <v/>
      </c>
      <c r="AV102" s="162">
        <f t="shared" si="40"/>
        <v>0</v>
      </c>
      <c r="AW102" s="163" t="str">
        <f t="shared" si="41"/>
        <v/>
      </c>
      <c r="AX102" s="164" t="str">
        <f t="shared" si="42"/>
        <v/>
      </c>
      <c r="AY102" s="164" t="str">
        <f t="shared" si="43"/>
        <v/>
      </c>
      <c r="AZ102" s="162">
        <f t="shared" si="44"/>
        <v>0</v>
      </c>
      <c r="BA102" s="163" t="str">
        <f t="shared" si="45"/>
        <v/>
      </c>
      <c r="BB102" s="164" t="str">
        <f t="shared" si="46"/>
        <v/>
      </c>
      <c r="BC102" s="165" t="str">
        <f t="shared" si="47"/>
        <v/>
      </c>
      <c r="BE102" s="172">
        <f t="shared" si="48"/>
        <v>0</v>
      </c>
      <c r="BF102" s="172" t="str">
        <f>IF(BE102=0,"",MAX(BF$89:BF101)+1)</f>
        <v/>
      </c>
    </row>
    <row r="103" spans="3:58" hidden="1" outlineLevel="1">
      <c r="C103" s="210" t="str">
        <f>データ!BF18</f>
        <v>堕天使</v>
      </c>
      <c r="D103" s="210">
        <f>データ!BC18*100</f>
        <v>1400</v>
      </c>
      <c r="E103" s="222">
        <f t="shared" ca="1" si="49"/>
        <v>0</v>
      </c>
      <c r="F103" s="172">
        <f t="shared" si="50"/>
        <v>0</v>
      </c>
      <c r="G103" s="210">
        <f ca="1">IF(E103&gt;1,OFFSET(データ!$BC$55,E103-1,データ!BH18),0)</f>
        <v>0</v>
      </c>
      <c r="L103" s="210">
        <f>IF($L$89=1,データ!BH18,データ!BG18)</f>
        <v>3</v>
      </c>
      <c r="M103" s="210">
        <f t="shared" ca="1" si="30"/>
        <v>0</v>
      </c>
      <c r="N103" s="211" t="str">
        <f ca="1">IF($M103=N$88,MAX(N$89:N102)+1,"")</f>
        <v/>
      </c>
      <c r="O103" s="8" t="str">
        <f ca="1">IF($M103=O$88,MAX(O$89:O102)+1,"")</f>
        <v/>
      </c>
      <c r="P103" s="8" t="str">
        <f ca="1">IF($M103=P$88,MAX(P$89:P102)+1,"")</f>
        <v/>
      </c>
      <c r="Q103" s="8" t="str">
        <f ca="1">IF($M103=Q$88,MAX(Q$89:Q102)+1,"")</f>
        <v/>
      </c>
      <c r="R103" s="212" t="str">
        <f ca="1">IF($M103=R$88,MAX(R$89:R102)+1,"")</f>
        <v/>
      </c>
      <c r="S103" s="211"/>
      <c r="T103" s="8"/>
      <c r="U103" s="212"/>
      <c r="V103" t="str">
        <f>データ!BQ18</f>
        <v>天使：3 / 外道：4</v>
      </c>
      <c r="AG103" s="198">
        <v>14</v>
      </c>
      <c r="AH103" s="198" t="str">
        <f>データ!BF18</f>
        <v>堕天使</v>
      </c>
      <c r="AI103" s="199" t="str">
        <f>データ!BI18</f>
        <v>天使</v>
      </c>
      <c r="AJ103" s="200" t="str">
        <f>データ!BK18</f>
        <v>外道</v>
      </c>
      <c r="AK103" s="205" t="str">
        <f>データ!BM18</f>
        <v>-</v>
      </c>
      <c r="AM103" s="161" t="str">
        <f t="shared" si="31"/>
        <v/>
      </c>
      <c r="AN103" s="162">
        <f t="shared" si="32"/>
        <v>0</v>
      </c>
      <c r="AO103" s="163" t="str">
        <f t="shared" si="33"/>
        <v/>
      </c>
      <c r="AP103" s="164" t="str">
        <f t="shared" si="34"/>
        <v/>
      </c>
      <c r="AQ103" s="164" t="str">
        <f t="shared" si="35"/>
        <v/>
      </c>
      <c r="AR103" s="162">
        <f t="shared" si="36"/>
        <v>0</v>
      </c>
      <c r="AS103" s="163" t="str">
        <f t="shared" si="37"/>
        <v/>
      </c>
      <c r="AT103" s="164" t="str">
        <f t="shared" si="38"/>
        <v/>
      </c>
      <c r="AU103" s="164" t="str">
        <f t="shared" si="39"/>
        <v/>
      </c>
      <c r="AV103" s="162">
        <f t="shared" si="40"/>
        <v>0</v>
      </c>
      <c r="AW103" s="163" t="str">
        <f t="shared" si="41"/>
        <v/>
      </c>
      <c r="AX103" s="164" t="str">
        <f t="shared" si="42"/>
        <v/>
      </c>
      <c r="AY103" s="164" t="str">
        <f t="shared" si="43"/>
        <v/>
      </c>
      <c r="AZ103" s="162">
        <f t="shared" si="44"/>
        <v>0</v>
      </c>
      <c r="BA103" s="163" t="str">
        <f t="shared" si="45"/>
        <v/>
      </c>
      <c r="BB103" s="164" t="str">
        <f t="shared" si="46"/>
        <v/>
      </c>
      <c r="BC103" s="165" t="str">
        <f t="shared" si="47"/>
        <v/>
      </c>
      <c r="BE103" s="172">
        <f t="shared" si="48"/>
        <v>0</v>
      </c>
      <c r="BF103" s="172" t="str">
        <f>IF(BE103=0,"",MAX(BF$89:BF102)+1)</f>
        <v/>
      </c>
    </row>
    <row r="104" spans="3:58" hidden="1" outlineLevel="1">
      <c r="C104" s="210" t="str">
        <f>データ!BF19</f>
        <v>鬼女</v>
      </c>
      <c r="D104" s="210">
        <f>データ!BC19*100</f>
        <v>1500</v>
      </c>
      <c r="E104" s="222">
        <f t="shared" ca="1" si="49"/>
        <v>0</v>
      </c>
      <c r="F104" s="172">
        <f t="shared" si="50"/>
        <v>0</v>
      </c>
      <c r="G104" s="210">
        <f ca="1">IF(E104&gt;1,OFFSET(データ!$BC$55,E104-1,データ!BH19),0)</f>
        <v>0</v>
      </c>
      <c r="L104" s="210">
        <f>IF($L$89=1,データ!BH19,データ!BG19)</f>
        <v>2</v>
      </c>
      <c r="M104" s="210">
        <f t="shared" ca="1" si="30"/>
        <v>0</v>
      </c>
      <c r="N104" s="211" t="str">
        <f ca="1">IF($M104=N$88,MAX(N$89:N103)+1,"")</f>
        <v/>
      </c>
      <c r="O104" s="8" t="str">
        <f ca="1">IF($M104=O$88,MAX(O$89:O103)+1,"")</f>
        <v/>
      </c>
      <c r="P104" s="8" t="str">
        <f ca="1">IF($M104=P$88,MAX(P$89:P103)+1,"")</f>
        <v/>
      </c>
      <c r="Q104" s="8" t="str">
        <f ca="1">IF($M104=Q$88,MAX(Q$89:Q103)+1,"")</f>
        <v/>
      </c>
      <c r="R104" s="212" t="str">
        <f ca="1">IF($M104=R$88,MAX(R$89:R103)+1,"")</f>
        <v/>
      </c>
      <c r="S104" s="211"/>
      <c r="T104" s="8"/>
      <c r="U104" s="212"/>
      <c r="V104" t="str">
        <f>データ!BQ19</f>
        <v>妖鳥：4 / 妖鬼：4</v>
      </c>
      <c r="AG104" s="198">
        <v>15</v>
      </c>
      <c r="AH104" s="198" t="str">
        <f>データ!BF19</f>
        <v>鬼女</v>
      </c>
      <c r="AI104" s="199" t="str">
        <f>データ!BI19</f>
        <v>妖鳥</v>
      </c>
      <c r="AJ104" s="200" t="str">
        <f>データ!BK19</f>
        <v>妖鬼</v>
      </c>
      <c r="AK104" s="205" t="str">
        <f>データ!BM19</f>
        <v>-</v>
      </c>
      <c r="AM104" s="161" t="str">
        <f t="shared" si="31"/>
        <v/>
      </c>
      <c r="AN104" s="162">
        <f t="shared" si="32"/>
        <v>0</v>
      </c>
      <c r="AO104" s="163" t="str">
        <f t="shared" si="33"/>
        <v/>
      </c>
      <c r="AP104" s="164" t="str">
        <f t="shared" si="34"/>
        <v/>
      </c>
      <c r="AQ104" s="164" t="str">
        <f t="shared" si="35"/>
        <v/>
      </c>
      <c r="AR104" s="162">
        <f t="shared" si="36"/>
        <v>0</v>
      </c>
      <c r="AS104" s="163" t="str">
        <f t="shared" si="37"/>
        <v/>
      </c>
      <c r="AT104" s="164" t="str">
        <f t="shared" si="38"/>
        <v/>
      </c>
      <c r="AU104" s="164" t="str">
        <f t="shared" si="39"/>
        <v/>
      </c>
      <c r="AV104" s="162">
        <f t="shared" si="40"/>
        <v>0</v>
      </c>
      <c r="AW104" s="163" t="str">
        <f t="shared" si="41"/>
        <v/>
      </c>
      <c r="AX104" s="164" t="str">
        <f t="shared" si="42"/>
        <v/>
      </c>
      <c r="AY104" s="164" t="str">
        <f t="shared" si="43"/>
        <v/>
      </c>
      <c r="AZ104" s="162">
        <f t="shared" si="44"/>
        <v>0</v>
      </c>
      <c r="BA104" s="163" t="str">
        <f t="shared" si="45"/>
        <v/>
      </c>
      <c r="BB104" s="164" t="str">
        <f t="shared" si="46"/>
        <v/>
      </c>
      <c r="BC104" s="165" t="str">
        <f t="shared" si="47"/>
        <v/>
      </c>
      <c r="BE104" s="172">
        <f t="shared" si="48"/>
        <v>0</v>
      </c>
      <c r="BF104" s="172" t="str">
        <f>IF(BE104=0,"",MAX(BF$89:BF103)+1)</f>
        <v/>
      </c>
    </row>
    <row r="105" spans="3:58" hidden="1" outlineLevel="1">
      <c r="C105" s="210" t="str">
        <f>データ!BF20</f>
        <v>鬼神</v>
      </c>
      <c r="D105" s="210">
        <f>データ!BC20*100</f>
        <v>1600</v>
      </c>
      <c r="E105" s="222">
        <f t="shared" ca="1" si="49"/>
        <v>0</v>
      </c>
      <c r="F105" s="172">
        <f t="shared" si="50"/>
        <v>0</v>
      </c>
      <c r="G105" s="210">
        <f ca="1">IF(E105&gt;1,OFFSET(データ!$BC$55,E105-1,データ!BH20),0)</f>
        <v>0</v>
      </c>
      <c r="L105" s="210">
        <f>IF($L$89=1,データ!BH20,データ!BG20)</f>
        <v>4</v>
      </c>
      <c r="M105" s="210">
        <f t="shared" ca="1" si="30"/>
        <v>0</v>
      </c>
      <c r="N105" s="211" t="str">
        <f ca="1">IF($M105=N$88,MAX(N$89:N104)+1,"")</f>
        <v/>
      </c>
      <c r="O105" s="8" t="str">
        <f ca="1">IF($M105=O$88,MAX(O$89:O104)+1,"")</f>
        <v/>
      </c>
      <c r="P105" s="8" t="str">
        <f ca="1">IF($M105=P$88,MAX(P$89:P104)+1,"")</f>
        <v/>
      </c>
      <c r="Q105" s="8" t="str">
        <f ca="1">IF($M105=Q$88,MAX(Q$89:Q104)+1,"")</f>
        <v/>
      </c>
      <c r="R105" s="212" t="str">
        <f ca="1">IF($M105=R$88,MAX(R$89:R104)+1,"")</f>
        <v/>
      </c>
      <c r="S105" s="211"/>
      <c r="T105" s="8"/>
      <c r="U105" s="212"/>
      <c r="V105" t="str">
        <f>データ!BQ20</f>
        <v>邪鬼：5 / 妖鬼：8</v>
      </c>
      <c r="AG105" s="198">
        <v>16</v>
      </c>
      <c r="AH105" s="198" t="str">
        <f>データ!BF20</f>
        <v>鬼神</v>
      </c>
      <c r="AI105" s="199" t="str">
        <f>データ!BI20</f>
        <v>邪鬼</v>
      </c>
      <c r="AJ105" s="200" t="str">
        <f>データ!BK20</f>
        <v>妖鬼</v>
      </c>
      <c r="AK105" s="205" t="str">
        <f>データ!BM20</f>
        <v>-</v>
      </c>
      <c r="AM105" s="161" t="str">
        <f t="shared" si="31"/>
        <v/>
      </c>
      <c r="AN105" s="162">
        <f t="shared" si="32"/>
        <v>0</v>
      </c>
      <c r="AO105" s="163" t="str">
        <f t="shared" si="33"/>
        <v/>
      </c>
      <c r="AP105" s="164" t="str">
        <f t="shared" si="34"/>
        <v/>
      </c>
      <c r="AQ105" s="164" t="str">
        <f t="shared" si="35"/>
        <v/>
      </c>
      <c r="AR105" s="162">
        <f t="shared" si="36"/>
        <v>0</v>
      </c>
      <c r="AS105" s="163" t="str">
        <f t="shared" si="37"/>
        <v/>
      </c>
      <c r="AT105" s="164" t="str">
        <f t="shared" si="38"/>
        <v/>
      </c>
      <c r="AU105" s="164" t="str">
        <f t="shared" si="39"/>
        <v/>
      </c>
      <c r="AV105" s="162">
        <f t="shared" si="40"/>
        <v>0</v>
      </c>
      <c r="AW105" s="163" t="str">
        <f t="shared" si="41"/>
        <v/>
      </c>
      <c r="AX105" s="164" t="str">
        <f t="shared" si="42"/>
        <v/>
      </c>
      <c r="AY105" s="164" t="str">
        <f t="shared" si="43"/>
        <v/>
      </c>
      <c r="AZ105" s="162">
        <f t="shared" si="44"/>
        <v>0</v>
      </c>
      <c r="BA105" s="163" t="str">
        <f t="shared" si="45"/>
        <v/>
      </c>
      <c r="BB105" s="164" t="str">
        <f t="shared" si="46"/>
        <v/>
      </c>
      <c r="BC105" s="165" t="str">
        <f t="shared" si="47"/>
        <v/>
      </c>
      <c r="BE105" s="172">
        <f t="shared" si="48"/>
        <v>0</v>
      </c>
      <c r="BF105" s="172" t="str">
        <f>IF(BE105=0,"",MAX(BF$89:BF104)+1)</f>
        <v/>
      </c>
    </row>
    <row r="106" spans="3:58" hidden="1" outlineLevel="1">
      <c r="C106" s="210" t="str">
        <f>データ!BF21</f>
        <v>凶鳥</v>
      </c>
      <c r="D106" s="210">
        <f>データ!BC21*100</f>
        <v>1700</v>
      </c>
      <c r="E106" s="222">
        <f t="shared" ca="1" si="49"/>
        <v>0</v>
      </c>
      <c r="F106" s="172">
        <f t="shared" si="50"/>
        <v>0</v>
      </c>
      <c r="G106" s="210">
        <f ca="1">IF(E106&gt;1,OFFSET(データ!$BC$55,E106-1,データ!BH21),0)</f>
        <v>0</v>
      </c>
      <c r="L106" s="210">
        <f>IF($L$89=1,データ!BH21,データ!BG21)</f>
        <v>2</v>
      </c>
      <c r="M106" s="210">
        <f t="shared" ca="1" si="30"/>
        <v>0</v>
      </c>
      <c r="N106" s="211" t="str">
        <f ca="1">IF($M106=N$88,MAX(N$89:N105)+1,"")</f>
        <v/>
      </c>
      <c r="O106" s="8" t="str">
        <f ca="1">IF($M106=O$88,MAX(O$89:O105)+1,"")</f>
        <v/>
      </c>
      <c r="P106" s="8" t="str">
        <f ca="1">IF($M106=P$88,MAX(P$89:P105)+1,"")</f>
        <v/>
      </c>
      <c r="Q106" s="8" t="str">
        <f ca="1">IF($M106=Q$88,MAX(Q$89:Q105)+1,"")</f>
        <v/>
      </c>
      <c r="R106" s="212" t="str">
        <f ca="1">IF($M106=R$88,MAX(R$89:R105)+1,"")</f>
        <v/>
      </c>
      <c r="S106" s="211"/>
      <c r="T106" s="8"/>
      <c r="U106" s="212"/>
      <c r="V106" t="str">
        <f>データ!BQ21</f>
        <v>妖鳥：4 / 邪龍：4</v>
      </c>
      <c r="AG106" s="198">
        <v>17</v>
      </c>
      <c r="AH106" s="198" t="str">
        <f>データ!BF21</f>
        <v>凶鳥</v>
      </c>
      <c r="AI106" s="199" t="str">
        <f>データ!BI21</f>
        <v>妖鳥</v>
      </c>
      <c r="AJ106" s="200" t="str">
        <f>データ!BK21</f>
        <v>邪龍</v>
      </c>
      <c r="AK106" s="205" t="str">
        <f>データ!BM21</f>
        <v>-</v>
      </c>
      <c r="AM106" s="161" t="str">
        <f t="shared" si="31"/>
        <v/>
      </c>
      <c r="AN106" s="162">
        <f t="shared" si="32"/>
        <v>0</v>
      </c>
      <c r="AO106" s="163" t="str">
        <f t="shared" si="33"/>
        <v/>
      </c>
      <c r="AP106" s="164" t="str">
        <f t="shared" si="34"/>
        <v/>
      </c>
      <c r="AQ106" s="164" t="str">
        <f t="shared" si="35"/>
        <v/>
      </c>
      <c r="AR106" s="162">
        <f t="shared" si="36"/>
        <v>0</v>
      </c>
      <c r="AS106" s="163" t="str">
        <f t="shared" si="37"/>
        <v/>
      </c>
      <c r="AT106" s="164" t="str">
        <f t="shared" si="38"/>
        <v/>
      </c>
      <c r="AU106" s="164" t="str">
        <f t="shared" si="39"/>
        <v/>
      </c>
      <c r="AV106" s="162">
        <f t="shared" si="40"/>
        <v>0</v>
      </c>
      <c r="AW106" s="163" t="str">
        <f t="shared" si="41"/>
        <v/>
      </c>
      <c r="AX106" s="164" t="str">
        <f t="shared" si="42"/>
        <v/>
      </c>
      <c r="AY106" s="164" t="str">
        <f t="shared" si="43"/>
        <v/>
      </c>
      <c r="AZ106" s="162">
        <f t="shared" si="44"/>
        <v>0</v>
      </c>
      <c r="BA106" s="163" t="str">
        <f t="shared" si="45"/>
        <v/>
      </c>
      <c r="BB106" s="164" t="str">
        <f t="shared" si="46"/>
        <v/>
      </c>
      <c r="BC106" s="165" t="str">
        <f t="shared" si="47"/>
        <v/>
      </c>
      <c r="BE106" s="172">
        <f t="shared" si="48"/>
        <v>0</v>
      </c>
      <c r="BF106" s="172" t="str">
        <f>IF(BE106=0,"",MAX(BF$89:BF105)+1)</f>
        <v/>
      </c>
    </row>
    <row r="107" spans="3:58" hidden="1" outlineLevel="1">
      <c r="C107" s="210" t="str">
        <f>データ!BF22</f>
        <v>邪鬼</v>
      </c>
      <c r="D107" s="210">
        <f>データ!BC22*100</f>
        <v>1800</v>
      </c>
      <c r="E107" s="222">
        <f t="shared" ca="1" si="49"/>
        <v>0</v>
      </c>
      <c r="F107" s="172">
        <f t="shared" si="50"/>
        <v>0</v>
      </c>
      <c r="G107" s="210">
        <f ca="1">IF(E107&gt;1,OFFSET(データ!$BC$55,E107-1,データ!BH22),0)</f>
        <v>0</v>
      </c>
      <c r="L107" s="210">
        <f>IF($L$89=1,データ!BH22,データ!BG22)</f>
        <v>3</v>
      </c>
      <c r="M107" s="210">
        <f t="shared" ca="1" si="30"/>
        <v>0</v>
      </c>
      <c r="N107" s="211" t="str">
        <f ca="1">IF($M107=N$88,MAX(N$89:N106)+1,"")</f>
        <v/>
      </c>
      <c r="O107" s="8" t="str">
        <f ca="1">IF($M107=O$88,MAX(O$89:O106)+1,"")</f>
        <v/>
      </c>
      <c r="P107" s="8" t="str">
        <f ca="1">IF($M107=P$88,MAX(P$89:P106)+1,"")</f>
        <v/>
      </c>
      <c r="Q107" s="8" t="str">
        <f ca="1">IF($M107=Q$88,MAX(Q$89:Q106)+1,"")</f>
        <v/>
      </c>
      <c r="R107" s="212" t="str">
        <f ca="1">IF($M107=R$88,MAX(R$89:R106)+1,"")</f>
        <v/>
      </c>
      <c r="S107" s="211"/>
      <c r="T107" s="8"/>
      <c r="U107" s="212"/>
      <c r="V107" t="str">
        <f>データ!BQ22</f>
        <v>地霊：3 / 外道：4</v>
      </c>
      <c r="AG107" s="198">
        <v>18</v>
      </c>
      <c r="AH107" s="198" t="str">
        <f>データ!BF22</f>
        <v>邪鬼</v>
      </c>
      <c r="AI107" s="199" t="str">
        <f>データ!BI22</f>
        <v>地霊</v>
      </c>
      <c r="AJ107" s="200" t="str">
        <f>データ!BK22</f>
        <v>外道</v>
      </c>
      <c r="AK107" s="205" t="str">
        <f>データ!BM22</f>
        <v>-</v>
      </c>
      <c r="AM107" s="161" t="str">
        <f t="shared" si="31"/>
        <v/>
      </c>
      <c r="AN107" s="162">
        <f t="shared" si="32"/>
        <v>0</v>
      </c>
      <c r="AO107" s="163" t="str">
        <f t="shared" si="33"/>
        <v/>
      </c>
      <c r="AP107" s="164" t="str">
        <f t="shared" si="34"/>
        <v/>
      </c>
      <c r="AQ107" s="164" t="str">
        <f t="shared" si="35"/>
        <v/>
      </c>
      <c r="AR107" s="162">
        <f t="shared" si="36"/>
        <v>0</v>
      </c>
      <c r="AS107" s="163" t="str">
        <f t="shared" si="37"/>
        <v/>
      </c>
      <c r="AT107" s="164" t="str">
        <f t="shared" si="38"/>
        <v/>
      </c>
      <c r="AU107" s="164" t="str">
        <f t="shared" si="39"/>
        <v/>
      </c>
      <c r="AV107" s="162">
        <f t="shared" si="40"/>
        <v>0</v>
      </c>
      <c r="AW107" s="163" t="str">
        <f t="shared" si="41"/>
        <v/>
      </c>
      <c r="AX107" s="164" t="str">
        <f t="shared" si="42"/>
        <v/>
      </c>
      <c r="AY107" s="164" t="str">
        <f t="shared" si="43"/>
        <v/>
      </c>
      <c r="AZ107" s="162">
        <f t="shared" si="44"/>
        <v>0</v>
      </c>
      <c r="BA107" s="163" t="str">
        <f t="shared" si="45"/>
        <v/>
      </c>
      <c r="BB107" s="164" t="str">
        <f t="shared" si="46"/>
        <v/>
      </c>
      <c r="BC107" s="165" t="str">
        <f t="shared" si="47"/>
        <v/>
      </c>
      <c r="BE107" s="172">
        <f t="shared" si="48"/>
        <v>0</v>
      </c>
      <c r="BF107" s="172" t="str">
        <f>IF(BE107=0,"",MAX(BF$89:BF106)+1)</f>
        <v/>
      </c>
    </row>
    <row r="108" spans="3:58" hidden="1" outlineLevel="1">
      <c r="C108" s="210" t="str">
        <f>データ!BF23</f>
        <v>妖魔</v>
      </c>
      <c r="D108" s="210">
        <f>データ!BC23*100</f>
        <v>1900</v>
      </c>
      <c r="E108" s="222">
        <f t="shared" ca="1" si="49"/>
        <v>0</v>
      </c>
      <c r="F108" s="172">
        <f t="shared" si="50"/>
        <v>0</v>
      </c>
      <c r="G108" s="210">
        <f ca="1">IF(E108&gt;1,OFFSET(データ!$BC$55,E108-1,データ!BH23),0)</f>
        <v>0</v>
      </c>
      <c r="L108" s="210">
        <f>IF($L$89=1,データ!BH23,データ!BG23)</f>
        <v>2</v>
      </c>
      <c r="M108" s="210">
        <f t="shared" ca="1" si="30"/>
        <v>0</v>
      </c>
      <c r="N108" s="211" t="str">
        <f ca="1">IF($M108=N$88,MAX(N$89:N107)+1,"")</f>
        <v/>
      </c>
      <c r="O108" s="8" t="str">
        <f ca="1">IF($M108=O$88,MAX(O$89:O107)+1,"")</f>
        <v/>
      </c>
      <c r="P108" s="8" t="str">
        <f ca="1">IF($M108=P$88,MAX(P$89:P107)+1,"")</f>
        <v/>
      </c>
      <c r="Q108" s="8" t="str">
        <f ca="1">IF($M108=Q$88,MAX(Q$89:Q107)+1,"")</f>
        <v/>
      </c>
      <c r="R108" s="212" t="str">
        <f ca="1">IF($M108=R$88,MAX(R$89:R107)+1,"")</f>
        <v/>
      </c>
      <c r="S108" s="211"/>
      <c r="T108" s="8"/>
      <c r="U108" s="212"/>
      <c r="V108" t="str">
        <f>データ!BQ23</f>
        <v>妖鳥：4 / 妖精：4</v>
      </c>
      <c r="AG108" s="198">
        <v>19</v>
      </c>
      <c r="AH108" s="198" t="str">
        <f>データ!BF23</f>
        <v>妖魔</v>
      </c>
      <c r="AI108" s="199" t="str">
        <f>データ!BI23</f>
        <v>妖鳥</v>
      </c>
      <c r="AJ108" s="200" t="str">
        <f>データ!BK23</f>
        <v>妖精</v>
      </c>
      <c r="AK108" s="205" t="str">
        <f>データ!BM23</f>
        <v>-</v>
      </c>
      <c r="AM108" s="161" t="str">
        <f t="shared" si="31"/>
        <v/>
      </c>
      <c r="AN108" s="162">
        <f t="shared" si="32"/>
        <v>0</v>
      </c>
      <c r="AO108" s="163" t="str">
        <f t="shared" si="33"/>
        <v/>
      </c>
      <c r="AP108" s="164" t="str">
        <f t="shared" si="34"/>
        <v/>
      </c>
      <c r="AQ108" s="164" t="str">
        <f t="shared" si="35"/>
        <v/>
      </c>
      <c r="AR108" s="162">
        <f t="shared" si="36"/>
        <v>0</v>
      </c>
      <c r="AS108" s="163" t="str">
        <f t="shared" si="37"/>
        <v/>
      </c>
      <c r="AT108" s="164" t="str">
        <f t="shared" si="38"/>
        <v/>
      </c>
      <c r="AU108" s="164" t="str">
        <f t="shared" si="39"/>
        <v/>
      </c>
      <c r="AV108" s="162">
        <f t="shared" si="40"/>
        <v>0</v>
      </c>
      <c r="AW108" s="163" t="str">
        <f t="shared" si="41"/>
        <v/>
      </c>
      <c r="AX108" s="164" t="str">
        <f t="shared" si="42"/>
        <v/>
      </c>
      <c r="AY108" s="164" t="str">
        <f t="shared" si="43"/>
        <v/>
      </c>
      <c r="AZ108" s="162">
        <f t="shared" si="44"/>
        <v>0</v>
      </c>
      <c r="BA108" s="163" t="str">
        <f t="shared" si="45"/>
        <v/>
      </c>
      <c r="BB108" s="164" t="str">
        <f t="shared" si="46"/>
        <v/>
      </c>
      <c r="BC108" s="165" t="str">
        <f t="shared" si="47"/>
        <v/>
      </c>
      <c r="BE108" s="172">
        <f t="shared" si="48"/>
        <v>0</v>
      </c>
      <c r="BF108" s="172" t="str">
        <f>IF(BE108=0,"",MAX(BF$89:BF107)+1)</f>
        <v/>
      </c>
    </row>
    <row r="109" spans="3:58" hidden="1" outlineLevel="1">
      <c r="C109" s="210" t="str">
        <f>データ!BF24</f>
        <v>聖獣</v>
      </c>
      <c r="D109" s="210">
        <f>データ!BC24*100</f>
        <v>2000</v>
      </c>
      <c r="E109" s="222">
        <f t="shared" ca="1" si="49"/>
        <v>0</v>
      </c>
      <c r="F109" s="172">
        <f t="shared" si="50"/>
        <v>0</v>
      </c>
      <c r="G109" s="210">
        <f ca="1">IF(E109&gt;1,OFFSET(データ!$BC$55,E109-1,データ!BH24),0)</f>
        <v>0</v>
      </c>
      <c r="L109" s="210">
        <f>IF($L$89=1,データ!BH24,データ!BG24)</f>
        <v>3</v>
      </c>
      <c r="M109" s="210">
        <f t="shared" ca="1" si="30"/>
        <v>0</v>
      </c>
      <c r="N109" s="211" t="str">
        <f ca="1">IF($M109=N$88,MAX(N$89:N108)+1,"")</f>
        <v/>
      </c>
      <c r="O109" s="8" t="str">
        <f ca="1">IF($M109=O$88,MAX(O$89:O108)+1,"")</f>
        <v/>
      </c>
      <c r="P109" s="8" t="str">
        <f ca="1">IF($M109=P$88,MAX(P$89:P108)+1,"")</f>
        <v/>
      </c>
      <c r="Q109" s="8" t="str">
        <f ca="1">IF($M109=Q$88,MAX(Q$89:Q108)+1,"")</f>
        <v/>
      </c>
      <c r="R109" s="212" t="str">
        <f ca="1">IF($M109=R$88,MAX(R$89:R108)+1,"")</f>
        <v/>
      </c>
      <c r="S109" s="211"/>
      <c r="T109" s="8"/>
      <c r="U109" s="212"/>
      <c r="V109" t="str">
        <f>データ!BQ24</f>
        <v>精霊：5 / 魔獣：5</v>
      </c>
      <c r="AG109" s="198">
        <v>20</v>
      </c>
      <c r="AH109" s="198" t="str">
        <f>データ!BF24</f>
        <v>聖獣</v>
      </c>
      <c r="AI109" s="199" t="str">
        <f>データ!BI24</f>
        <v>精霊</v>
      </c>
      <c r="AJ109" s="200" t="str">
        <f>データ!BK24</f>
        <v>魔獣</v>
      </c>
      <c r="AK109" s="205" t="str">
        <f>データ!BM24</f>
        <v>-</v>
      </c>
      <c r="AM109" s="161" t="str">
        <f t="shared" si="31"/>
        <v/>
      </c>
      <c r="AN109" s="162">
        <f t="shared" si="32"/>
        <v>0</v>
      </c>
      <c r="AO109" s="163" t="str">
        <f t="shared" si="33"/>
        <v/>
      </c>
      <c r="AP109" s="164" t="str">
        <f t="shared" si="34"/>
        <v/>
      </c>
      <c r="AQ109" s="164" t="str">
        <f t="shared" si="35"/>
        <v/>
      </c>
      <c r="AR109" s="162">
        <f t="shared" si="36"/>
        <v>0</v>
      </c>
      <c r="AS109" s="163" t="str">
        <f t="shared" si="37"/>
        <v/>
      </c>
      <c r="AT109" s="164" t="str">
        <f t="shared" si="38"/>
        <v/>
      </c>
      <c r="AU109" s="164" t="str">
        <f t="shared" si="39"/>
        <v/>
      </c>
      <c r="AV109" s="162">
        <f t="shared" si="40"/>
        <v>0</v>
      </c>
      <c r="AW109" s="163" t="str">
        <f t="shared" si="41"/>
        <v/>
      </c>
      <c r="AX109" s="164" t="str">
        <f t="shared" si="42"/>
        <v/>
      </c>
      <c r="AY109" s="164" t="str">
        <f t="shared" si="43"/>
        <v/>
      </c>
      <c r="AZ109" s="162">
        <f t="shared" si="44"/>
        <v>0</v>
      </c>
      <c r="BA109" s="163" t="str">
        <f t="shared" si="45"/>
        <v/>
      </c>
      <c r="BB109" s="164" t="str">
        <f t="shared" si="46"/>
        <v/>
      </c>
      <c r="BC109" s="165" t="str">
        <f t="shared" si="47"/>
        <v/>
      </c>
      <c r="BE109" s="172">
        <f t="shared" si="48"/>
        <v>0</v>
      </c>
      <c r="BF109" s="172" t="str">
        <f>IF(BE109=0,"",MAX(BF$89:BF108)+1)</f>
        <v/>
      </c>
    </row>
    <row r="110" spans="3:58" hidden="1" outlineLevel="1">
      <c r="C110" s="210" t="str">
        <f>データ!BF25</f>
        <v>妖獣</v>
      </c>
      <c r="D110" s="210">
        <f>データ!BC25*100</f>
        <v>2100</v>
      </c>
      <c r="E110" s="222">
        <f t="shared" ca="1" si="49"/>
        <v>0</v>
      </c>
      <c r="F110" s="172">
        <f t="shared" si="50"/>
        <v>0</v>
      </c>
      <c r="G110" s="210">
        <f ca="1">IF(E110&gt;1,OFFSET(データ!$BC$55,E110-1,データ!BH25),0)</f>
        <v>0</v>
      </c>
      <c r="L110" s="210">
        <f>IF($L$89=1,データ!BH25,データ!BG25)</f>
        <v>2</v>
      </c>
      <c r="M110" s="210">
        <f t="shared" ca="1" si="30"/>
        <v>0</v>
      </c>
      <c r="N110" s="211" t="str">
        <f ca="1">IF($M110=N$88,MAX(N$89:N109)+1,"")</f>
        <v/>
      </c>
      <c r="O110" s="8" t="str">
        <f ca="1">IF($M110=O$88,MAX(O$89:O109)+1,"")</f>
        <v/>
      </c>
      <c r="P110" s="8" t="str">
        <f ca="1">IF($M110=P$88,MAX(P$89:P109)+1,"")</f>
        <v/>
      </c>
      <c r="Q110" s="8" t="str">
        <f ca="1">IF($M110=Q$88,MAX(Q$89:Q109)+1,"")</f>
        <v/>
      </c>
      <c r="R110" s="212" t="str">
        <f ca="1">IF($M110=R$88,MAX(R$89:R109)+1,"")</f>
        <v/>
      </c>
      <c r="S110" s="211"/>
      <c r="T110" s="8"/>
      <c r="U110" s="212"/>
      <c r="V110" t="str">
        <f>データ!BQ25</f>
        <v>魔獣：4 / 妖鬼：4</v>
      </c>
      <c r="AG110" s="198">
        <v>21</v>
      </c>
      <c r="AH110" s="198" t="str">
        <f>データ!BF25</f>
        <v>妖獣</v>
      </c>
      <c r="AI110" s="199" t="str">
        <f>データ!BI25</f>
        <v>魔獣</v>
      </c>
      <c r="AJ110" s="200" t="str">
        <f>データ!BK25</f>
        <v>妖鬼</v>
      </c>
      <c r="AK110" s="205" t="str">
        <f>データ!BM25</f>
        <v>-</v>
      </c>
      <c r="AM110" s="161" t="str">
        <f t="shared" si="31"/>
        <v/>
      </c>
      <c r="AN110" s="162">
        <f t="shared" si="32"/>
        <v>0</v>
      </c>
      <c r="AO110" s="163" t="str">
        <f t="shared" si="33"/>
        <v/>
      </c>
      <c r="AP110" s="164" t="str">
        <f t="shared" si="34"/>
        <v/>
      </c>
      <c r="AQ110" s="164" t="str">
        <f t="shared" si="35"/>
        <v/>
      </c>
      <c r="AR110" s="162">
        <f t="shared" si="36"/>
        <v>0</v>
      </c>
      <c r="AS110" s="163" t="str">
        <f t="shared" si="37"/>
        <v/>
      </c>
      <c r="AT110" s="164" t="str">
        <f t="shared" si="38"/>
        <v/>
      </c>
      <c r="AU110" s="164" t="str">
        <f t="shared" si="39"/>
        <v/>
      </c>
      <c r="AV110" s="162">
        <f t="shared" si="40"/>
        <v>0</v>
      </c>
      <c r="AW110" s="163" t="str">
        <f t="shared" si="41"/>
        <v/>
      </c>
      <c r="AX110" s="164" t="str">
        <f t="shared" si="42"/>
        <v/>
      </c>
      <c r="AY110" s="164" t="str">
        <f t="shared" si="43"/>
        <v/>
      </c>
      <c r="AZ110" s="162">
        <f t="shared" si="44"/>
        <v>0</v>
      </c>
      <c r="BA110" s="163" t="str">
        <f t="shared" si="45"/>
        <v/>
      </c>
      <c r="BB110" s="164" t="str">
        <f t="shared" si="46"/>
        <v/>
      </c>
      <c r="BC110" s="165" t="str">
        <f t="shared" si="47"/>
        <v/>
      </c>
      <c r="BE110" s="172">
        <f t="shared" si="48"/>
        <v>0</v>
      </c>
      <c r="BF110" s="172" t="str">
        <f>IF(BE110=0,"",MAX(BF$89:BF109)+1)</f>
        <v/>
      </c>
    </row>
    <row r="111" spans="3:58" hidden="1" outlineLevel="1">
      <c r="C111" s="210" t="str">
        <f>データ!BF26</f>
        <v>龍王</v>
      </c>
      <c r="D111" s="210">
        <f>データ!BC26*100</f>
        <v>2200</v>
      </c>
      <c r="E111" s="222">
        <f t="shared" ca="1" si="49"/>
        <v>0</v>
      </c>
      <c r="F111" s="172">
        <f t="shared" si="50"/>
        <v>0</v>
      </c>
      <c r="G111" s="210">
        <f ca="1">IF(E111&gt;1,OFFSET(データ!$BC$55,E111-1,データ!BH26),0)</f>
        <v>0</v>
      </c>
      <c r="L111" s="210">
        <f>IF($L$89=1,データ!BH26,データ!BG26)</f>
        <v>2</v>
      </c>
      <c r="M111" s="210">
        <f t="shared" ca="1" si="30"/>
        <v>0</v>
      </c>
      <c r="N111" s="211" t="str">
        <f ca="1">IF($M111=N$88,MAX(N$89:N110)+1,"")</f>
        <v/>
      </c>
      <c r="O111" s="8" t="str">
        <f ca="1">IF($M111=O$88,MAX(O$89:O110)+1,"")</f>
        <v/>
      </c>
      <c r="P111" s="8" t="str">
        <f ca="1">IF($M111=P$88,MAX(P$89:P110)+1,"")</f>
        <v/>
      </c>
      <c r="Q111" s="8" t="str">
        <f ca="1">IF($M111=Q$88,MAX(Q$89:Q110)+1,"")</f>
        <v/>
      </c>
      <c r="R111" s="212" t="str">
        <f ca="1">IF($M111=R$88,MAX(R$89:R110)+1,"")</f>
        <v/>
      </c>
      <c r="S111" s="211"/>
      <c r="T111" s="8"/>
      <c r="U111" s="212"/>
      <c r="V111" t="str">
        <f>データ!BQ26</f>
        <v>地霊：4 / 邪龍：4</v>
      </c>
      <c r="AG111" s="198">
        <v>22</v>
      </c>
      <c r="AH111" s="198" t="str">
        <f>データ!BF26</f>
        <v>龍王</v>
      </c>
      <c r="AI111" s="199" t="str">
        <f>データ!BI26</f>
        <v>地霊</v>
      </c>
      <c r="AJ111" s="200" t="str">
        <f>データ!BK26</f>
        <v>邪龍</v>
      </c>
      <c r="AK111" s="205" t="str">
        <f>データ!BM26</f>
        <v>-</v>
      </c>
      <c r="AM111" s="161" t="str">
        <f t="shared" si="31"/>
        <v/>
      </c>
      <c r="AN111" s="162">
        <f t="shared" si="32"/>
        <v>0</v>
      </c>
      <c r="AO111" s="163" t="str">
        <f t="shared" si="33"/>
        <v/>
      </c>
      <c r="AP111" s="164" t="str">
        <f t="shared" si="34"/>
        <v/>
      </c>
      <c r="AQ111" s="164" t="str">
        <f t="shared" si="35"/>
        <v/>
      </c>
      <c r="AR111" s="162">
        <f t="shared" si="36"/>
        <v>0</v>
      </c>
      <c r="AS111" s="163" t="str">
        <f t="shared" si="37"/>
        <v/>
      </c>
      <c r="AT111" s="164" t="str">
        <f t="shared" si="38"/>
        <v/>
      </c>
      <c r="AU111" s="164" t="str">
        <f t="shared" si="39"/>
        <v/>
      </c>
      <c r="AV111" s="162">
        <f t="shared" si="40"/>
        <v>0</v>
      </c>
      <c r="AW111" s="163" t="str">
        <f t="shared" si="41"/>
        <v/>
      </c>
      <c r="AX111" s="164" t="str">
        <f t="shared" si="42"/>
        <v/>
      </c>
      <c r="AY111" s="164" t="str">
        <f t="shared" si="43"/>
        <v/>
      </c>
      <c r="AZ111" s="162">
        <f t="shared" si="44"/>
        <v>0</v>
      </c>
      <c r="BA111" s="163" t="str">
        <f t="shared" si="45"/>
        <v/>
      </c>
      <c r="BB111" s="164" t="str">
        <f t="shared" si="46"/>
        <v/>
      </c>
      <c r="BC111" s="165" t="str">
        <f t="shared" si="47"/>
        <v/>
      </c>
      <c r="BE111" s="172">
        <f t="shared" si="48"/>
        <v>0</v>
      </c>
      <c r="BF111" s="172" t="str">
        <f>IF(BE111=0,"",MAX(BF$89:BF110)+1)</f>
        <v/>
      </c>
    </row>
    <row r="112" spans="3:58" hidden="1" outlineLevel="1">
      <c r="C112" s="210" t="str">
        <f>データ!BF27</f>
        <v>夜魔</v>
      </c>
      <c r="D112" s="210">
        <f>データ!BC27*100</f>
        <v>2300</v>
      </c>
      <c r="E112" s="222">
        <f t="shared" ca="1" si="49"/>
        <v>0</v>
      </c>
      <c r="F112" s="223">
        <f t="shared" si="50"/>
        <v>0</v>
      </c>
      <c r="G112" s="210">
        <f ca="1">IF(E112&gt;1,OFFSET(データ!$BC$55,E112-1,データ!BH27),0)</f>
        <v>0</v>
      </c>
      <c r="L112" s="210">
        <f>IF($L$89=1,データ!BH27,データ!BG27)</f>
        <v>2</v>
      </c>
      <c r="M112" s="210">
        <f t="shared" ca="1" si="30"/>
        <v>0</v>
      </c>
      <c r="N112" s="211" t="str">
        <f ca="1">IF($M112=N$88,MAX(N$89:N111)+1,"")</f>
        <v/>
      </c>
      <c r="O112" s="8" t="str">
        <f ca="1">IF($M112=O$88,MAX(O$89:O111)+1,"")</f>
        <v/>
      </c>
      <c r="P112" s="8" t="str">
        <f ca="1">IF($M112=P$88,MAX(P$89:P111)+1,"")</f>
        <v/>
      </c>
      <c r="Q112" s="8" t="str">
        <f ca="1">IF($M112=Q$88,MAX(Q$89:Q111)+1,"")</f>
        <v/>
      </c>
      <c r="R112" s="212" t="str">
        <f ca="1">IF($M112=R$88,MAX(R$89:R111)+1,"")</f>
        <v/>
      </c>
      <c r="S112" s="211"/>
      <c r="T112" s="213" t="str">
        <f>IF(F112=0,"",MAX(T$89:T111)+1)</f>
        <v/>
      </c>
      <c r="U112" s="212"/>
      <c r="V112" t="str">
        <f>データ!BQ27</f>
        <v>妖精：4 / 幽鬼：4</v>
      </c>
      <c r="AG112" s="198">
        <v>23</v>
      </c>
      <c r="AH112" s="198" t="str">
        <f>データ!BF27</f>
        <v>夜魔</v>
      </c>
      <c r="AI112" s="199" t="str">
        <f>データ!BI27</f>
        <v>妖精</v>
      </c>
      <c r="AJ112" s="200" t="str">
        <f>データ!BK27</f>
        <v>幽鬼</v>
      </c>
      <c r="AK112" s="205" t="str">
        <f>データ!BM27</f>
        <v>-</v>
      </c>
      <c r="AM112" s="161" t="str">
        <f t="shared" si="31"/>
        <v/>
      </c>
      <c r="AN112" s="162">
        <f t="shared" si="32"/>
        <v>0</v>
      </c>
      <c r="AO112" s="163" t="str">
        <f t="shared" si="33"/>
        <v/>
      </c>
      <c r="AP112" s="164" t="str">
        <f t="shared" si="34"/>
        <v/>
      </c>
      <c r="AQ112" s="164" t="str">
        <f t="shared" si="35"/>
        <v/>
      </c>
      <c r="AR112" s="162">
        <f t="shared" si="36"/>
        <v>0</v>
      </c>
      <c r="AS112" s="163" t="str">
        <f t="shared" si="37"/>
        <v/>
      </c>
      <c r="AT112" s="164" t="str">
        <f t="shared" si="38"/>
        <v/>
      </c>
      <c r="AU112" s="164" t="str">
        <f t="shared" si="39"/>
        <v/>
      </c>
      <c r="AV112" s="162">
        <f t="shared" si="40"/>
        <v>0</v>
      </c>
      <c r="AW112" s="163" t="str">
        <f t="shared" si="41"/>
        <v/>
      </c>
      <c r="AX112" s="164" t="str">
        <f t="shared" si="42"/>
        <v/>
      </c>
      <c r="AY112" s="164" t="str">
        <f t="shared" si="43"/>
        <v/>
      </c>
      <c r="AZ112" s="162">
        <f t="shared" si="44"/>
        <v>0</v>
      </c>
      <c r="BA112" s="163" t="str">
        <f t="shared" si="45"/>
        <v/>
      </c>
      <c r="BB112" s="164" t="str">
        <f t="shared" si="46"/>
        <v/>
      </c>
      <c r="BC112" s="165" t="str">
        <f t="shared" si="47"/>
        <v/>
      </c>
      <c r="BE112" s="172">
        <f t="shared" si="48"/>
        <v>0</v>
      </c>
      <c r="BF112" s="172" t="str">
        <f>IF(BE112=0,"",MAX(BF$89:BF111)+1)</f>
        <v/>
      </c>
    </row>
    <row r="113" spans="3:70" hidden="1" outlineLevel="1">
      <c r="C113" s="210" t="str">
        <f>データ!BF28</f>
        <v>幻魔</v>
      </c>
      <c r="D113" s="210">
        <f>データ!BC28*100</f>
        <v>2400</v>
      </c>
      <c r="E113" s="222">
        <f t="shared" ca="1" si="49"/>
        <v>0</v>
      </c>
      <c r="F113" s="223">
        <f t="shared" si="50"/>
        <v>0</v>
      </c>
      <c r="G113" s="210">
        <f ca="1">IF(E113&gt;1,OFFSET(データ!$BC$55,E113-1,データ!BH28),0)</f>
        <v>0</v>
      </c>
      <c r="L113" s="210">
        <f>IF($L$89=1,データ!BH28,データ!BG28)</f>
        <v>3</v>
      </c>
      <c r="M113" s="210">
        <f t="shared" ca="1" si="30"/>
        <v>0</v>
      </c>
      <c r="N113" s="211" t="str">
        <f ca="1">IF($M113=N$88,MAX(N$89:N112)+1,"")</f>
        <v/>
      </c>
      <c r="O113" s="8" t="str">
        <f ca="1">IF($M113=O$88,MAX(O$89:O112)+1,"")</f>
        <v/>
      </c>
      <c r="P113" s="8" t="str">
        <f ca="1">IF($M113=P$88,MAX(P$89:P112)+1,"")</f>
        <v/>
      </c>
      <c r="Q113" s="8" t="str">
        <f ca="1">IF($M113=Q$88,MAX(Q$89:Q112)+1,"")</f>
        <v/>
      </c>
      <c r="R113" s="212" t="str">
        <f ca="1">IF($M113=R$88,MAX(R$89:R112)+1,"")</f>
        <v/>
      </c>
      <c r="S113" s="211"/>
      <c r="T113" s="213" t="str">
        <f>IF(F113=0,"",MAX(T$89:T112)+1)</f>
        <v/>
      </c>
      <c r="U113" s="212"/>
      <c r="V113" t="str">
        <f>データ!BQ28</f>
        <v>妖精：6</v>
      </c>
      <c r="AG113" s="198">
        <v>24</v>
      </c>
      <c r="AH113" s="198" t="str">
        <f>データ!BF28</f>
        <v>幻魔</v>
      </c>
      <c r="AI113" s="199" t="str">
        <f>データ!BI28</f>
        <v>妖精</v>
      </c>
      <c r="AJ113" s="200" t="str">
        <f>データ!BK28</f>
        <v>-</v>
      </c>
      <c r="AK113" s="205" t="str">
        <f>データ!BM28</f>
        <v>-</v>
      </c>
      <c r="AM113" s="161" t="str">
        <f t="shared" si="31"/>
        <v/>
      </c>
      <c r="AN113" s="162">
        <f t="shared" si="32"/>
        <v>0</v>
      </c>
      <c r="AO113" s="163" t="str">
        <f t="shared" si="33"/>
        <v/>
      </c>
      <c r="AP113" s="164" t="str">
        <f t="shared" si="34"/>
        <v/>
      </c>
      <c r="AQ113" s="164" t="str">
        <f t="shared" si="35"/>
        <v/>
      </c>
      <c r="AR113" s="162">
        <f t="shared" si="36"/>
        <v>0</v>
      </c>
      <c r="AS113" s="163" t="str">
        <f t="shared" si="37"/>
        <v/>
      </c>
      <c r="AT113" s="164" t="str">
        <f t="shared" si="38"/>
        <v/>
      </c>
      <c r="AU113" s="164" t="str">
        <f t="shared" si="39"/>
        <v/>
      </c>
      <c r="AV113" s="162">
        <f t="shared" si="40"/>
        <v>0</v>
      </c>
      <c r="AW113" s="163" t="str">
        <f t="shared" si="41"/>
        <v/>
      </c>
      <c r="AX113" s="164" t="str">
        <f t="shared" si="42"/>
        <v/>
      </c>
      <c r="AY113" s="164" t="str">
        <f t="shared" si="43"/>
        <v/>
      </c>
      <c r="AZ113" s="162">
        <f t="shared" si="44"/>
        <v>0</v>
      </c>
      <c r="BA113" s="163" t="str">
        <f t="shared" si="45"/>
        <v/>
      </c>
      <c r="BB113" s="164" t="str">
        <f t="shared" si="46"/>
        <v/>
      </c>
      <c r="BC113" s="165" t="str">
        <f t="shared" si="47"/>
        <v/>
      </c>
      <c r="BE113" s="172">
        <f t="shared" si="48"/>
        <v>0</v>
      </c>
      <c r="BF113" s="172" t="str">
        <f>IF(BE113=0,"",MAX(BF$89:BF112)+1)</f>
        <v/>
      </c>
    </row>
    <row r="114" spans="3:70" hidden="1" outlineLevel="1">
      <c r="C114" s="210" t="str">
        <f>データ!BF29</f>
        <v>外道</v>
      </c>
      <c r="D114" s="210">
        <f>データ!BC29*100</f>
        <v>2500</v>
      </c>
      <c r="E114" s="222">
        <f t="shared" ca="1" si="49"/>
        <v>0</v>
      </c>
      <c r="F114" s="172">
        <f t="shared" si="50"/>
        <v>0</v>
      </c>
      <c r="G114" s="210">
        <f ca="1">IF(E114&gt;1,OFFSET(データ!$BC$55,E114-1,データ!BH29),0)</f>
        <v>0</v>
      </c>
      <c r="L114" s="210">
        <f>IF($L$89=1,データ!BH29,データ!BG29)</f>
        <v>2</v>
      </c>
      <c r="M114" s="210">
        <f t="shared" ca="1" si="30"/>
        <v>0</v>
      </c>
      <c r="N114" s="211" t="str">
        <f ca="1">IF($M114=N$88,MAX(N$89:N113)+1,"")</f>
        <v/>
      </c>
      <c r="O114" s="8" t="str">
        <f ca="1">IF($M114=O$88,MAX(O$89:O113)+1,"")</f>
        <v/>
      </c>
      <c r="P114" s="8" t="str">
        <f ca="1">IF($M114=P$88,MAX(P$89:P113)+1,"")</f>
        <v/>
      </c>
      <c r="Q114" s="8" t="str">
        <f ca="1">IF($M114=Q$88,MAX(Q$89:Q113)+1,"")</f>
        <v/>
      </c>
      <c r="R114" s="212" t="str">
        <f ca="1">IF($M114=R$88,MAX(R$89:R113)+1,"")</f>
        <v/>
      </c>
      <c r="S114" s="211"/>
      <c r="T114" s="8"/>
      <c r="U114" s="212"/>
      <c r="V114" t="str">
        <f>データ!BQ29</f>
        <v>幽鬼：5</v>
      </c>
      <c r="AG114" s="198">
        <v>25</v>
      </c>
      <c r="AH114" s="198" t="str">
        <f>データ!BF29</f>
        <v>外道</v>
      </c>
      <c r="AI114" s="199" t="str">
        <f>データ!BI29</f>
        <v>幽鬼</v>
      </c>
      <c r="AJ114" s="200" t="str">
        <f>データ!BK29</f>
        <v>-</v>
      </c>
      <c r="AK114" s="205" t="str">
        <f>データ!BM29</f>
        <v>-</v>
      </c>
      <c r="AM114" s="161" t="str">
        <f t="shared" si="31"/>
        <v/>
      </c>
      <c r="AN114" s="162">
        <f t="shared" si="32"/>
        <v>0</v>
      </c>
      <c r="AO114" s="163" t="str">
        <f t="shared" si="33"/>
        <v/>
      </c>
      <c r="AP114" s="164" t="str">
        <f t="shared" si="34"/>
        <v/>
      </c>
      <c r="AQ114" s="164" t="str">
        <f t="shared" si="35"/>
        <v/>
      </c>
      <c r="AR114" s="162">
        <f t="shared" si="36"/>
        <v>0</v>
      </c>
      <c r="AS114" s="163" t="str">
        <f t="shared" si="37"/>
        <v/>
      </c>
      <c r="AT114" s="164" t="str">
        <f t="shared" si="38"/>
        <v/>
      </c>
      <c r="AU114" s="164" t="str">
        <f t="shared" si="39"/>
        <v/>
      </c>
      <c r="AV114" s="162">
        <f t="shared" si="40"/>
        <v>0</v>
      </c>
      <c r="AW114" s="163" t="str">
        <f t="shared" si="41"/>
        <v/>
      </c>
      <c r="AX114" s="164" t="str">
        <f t="shared" si="42"/>
        <v/>
      </c>
      <c r="AY114" s="164" t="str">
        <f t="shared" si="43"/>
        <v/>
      </c>
      <c r="AZ114" s="162">
        <f t="shared" si="44"/>
        <v>0</v>
      </c>
      <c r="BA114" s="163" t="str">
        <f t="shared" si="45"/>
        <v/>
      </c>
      <c r="BB114" s="164" t="str">
        <f t="shared" si="46"/>
        <v/>
      </c>
      <c r="BC114" s="165" t="str">
        <f t="shared" si="47"/>
        <v/>
      </c>
      <c r="BE114" s="172">
        <f t="shared" si="48"/>
        <v>0</v>
      </c>
      <c r="BF114" s="172" t="str">
        <f>IF(BE114=0,"",MAX(BF$89:BF113)+1)</f>
        <v/>
      </c>
    </row>
    <row r="115" spans="3:70" hidden="1" outlineLevel="1">
      <c r="C115" s="210" t="str">
        <f>データ!BF30</f>
        <v>天使</v>
      </c>
      <c r="D115" s="210">
        <f>データ!BC30*100</f>
        <v>2600</v>
      </c>
      <c r="E115" s="222">
        <f t="shared" ca="1" si="49"/>
        <v>0</v>
      </c>
      <c r="F115" s="172">
        <f t="shared" si="50"/>
        <v>0</v>
      </c>
      <c r="G115" s="210">
        <f ca="1">IF(E115&gt;1,OFFSET(データ!$BC$55,E115-1,データ!BH30),0)</f>
        <v>0</v>
      </c>
      <c r="L115" s="210">
        <f>IF($L$89=1,データ!BH30,データ!BG30)</f>
        <v>1</v>
      </c>
      <c r="M115" s="210">
        <f t="shared" ca="1" si="30"/>
        <v>0</v>
      </c>
      <c r="N115" s="211" t="str">
        <f ca="1">IF($M115=N$88,MAX(N$89:N114)+1,"")</f>
        <v/>
      </c>
      <c r="O115" s="8" t="str">
        <f ca="1">IF($M115=O$88,MAX(O$89:O114)+1,"")</f>
        <v/>
      </c>
      <c r="P115" s="8" t="str">
        <f ca="1">IF($M115=P$88,MAX(P$89:P114)+1,"")</f>
        <v/>
      </c>
      <c r="Q115" s="8" t="str">
        <f ca="1">IF($M115=Q$88,MAX(Q$89:Q114)+1,"")</f>
        <v/>
      </c>
      <c r="R115" s="212" t="str">
        <f ca="1">IF($M115=R$88,MAX(R$89:R114)+1,"")</f>
        <v/>
      </c>
      <c r="S115" s="211"/>
      <c r="T115" s="8"/>
      <c r="U115" s="212"/>
      <c r="V115" t="str">
        <f>データ!BQ30</f>
        <v>-</v>
      </c>
      <c r="AG115" s="198">
        <v>26</v>
      </c>
      <c r="AH115" s="198" t="str">
        <f>データ!BF30</f>
        <v>天使</v>
      </c>
      <c r="AI115" s="199" t="str">
        <f>データ!BI30</f>
        <v>-</v>
      </c>
      <c r="AJ115" s="200" t="str">
        <f>データ!BK30</f>
        <v>-</v>
      </c>
      <c r="AK115" s="205" t="str">
        <f>データ!BM30</f>
        <v>-</v>
      </c>
      <c r="AM115" s="161" t="str">
        <f t="shared" si="31"/>
        <v/>
      </c>
      <c r="AN115" s="162">
        <f t="shared" si="32"/>
        <v>0</v>
      </c>
      <c r="AO115" s="163" t="str">
        <f t="shared" si="33"/>
        <v/>
      </c>
      <c r="AP115" s="164" t="str">
        <f t="shared" si="34"/>
        <v/>
      </c>
      <c r="AQ115" s="164" t="str">
        <f t="shared" si="35"/>
        <v/>
      </c>
      <c r="AR115" s="162">
        <f t="shared" si="36"/>
        <v>0</v>
      </c>
      <c r="AS115" s="163" t="str">
        <f t="shared" si="37"/>
        <v/>
      </c>
      <c r="AT115" s="164" t="str">
        <f t="shared" si="38"/>
        <v/>
      </c>
      <c r="AU115" s="164" t="str">
        <f t="shared" si="39"/>
        <v/>
      </c>
      <c r="AV115" s="162">
        <f t="shared" si="40"/>
        <v>0</v>
      </c>
      <c r="AW115" s="163" t="str">
        <f t="shared" si="41"/>
        <v/>
      </c>
      <c r="AX115" s="164" t="str">
        <f t="shared" si="42"/>
        <v/>
      </c>
      <c r="AY115" s="164" t="str">
        <f t="shared" si="43"/>
        <v/>
      </c>
      <c r="AZ115" s="162">
        <f t="shared" si="44"/>
        <v>0</v>
      </c>
      <c r="BA115" s="163" t="str">
        <f t="shared" si="45"/>
        <v/>
      </c>
      <c r="BB115" s="164" t="str">
        <f t="shared" si="46"/>
        <v/>
      </c>
      <c r="BC115" s="165" t="str">
        <f t="shared" si="47"/>
        <v/>
      </c>
      <c r="BE115" s="172">
        <f t="shared" si="48"/>
        <v>0</v>
      </c>
      <c r="BF115" s="172" t="str">
        <f>IF(BE115=0,"",MAX(BF$89:BF114)+1)</f>
        <v/>
      </c>
    </row>
    <row r="116" spans="3:70" hidden="1" outlineLevel="1">
      <c r="C116" s="210" t="str">
        <f>データ!BF31</f>
        <v>妖鳥</v>
      </c>
      <c r="D116" s="210">
        <f>データ!BC31*100</f>
        <v>2700</v>
      </c>
      <c r="E116" s="222">
        <f t="shared" ca="1" si="49"/>
        <v>0</v>
      </c>
      <c r="F116" s="172">
        <f t="shared" si="50"/>
        <v>0</v>
      </c>
      <c r="G116" s="210">
        <f ca="1">IF(E116&gt;1,OFFSET(データ!$BC$55,E116-1,データ!BH31),0)</f>
        <v>0</v>
      </c>
      <c r="L116" s="210">
        <f>IF($L$89=1,データ!BH31,データ!BG31)</f>
        <v>1</v>
      </c>
      <c r="M116" s="210">
        <f t="shared" ca="1" si="30"/>
        <v>0</v>
      </c>
      <c r="N116" s="211" t="str">
        <f ca="1">IF($M116=N$88,MAX(N$89:N115)+1,"")</f>
        <v/>
      </c>
      <c r="O116" s="8" t="str">
        <f ca="1">IF($M116=O$88,MAX(O$89:O115)+1,"")</f>
        <v/>
      </c>
      <c r="P116" s="8" t="str">
        <f ca="1">IF($M116=P$88,MAX(P$89:P115)+1,"")</f>
        <v/>
      </c>
      <c r="Q116" s="8" t="str">
        <f ca="1">IF($M116=Q$88,MAX(Q$89:Q115)+1,"")</f>
        <v/>
      </c>
      <c r="R116" s="212" t="str">
        <f ca="1">IF($M116=R$88,MAX(R$89:R115)+1,"")</f>
        <v/>
      </c>
      <c r="S116" s="211"/>
      <c r="T116" s="8"/>
      <c r="U116" s="212"/>
      <c r="V116" t="str">
        <f>データ!BQ31</f>
        <v>-</v>
      </c>
      <c r="AG116" s="198">
        <v>27</v>
      </c>
      <c r="AH116" s="198" t="str">
        <f>データ!BF31</f>
        <v>妖鳥</v>
      </c>
      <c r="AI116" s="199" t="str">
        <f>データ!BI31</f>
        <v>-</v>
      </c>
      <c r="AJ116" s="200" t="str">
        <f>データ!BK31</f>
        <v>-</v>
      </c>
      <c r="AK116" s="205" t="str">
        <f>データ!BM31</f>
        <v>-</v>
      </c>
      <c r="AM116" s="161" t="str">
        <f t="shared" si="31"/>
        <v/>
      </c>
      <c r="AN116" s="162">
        <f t="shared" si="32"/>
        <v>0</v>
      </c>
      <c r="AO116" s="163" t="str">
        <f t="shared" si="33"/>
        <v/>
      </c>
      <c r="AP116" s="164" t="str">
        <f t="shared" si="34"/>
        <v/>
      </c>
      <c r="AQ116" s="164" t="str">
        <f t="shared" si="35"/>
        <v/>
      </c>
      <c r="AR116" s="162">
        <f t="shared" si="36"/>
        <v>0</v>
      </c>
      <c r="AS116" s="163" t="str">
        <f t="shared" si="37"/>
        <v/>
      </c>
      <c r="AT116" s="164" t="str">
        <f t="shared" si="38"/>
        <v/>
      </c>
      <c r="AU116" s="164" t="str">
        <f t="shared" si="39"/>
        <v/>
      </c>
      <c r="AV116" s="162">
        <f t="shared" si="40"/>
        <v>0</v>
      </c>
      <c r="AW116" s="163" t="str">
        <f t="shared" si="41"/>
        <v/>
      </c>
      <c r="AX116" s="164" t="str">
        <f t="shared" si="42"/>
        <v/>
      </c>
      <c r="AY116" s="164" t="str">
        <f t="shared" si="43"/>
        <v/>
      </c>
      <c r="AZ116" s="162">
        <f t="shared" si="44"/>
        <v>0</v>
      </c>
      <c r="BA116" s="163" t="str">
        <f t="shared" si="45"/>
        <v/>
      </c>
      <c r="BB116" s="164" t="str">
        <f t="shared" si="46"/>
        <v/>
      </c>
      <c r="BC116" s="165" t="str">
        <f t="shared" si="47"/>
        <v/>
      </c>
      <c r="BE116" s="172">
        <f t="shared" si="48"/>
        <v>0</v>
      </c>
      <c r="BF116" s="172" t="str">
        <f>IF(BE116=0,"",MAX(BF$89:BF115)+1)</f>
        <v/>
      </c>
    </row>
    <row r="117" spans="3:70" hidden="1" outlineLevel="1">
      <c r="C117" s="210" t="str">
        <f>データ!BF32</f>
        <v>地霊</v>
      </c>
      <c r="D117" s="210">
        <f>データ!BC32*100</f>
        <v>2800</v>
      </c>
      <c r="E117" s="222">
        <f t="shared" ca="1" si="49"/>
        <v>0</v>
      </c>
      <c r="F117" s="224">
        <f t="shared" si="50"/>
        <v>0</v>
      </c>
      <c r="G117" s="210">
        <f ca="1">IF(E117&gt;1,OFFSET(データ!$BC$55,E117-1,データ!BH32),0)</f>
        <v>0</v>
      </c>
      <c r="L117" s="210">
        <f>IF($L$89=1,データ!BH32,データ!BG32)</f>
        <v>1</v>
      </c>
      <c r="M117" s="210">
        <f t="shared" ca="1" si="30"/>
        <v>0</v>
      </c>
      <c r="N117" s="211" t="str">
        <f ca="1">IF($M117=N$88,MAX(N$89:N116)+1,"")</f>
        <v/>
      </c>
      <c r="O117" s="8" t="str">
        <f ca="1">IF($M117=O$88,MAX(O$89:O116)+1,"")</f>
        <v/>
      </c>
      <c r="P117" s="8" t="str">
        <f ca="1">IF($M117=P$88,MAX(P$89:P116)+1,"")</f>
        <v/>
      </c>
      <c r="Q117" s="8" t="str">
        <f ca="1">IF($M117=Q$88,MAX(Q$89:Q116)+1,"")</f>
        <v/>
      </c>
      <c r="R117" s="212" t="str">
        <f ca="1">IF($M117=R$88,MAX(R$89:R116)+1,"")</f>
        <v/>
      </c>
      <c r="S117" s="211"/>
      <c r="T117" s="8"/>
      <c r="U117" s="214" t="str">
        <f>IF(F117=0,"",MAX(U$89:U116)+1)</f>
        <v/>
      </c>
      <c r="V117" t="str">
        <f>データ!BQ32</f>
        <v>-</v>
      </c>
      <c r="AG117" s="198">
        <v>28</v>
      </c>
      <c r="AH117" s="198" t="str">
        <f>データ!BF32</f>
        <v>地霊</v>
      </c>
      <c r="AI117" s="199" t="str">
        <f>データ!BI32</f>
        <v>-</v>
      </c>
      <c r="AJ117" s="200" t="str">
        <f>データ!BK32</f>
        <v>-</v>
      </c>
      <c r="AK117" s="205" t="str">
        <f>データ!BM32</f>
        <v>-</v>
      </c>
      <c r="AM117" s="161" t="str">
        <f t="shared" si="31"/>
        <v/>
      </c>
      <c r="AN117" s="162">
        <f t="shared" si="32"/>
        <v>0</v>
      </c>
      <c r="AO117" s="163" t="str">
        <f t="shared" si="33"/>
        <v/>
      </c>
      <c r="AP117" s="164" t="str">
        <f t="shared" si="34"/>
        <v/>
      </c>
      <c r="AQ117" s="164" t="str">
        <f t="shared" si="35"/>
        <v/>
      </c>
      <c r="AR117" s="162">
        <f t="shared" si="36"/>
        <v>0</v>
      </c>
      <c r="AS117" s="163" t="str">
        <f t="shared" si="37"/>
        <v/>
      </c>
      <c r="AT117" s="164" t="str">
        <f t="shared" si="38"/>
        <v/>
      </c>
      <c r="AU117" s="164" t="str">
        <f t="shared" si="39"/>
        <v/>
      </c>
      <c r="AV117" s="162">
        <f t="shared" si="40"/>
        <v>0</v>
      </c>
      <c r="AW117" s="163" t="str">
        <f t="shared" si="41"/>
        <v/>
      </c>
      <c r="AX117" s="164" t="str">
        <f t="shared" si="42"/>
        <v/>
      </c>
      <c r="AY117" s="164" t="str">
        <f t="shared" si="43"/>
        <v/>
      </c>
      <c r="AZ117" s="162">
        <f t="shared" si="44"/>
        <v>0</v>
      </c>
      <c r="BA117" s="163" t="str">
        <f t="shared" si="45"/>
        <v/>
      </c>
      <c r="BB117" s="164" t="str">
        <f t="shared" si="46"/>
        <v/>
      </c>
      <c r="BC117" s="165" t="str">
        <f t="shared" si="47"/>
        <v/>
      </c>
      <c r="BE117" s="172">
        <f t="shared" si="48"/>
        <v>0</v>
      </c>
      <c r="BF117" s="172" t="str">
        <f>IF(BE117=0,"",MAX(BF$89:BF116)+1)</f>
        <v/>
      </c>
    </row>
    <row r="118" spans="3:70" hidden="1" outlineLevel="1">
      <c r="C118" s="210" t="str">
        <f>データ!BF33</f>
        <v>魔獣</v>
      </c>
      <c r="D118" s="210">
        <f>データ!BC33*100</f>
        <v>2900</v>
      </c>
      <c r="E118" s="222">
        <f t="shared" ca="1" si="49"/>
        <v>1</v>
      </c>
      <c r="F118" s="172">
        <f t="shared" si="50"/>
        <v>0</v>
      </c>
      <c r="G118" s="210">
        <f ca="1">IF(E118&gt;1,OFFSET(データ!$BC$55,E118-1,データ!BH33),0)</f>
        <v>0</v>
      </c>
      <c r="L118" s="210">
        <f>IF($L$89=1,データ!BH33,データ!BG33)</f>
        <v>1</v>
      </c>
      <c r="M118" s="210">
        <f t="shared" ca="1" si="30"/>
        <v>1</v>
      </c>
      <c r="N118" s="211">
        <f ca="1">IF($M118=N$88,MAX(N$89:N117)+1,"")</f>
        <v>1</v>
      </c>
      <c r="O118" s="8" t="str">
        <f ca="1">IF($M118=O$88,MAX(O$89:O117)+1,"")</f>
        <v/>
      </c>
      <c r="P118" s="8" t="str">
        <f ca="1">IF($M118=P$88,MAX(P$89:P117)+1,"")</f>
        <v/>
      </c>
      <c r="Q118" s="8" t="str">
        <f ca="1">IF($M118=Q$88,MAX(Q$89:Q117)+1,"")</f>
        <v/>
      </c>
      <c r="R118" s="212" t="str">
        <f ca="1">IF($M118=R$88,MAX(R$89:R117)+1,"")</f>
        <v/>
      </c>
      <c r="S118" s="211"/>
      <c r="T118" s="8"/>
      <c r="U118" s="212"/>
      <c r="V118" t="str">
        <f>データ!BQ33</f>
        <v>-</v>
      </c>
      <c r="AG118" s="198">
        <v>29</v>
      </c>
      <c r="AH118" s="198" t="str">
        <f>データ!BF33</f>
        <v>魔獣</v>
      </c>
      <c r="AI118" s="199" t="str">
        <f>データ!BI33</f>
        <v>-</v>
      </c>
      <c r="AJ118" s="200" t="str">
        <f>データ!BK33</f>
        <v>-</v>
      </c>
      <c r="AK118" s="205" t="str">
        <f>データ!BM33</f>
        <v>-</v>
      </c>
      <c r="AM118" s="161" t="str">
        <f t="shared" si="31"/>
        <v>魔獣</v>
      </c>
      <c r="AN118" s="162">
        <f t="shared" si="32"/>
        <v>1</v>
      </c>
      <c r="AO118" s="163" t="str">
        <f t="shared" si="33"/>
        <v>-</v>
      </c>
      <c r="AP118" s="164" t="str">
        <f t="shared" si="34"/>
        <v>-</v>
      </c>
      <c r="AQ118" s="164" t="str">
        <f t="shared" si="35"/>
        <v>-</v>
      </c>
      <c r="AR118" s="162">
        <f t="shared" si="36"/>
        <v>0</v>
      </c>
      <c r="AS118" s="163" t="str">
        <f t="shared" si="37"/>
        <v/>
      </c>
      <c r="AT118" s="164" t="str">
        <f t="shared" si="38"/>
        <v/>
      </c>
      <c r="AU118" s="164" t="str">
        <f t="shared" si="39"/>
        <v/>
      </c>
      <c r="AV118" s="162">
        <f t="shared" si="40"/>
        <v>0</v>
      </c>
      <c r="AW118" s="163" t="str">
        <f t="shared" si="41"/>
        <v/>
      </c>
      <c r="AX118" s="164" t="str">
        <f t="shared" si="42"/>
        <v/>
      </c>
      <c r="AY118" s="164" t="str">
        <f t="shared" si="43"/>
        <v/>
      </c>
      <c r="AZ118" s="162">
        <f t="shared" si="44"/>
        <v>0</v>
      </c>
      <c r="BA118" s="163" t="str">
        <f t="shared" si="45"/>
        <v/>
      </c>
      <c r="BB118" s="164" t="str">
        <f t="shared" si="46"/>
        <v/>
      </c>
      <c r="BC118" s="165" t="str">
        <f t="shared" si="47"/>
        <v/>
      </c>
      <c r="BE118" s="172">
        <f t="shared" si="48"/>
        <v>1</v>
      </c>
      <c r="BF118" s="172">
        <f>IF(BE118=0,"",MAX(BF$89:BF117)+1)</f>
        <v>1</v>
      </c>
    </row>
    <row r="119" spans="3:70" hidden="1" outlineLevel="1">
      <c r="C119" s="210" t="str">
        <f>データ!BF34</f>
        <v>妖精</v>
      </c>
      <c r="D119" s="210">
        <f>データ!BC34*100</f>
        <v>3000</v>
      </c>
      <c r="E119" s="222">
        <f t="shared" ca="1" si="49"/>
        <v>0</v>
      </c>
      <c r="F119" s="224">
        <f t="shared" si="50"/>
        <v>0</v>
      </c>
      <c r="G119" s="210">
        <f ca="1">IF(E119&gt;1,OFFSET(データ!$BC$55,E119-1,データ!BH34),0)</f>
        <v>0</v>
      </c>
      <c r="L119" s="210">
        <f>IF($L$89=1,データ!BH34,データ!BG34)</f>
        <v>1</v>
      </c>
      <c r="M119" s="210">
        <f t="shared" ca="1" si="30"/>
        <v>0</v>
      </c>
      <c r="N119" s="211" t="str">
        <f ca="1">IF($M119=N$88,MAX(N$89:N118)+1,"")</f>
        <v/>
      </c>
      <c r="O119" s="8" t="str">
        <f ca="1">IF($M119=O$88,MAX(O$89:O118)+1,"")</f>
        <v/>
      </c>
      <c r="P119" s="8" t="str">
        <f ca="1">IF($M119=P$88,MAX(P$89:P118)+1,"")</f>
        <v/>
      </c>
      <c r="Q119" s="8" t="str">
        <f ca="1">IF($M119=Q$88,MAX(Q$89:Q118)+1,"")</f>
        <v/>
      </c>
      <c r="R119" s="212" t="str">
        <f ca="1">IF($M119=R$88,MAX(R$89:R118)+1,"")</f>
        <v/>
      </c>
      <c r="S119" s="211"/>
      <c r="T119" s="8"/>
      <c r="U119" s="214" t="str">
        <f>IF(F119=0,"",MAX(U$89:U118)+1)</f>
        <v/>
      </c>
      <c r="V119" t="str">
        <f>データ!BQ34</f>
        <v>-</v>
      </c>
      <c r="AG119" s="198">
        <v>30</v>
      </c>
      <c r="AH119" s="198" t="str">
        <f>データ!BF34</f>
        <v>妖精</v>
      </c>
      <c r="AI119" s="199" t="str">
        <f>データ!BI34</f>
        <v>-</v>
      </c>
      <c r="AJ119" s="200" t="str">
        <f>データ!BK34</f>
        <v>-</v>
      </c>
      <c r="AK119" s="205" t="str">
        <f>データ!BM34</f>
        <v>-</v>
      </c>
      <c r="AM119" s="161" t="str">
        <f t="shared" si="31"/>
        <v/>
      </c>
      <c r="AN119" s="162">
        <f t="shared" si="32"/>
        <v>0</v>
      </c>
      <c r="AO119" s="163" t="str">
        <f t="shared" si="33"/>
        <v/>
      </c>
      <c r="AP119" s="164" t="str">
        <f t="shared" si="34"/>
        <v/>
      </c>
      <c r="AQ119" s="164" t="str">
        <f t="shared" si="35"/>
        <v/>
      </c>
      <c r="AR119" s="162">
        <f t="shared" si="36"/>
        <v>0</v>
      </c>
      <c r="AS119" s="163" t="str">
        <f t="shared" si="37"/>
        <v/>
      </c>
      <c r="AT119" s="164" t="str">
        <f t="shared" si="38"/>
        <v/>
      </c>
      <c r="AU119" s="164" t="str">
        <f t="shared" si="39"/>
        <v/>
      </c>
      <c r="AV119" s="162">
        <f t="shared" si="40"/>
        <v>0</v>
      </c>
      <c r="AW119" s="163" t="str">
        <f t="shared" si="41"/>
        <v/>
      </c>
      <c r="AX119" s="164" t="str">
        <f t="shared" si="42"/>
        <v/>
      </c>
      <c r="AY119" s="164" t="str">
        <f t="shared" si="43"/>
        <v/>
      </c>
      <c r="AZ119" s="162">
        <f t="shared" si="44"/>
        <v>0</v>
      </c>
      <c r="BA119" s="163" t="str">
        <f t="shared" si="45"/>
        <v/>
      </c>
      <c r="BB119" s="164" t="str">
        <f t="shared" si="46"/>
        <v/>
      </c>
      <c r="BC119" s="165" t="str">
        <f t="shared" si="47"/>
        <v/>
      </c>
      <c r="BE119" s="172">
        <f t="shared" si="48"/>
        <v>0</v>
      </c>
      <c r="BF119" s="172" t="str">
        <f>IF(BE119=0,"",MAX(BF$89:BF118)+1)</f>
        <v/>
      </c>
    </row>
    <row r="120" spans="3:70" hidden="1" outlineLevel="1">
      <c r="C120" s="210" t="str">
        <f>データ!BF35</f>
        <v>精霊</v>
      </c>
      <c r="D120" s="210">
        <f>データ!BC35*100</f>
        <v>3100</v>
      </c>
      <c r="E120" s="222">
        <f t="shared" ca="1" si="49"/>
        <v>0</v>
      </c>
      <c r="F120" s="224">
        <f t="shared" si="50"/>
        <v>0</v>
      </c>
      <c r="G120" s="210">
        <f ca="1">IF(E120&gt;1,OFFSET(データ!$BC$55,E120-1,データ!BH35),0)</f>
        <v>0</v>
      </c>
      <c r="L120" s="210">
        <f>IF($L$89=1,データ!BH35,データ!BG35)</f>
        <v>1</v>
      </c>
      <c r="M120" s="210">
        <f t="shared" ca="1" si="30"/>
        <v>0</v>
      </c>
      <c r="N120" s="211" t="str">
        <f ca="1">IF($M120=N$88,MAX(N$89:N119)+1,"")</f>
        <v/>
      </c>
      <c r="O120" s="8" t="str">
        <f ca="1">IF($M120=O$88,MAX(O$89:O119)+1,"")</f>
        <v/>
      </c>
      <c r="P120" s="8" t="str">
        <f ca="1">IF($M120=P$88,MAX(P$89:P119)+1,"")</f>
        <v/>
      </c>
      <c r="Q120" s="8" t="str">
        <f ca="1">IF($M120=Q$88,MAX(Q$89:Q119)+1,"")</f>
        <v/>
      </c>
      <c r="R120" s="212" t="str">
        <f ca="1">IF($M120=R$88,MAX(R$89:R119)+1,"")</f>
        <v/>
      </c>
      <c r="S120" s="211"/>
      <c r="T120" s="8"/>
      <c r="U120" s="214" t="str">
        <f>IF(F120=0,"",MAX(U$89:U119)+1)</f>
        <v/>
      </c>
      <c r="V120" t="str">
        <f>データ!BQ35</f>
        <v>-</v>
      </c>
      <c r="AG120" s="198">
        <v>31</v>
      </c>
      <c r="AH120" s="198" t="str">
        <f>データ!BF35</f>
        <v>精霊</v>
      </c>
      <c r="AI120" s="199" t="str">
        <f>データ!BI35</f>
        <v>-</v>
      </c>
      <c r="AJ120" s="200" t="str">
        <f>データ!BK35</f>
        <v>-</v>
      </c>
      <c r="AK120" s="205" t="str">
        <f>データ!BM35</f>
        <v>-</v>
      </c>
      <c r="AM120" s="161" t="str">
        <f t="shared" si="31"/>
        <v/>
      </c>
      <c r="AN120" s="162">
        <f t="shared" si="32"/>
        <v>0</v>
      </c>
      <c r="AO120" s="163" t="str">
        <f t="shared" si="33"/>
        <v/>
      </c>
      <c r="AP120" s="164" t="str">
        <f t="shared" si="34"/>
        <v/>
      </c>
      <c r="AQ120" s="164" t="str">
        <f t="shared" si="35"/>
        <v/>
      </c>
      <c r="AR120" s="162">
        <f t="shared" si="36"/>
        <v>0</v>
      </c>
      <c r="AS120" s="163" t="str">
        <f t="shared" si="37"/>
        <v/>
      </c>
      <c r="AT120" s="164" t="str">
        <f t="shared" si="38"/>
        <v/>
      </c>
      <c r="AU120" s="164" t="str">
        <f t="shared" si="39"/>
        <v/>
      </c>
      <c r="AV120" s="162">
        <f t="shared" si="40"/>
        <v>0</v>
      </c>
      <c r="AW120" s="163" t="str">
        <f t="shared" si="41"/>
        <v/>
      </c>
      <c r="AX120" s="164" t="str">
        <f t="shared" si="42"/>
        <v/>
      </c>
      <c r="AY120" s="164" t="str">
        <f t="shared" si="43"/>
        <v/>
      </c>
      <c r="AZ120" s="162">
        <f t="shared" si="44"/>
        <v>0</v>
      </c>
      <c r="BA120" s="163" t="str">
        <f t="shared" si="45"/>
        <v/>
      </c>
      <c r="BB120" s="164" t="str">
        <f t="shared" si="46"/>
        <v/>
      </c>
      <c r="BC120" s="165" t="str">
        <f t="shared" si="47"/>
        <v/>
      </c>
      <c r="BE120" s="172">
        <f t="shared" si="48"/>
        <v>0</v>
      </c>
      <c r="BF120" s="172" t="str">
        <f>IF(BE120=0,"",MAX(BF$89:BF119)+1)</f>
        <v/>
      </c>
    </row>
    <row r="121" spans="3:70" hidden="1" outlineLevel="1">
      <c r="C121" s="210" t="str">
        <f>データ!BF36</f>
        <v>妖鬼</v>
      </c>
      <c r="D121" s="210">
        <f>データ!BC36*100</f>
        <v>3200</v>
      </c>
      <c r="E121" s="222">
        <f t="shared" ca="1" si="49"/>
        <v>0</v>
      </c>
      <c r="F121" s="224">
        <f t="shared" si="50"/>
        <v>0</v>
      </c>
      <c r="G121" s="210">
        <f ca="1">IF(E121&gt;1,OFFSET(データ!$BC$55,E121-1,データ!BH36),0)</f>
        <v>0</v>
      </c>
      <c r="L121" s="210">
        <f>IF($L$89=1,データ!BH36,データ!BG36)</f>
        <v>1</v>
      </c>
      <c r="M121" s="210">
        <f t="shared" ca="1" si="30"/>
        <v>0</v>
      </c>
      <c r="N121" s="211" t="str">
        <f ca="1">IF($M121=N$88,MAX(N$89:N120)+1,"")</f>
        <v/>
      </c>
      <c r="O121" s="8" t="str">
        <f ca="1">IF($M121=O$88,MAX(O$89:O120)+1,"")</f>
        <v/>
      </c>
      <c r="P121" s="8" t="str">
        <f ca="1">IF($M121=P$88,MAX(P$89:P120)+1,"")</f>
        <v/>
      </c>
      <c r="Q121" s="8" t="str">
        <f ca="1">IF($M121=Q$88,MAX(Q$89:Q120)+1,"")</f>
        <v/>
      </c>
      <c r="R121" s="212" t="str">
        <f ca="1">IF($M121=R$88,MAX(R$89:R120)+1,"")</f>
        <v/>
      </c>
      <c r="S121" s="211"/>
      <c r="T121" s="8"/>
      <c r="U121" s="214" t="str">
        <f>IF(F121=0,"",MAX(U$89:U120)+1)</f>
        <v/>
      </c>
      <c r="V121" t="str">
        <f>データ!BQ36</f>
        <v>-</v>
      </c>
      <c r="AG121" s="198">
        <v>32</v>
      </c>
      <c r="AH121" s="198" t="str">
        <f>データ!BF36</f>
        <v>妖鬼</v>
      </c>
      <c r="AI121" s="199" t="str">
        <f>データ!BI36</f>
        <v>-</v>
      </c>
      <c r="AJ121" s="200" t="str">
        <f>データ!BK36</f>
        <v>-</v>
      </c>
      <c r="AK121" s="205" t="str">
        <f>データ!BM36</f>
        <v>-</v>
      </c>
      <c r="AM121" s="161" t="str">
        <f t="shared" si="31"/>
        <v/>
      </c>
      <c r="AN121" s="162">
        <f t="shared" si="32"/>
        <v>0</v>
      </c>
      <c r="AO121" s="163" t="str">
        <f t="shared" si="33"/>
        <v/>
      </c>
      <c r="AP121" s="164" t="str">
        <f t="shared" si="34"/>
        <v/>
      </c>
      <c r="AQ121" s="164" t="str">
        <f t="shared" si="35"/>
        <v/>
      </c>
      <c r="AR121" s="162">
        <f t="shared" si="36"/>
        <v>0</v>
      </c>
      <c r="AS121" s="163" t="str">
        <f t="shared" si="37"/>
        <v/>
      </c>
      <c r="AT121" s="164" t="str">
        <f t="shared" si="38"/>
        <v/>
      </c>
      <c r="AU121" s="164" t="str">
        <f t="shared" si="39"/>
        <v/>
      </c>
      <c r="AV121" s="162">
        <f t="shared" si="40"/>
        <v>0</v>
      </c>
      <c r="AW121" s="163" t="str">
        <f t="shared" si="41"/>
        <v/>
      </c>
      <c r="AX121" s="164" t="str">
        <f t="shared" si="42"/>
        <v/>
      </c>
      <c r="AY121" s="164" t="str">
        <f t="shared" si="43"/>
        <v/>
      </c>
      <c r="AZ121" s="162">
        <f t="shared" si="44"/>
        <v>0</v>
      </c>
      <c r="BA121" s="163" t="str">
        <f t="shared" si="45"/>
        <v/>
      </c>
      <c r="BB121" s="164" t="str">
        <f t="shared" si="46"/>
        <v/>
      </c>
      <c r="BC121" s="165" t="str">
        <f t="shared" si="47"/>
        <v/>
      </c>
      <c r="BE121" s="172">
        <f t="shared" si="48"/>
        <v>0</v>
      </c>
      <c r="BF121" s="172" t="str">
        <f>IF(BE121=0,"",MAX(BF$89:BF120)+1)</f>
        <v/>
      </c>
    </row>
    <row r="122" spans="3:70" hidden="1" outlineLevel="1">
      <c r="C122" s="210" t="str">
        <f>データ!BF37</f>
        <v>幽鬼</v>
      </c>
      <c r="D122" s="210">
        <f>データ!BC37*100</f>
        <v>3300</v>
      </c>
      <c r="E122" s="222">
        <f t="shared" ca="1" si="49"/>
        <v>0</v>
      </c>
      <c r="F122" s="224">
        <f t="shared" si="50"/>
        <v>0</v>
      </c>
      <c r="G122" s="210">
        <f ca="1">IF(E122&gt;1,OFFSET(データ!$BC$55,E122-1,データ!BH37),0)</f>
        <v>0</v>
      </c>
      <c r="L122" s="210">
        <f>IF($L$89=1,データ!BH37,データ!BG37)</f>
        <v>1</v>
      </c>
      <c r="M122" s="210">
        <f t="shared" ca="1" si="30"/>
        <v>0</v>
      </c>
      <c r="N122" s="211" t="str">
        <f ca="1">IF($M122=N$88,MAX(N$89:N121)+1,"")</f>
        <v/>
      </c>
      <c r="O122" s="8" t="str">
        <f ca="1">IF($M122=O$88,MAX(O$89:O121)+1,"")</f>
        <v/>
      </c>
      <c r="P122" s="8" t="str">
        <f ca="1">IF($M122=P$88,MAX(P$89:P121)+1,"")</f>
        <v/>
      </c>
      <c r="Q122" s="8" t="str">
        <f ca="1">IF($M122=Q$88,MAX(Q$89:Q121)+1,"")</f>
        <v/>
      </c>
      <c r="R122" s="212" t="str">
        <f ca="1">IF($M122=R$88,MAX(R$89:R121)+1,"")</f>
        <v/>
      </c>
      <c r="S122" s="211"/>
      <c r="T122" s="8"/>
      <c r="U122" s="214" t="str">
        <f>IF(F122=0,"",MAX(U$89:U121)+1)</f>
        <v/>
      </c>
      <c r="V122" t="str">
        <f>データ!BQ37</f>
        <v>-</v>
      </c>
      <c r="AG122" s="198">
        <v>33</v>
      </c>
      <c r="AH122" s="198" t="str">
        <f>データ!BF37</f>
        <v>幽鬼</v>
      </c>
      <c r="AI122" s="199" t="str">
        <f>データ!BI37</f>
        <v>-</v>
      </c>
      <c r="AJ122" s="200" t="str">
        <f>データ!BK37</f>
        <v>-</v>
      </c>
      <c r="AK122" s="205" t="str">
        <f>データ!BM37</f>
        <v>-</v>
      </c>
      <c r="AM122" s="161" t="str">
        <f t="shared" si="31"/>
        <v/>
      </c>
      <c r="AN122" s="162">
        <f t="shared" si="32"/>
        <v>0</v>
      </c>
      <c r="AO122" s="163" t="str">
        <f t="shared" si="33"/>
        <v/>
      </c>
      <c r="AP122" s="164" t="str">
        <f t="shared" si="34"/>
        <v/>
      </c>
      <c r="AQ122" s="164" t="str">
        <f t="shared" si="35"/>
        <v/>
      </c>
      <c r="AR122" s="162">
        <f t="shared" si="36"/>
        <v>0</v>
      </c>
      <c r="AS122" s="163" t="str">
        <f t="shared" si="37"/>
        <v/>
      </c>
      <c r="AT122" s="164" t="str">
        <f t="shared" si="38"/>
        <v/>
      </c>
      <c r="AU122" s="164" t="str">
        <f t="shared" si="39"/>
        <v/>
      </c>
      <c r="AV122" s="162">
        <f t="shared" si="40"/>
        <v>0</v>
      </c>
      <c r="AW122" s="163" t="str">
        <f t="shared" si="41"/>
        <v/>
      </c>
      <c r="AX122" s="164" t="str">
        <f t="shared" si="42"/>
        <v/>
      </c>
      <c r="AY122" s="164" t="str">
        <f t="shared" si="43"/>
        <v/>
      </c>
      <c r="AZ122" s="162">
        <f t="shared" si="44"/>
        <v>0</v>
      </c>
      <c r="BA122" s="163" t="str">
        <f t="shared" si="45"/>
        <v/>
      </c>
      <c r="BB122" s="164" t="str">
        <f t="shared" si="46"/>
        <v/>
      </c>
      <c r="BC122" s="165" t="str">
        <f t="shared" si="47"/>
        <v/>
      </c>
      <c r="BE122" s="172">
        <f t="shared" si="48"/>
        <v>0</v>
      </c>
      <c r="BF122" s="172" t="str">
        <f>IF(BE122=0,"",MAX(BF$89:BF121)+1)</f>
        <v/>
      </c>
    </row>
    <row r="123" spans="3:70" hidden="1" outlineLevel="1">
      <c r="C123" s="210" t="str">
        <f>データ!BF38</f>
        <v>邪龍</v>
      </c>
      <c r="D123" s="210">
        <f>データ!BC38*100</f>
        <v>3400</v>
      </c>
      <c r="E123" s="222">
        <f t="shared" ca="1" si="49"/>
        <v>0</v>
      </c>
      <c r="F123" s="172">
        <f t="shared" si="50"/>
        <v>0</v>
      </c>
      <c r="G123" s="210">
        <f ca="1">IF(E123&gt;1,OFFSET(データ!$BC$55,E123-1,データ!BH38),0)</f>
        <v>0</v>
      </c>
      <c r="L123" s="210">
        <f>IF($L$89=1,データ!BH38,データ!BG38)</f>
        <v>1</v>
      </c>
      <c r="M123" s="210">
        <f t="shared" ca="1" si="30"/>
        <v>0</v>
      </c>
      <c r="N123" s="211" t="str">
        <f ca="1">IF($M123=N$88,MAX(N$89:N122)+1,"")</f>
        <v/>
      </c>
      <c r="O123" s="8" t="str">
        <f ca="1">IF($M123=O$88,MAX(O$89:O122)+1,"")</f>
        <v/>
      </c>
      <c r="P123" s="8" t="str">
        <f ca="1">IF($M123=P$88,MAX(P$89:P122)+1,"")</f>
        <v/>
      </c>
      <c r="Q123" s="8" t="str">
        <f ca="1">IF($M123=Q$88,MAX(Q$89:Q122)+1,"")</f>
        <v/>
      </c>
      <c r="R123" s="212" t="str">
        <f ca="1">IF($M123=R$88,MAX(R$89:R122)+1,"")</f>
        <v/>
      </c>
      <c r="S123" s="211"/>
      <c r="T123" s="8"/>
      <c r="U123" s="212"/>
      <c r="V123" t="str">
        <f>データ!BQ38</f>
        <v>-</v>
      </c>
      <c r="AG123" s="198">
        <v>34</v>
      </c>
      <c r="AH123" s="198" t="str">
        <f>データ!BF38</f>
        <v>邪龍</v>
      </c>
      <c r="AI123" s="199" t="str">
        <f>データ!BI38</f>
        <v>-</v>
      </c>
      <c r="AJ123" s="200" t="str">
        <f>データ!BK38</f>
        <v>-</v>
      </c>
      <c r="AK123" s="205" t="str">
        <f>データ!BM38</f>
        <v>-</v>
      </c>
      <c r="AM123" s="161" t="str">
        <f t="shared" si="31"/>
        <v/>
      </c>
      <c r="AN123" s="162">
        <f t="shared" si="32"/>
        <v>0</v>
      </c>
      <c r="AO123" s="163" t="str">
        <f t="shared" si="33"/>
        <v/>
      </c>
      <c r="AP123" s="164" t="str">
        <f t="shared" si="34"/>
        <v/>
      </c>
      <c r="AQ123" s="164" t="str">
        <f t="shared" si="35"/>
        <v/>
      </c>
      <c r="AR123" s="162">
        <f t="shared" si="36"/>
        <v>0</v>
      </c>
      <c r="AS123" s="163" t="str">
        <f t="shared" si="37"/>
        <v/>
      </c>
      <c r="AT123" s="164" t="str">
        <f t="shared" si="38"/>
        <v/>
      </c>
      <c r="AU123" s="164" t="str">
        <f t="shared" si="39"/>
        <v/>
      </c>
      <c r="AV123" s="162">
        <f t="shared" si="40"/>
        <v>0</v>
      </c>
      <c r="AW123" s="163" t="str">
        <f t="shared" si="41"/>
        <v/>
      </c>
      <c r="AX123" s="164" t="str">
        <f t="shared" si="42"/>
        <v/>
      </c>
      <c r="AY123" s="164" t="str">
        <f t="shared" si="43"/>
        <v/>
      </c>
      <c r="AZ123" s="162">
        <f t="shared" si="44"/>
        <v>0</v>
      </c>
      <c r="BA123" s="163" t="str">
        <f t="shared" si="45"/>
        <v/>
      </c>
      <c r="BB123" s="164" t="str">
        <f t="shared" si="46"/>
        <v/>
      </c>
      <c r="BC123" s="165" t="str">
        <f t="shared" si="47"/>
        <v/>
      </c>
      <c r="BE123" s="172">
        <f t="shared" si="48"/>
        <v>0</v>
      </c>
      <c r="BF123" s="172" t="str">
        <f>IF(BE123=0,"",MAX(BF$89:BF122)+1)</f>
        <v/>
      </c>
    </row>
    <row r="124" spans="3:70" hidden="1" outlineLevel="1">
      <c r="C124" s="210" t="str">
        <f>データ!BF39</f>
        <v>威霊</v>
      </c>
      <c r="D124" s="210">
        <f>データ!BC39*100</f>
        <v>3500</v>
      </c>
      <c r="E124" s="222">
        <f t="shared" si="49"/>
        <v>0</v>
      </c>
      <c r="F124" s="172">
        <f t="shared" si="50"/>
        <v>0</v>
      </c>
      <c r="G124" s="210">
        <f ca="1">IF(E124&gt;1,OFFSET(データ!$BC$55,E124-1,データ!BH39),0)</f>
        <v>0</v>
      </c>
      <c r="L124" s="210">
        <f>IF($L$89=1,データ!BH39,データ!BG39)</f>
        <v>4</v>
      </c>
      <c r="M124" s="210">
        <f t="shared" si="30"/>
        <v>0</v>
      </c>
      <c r="N124" s="211" t="str">
        <f>IF($M124=N$88,MAX(N$89:N123)+1,"")</f>
        <v/>
      </c>
      <c r="O124" s="8" t="str">
        <f>IF($M124=O$88,MAX(O$89:O123)+1,"")</f>
        <v/>
      </c>
      <c r="P124" s="8" t="str">
        <f>IF($M124=P$88,MAX(P$89:P123)+1,"")</f>
        <v/>
      </c>
      <c r="Q124" s="8" t="str">
        <f>IF($M124=Q$88,MAX(Q$89:Q123)+1,"")</f>
        <v/>
      </c>
      <c r="R124" s="212" t="str">
        <f>IF($M124=R$88,MAX(R$89:R123)+1,"")</f>
        <v/>
      </c>
      <c r="S124" s="211"/>
      <c r="T124" s="8"/>
      <c r="U124" s="212"/>
      <c r="V124" t="str">
        <f>データ!BQ39</f>
        <v>-</v>
      </c>
      <c r="AG124" s="198">
        <v>35</v>
      </c>
      <c r="AH124" s="198" t="str">
        <f>データ!BF39</f>
        <v>威霊</v>
      </c>
      <c r="AI124" s="199" t="str">
        <f>データ!BI39</f>
        <v>-</v>
      </c>
      <c r="AJ124" s="200" t="str">
        <f>データ!BK39</f>
        <v>-</v>
      </c>
      <c r="AK124" s="205" t="str">
        <f>データ!BM39</f>
        <v>-</v>
      </c>
      <c r="AM124" s="161" t="str">
        <f t="shared" si="31"/>
        <v/>
      </c>
      <c r="AN124" s="162">
        <f t="shared" si="32"/>
        <v>0</v>
      </c>
      <c r="AO124" s="163" t="str">
        <f t="shared" si="33"/>
        <v/>
      </c>
      <c r="AP124" s="164" t="str">
        <f t="shared" si="34"/>
        <v/>
      </c>
      <c r="AQ124" s="164" t="str">
        <f t="shared" si="35"/>
        <v/>
      </c>
      <c r="AR124" s="162">
        <f t="shared" si="36"/>
        <v>0</v>
      </c>
      <c r="AS124" s="163" t="str">
        <f t="shared" si="37"/>
        <v/>
      </c>
      <c r="AT124" s="164" t="str">
        <f t="shared" si="38"/>
        <v/>
      </c>
      <c r="AU124" s="164" t="str">
        <f t="shared" si="39"/>
        <v/>
      </c>
      <c r="AV124" s="162">
        <f t="shared" si="40"/>
        <v>0</v>
      </c>
      <c r="AW124" s="163" t="str">
        <f t="shared" si="41"/>
        <v/>
      </c>
      <c r="AX124" s="164" t="str">
        <f t="shared" si="42"/>
        <v/>
      </c>
      <c r="AY124" s="164" t="str">
        <f t="shared" si="43"/>
        <v/>
      </c>
      <c r="AZ124" s="162">
        <f t="shared" si="44"/>
        <v>0</v>
      </c>
      <c r="BA124" s="163" t="str">
        <f t="shared" si="45"/>
        <v/>
      </c>
      <c r="BB124" s="164" t="str">
        <f t="shared" si="46"/>
        <v/>
      </c>
      <c r="BC124" s="165" t="str">
        <f t="shared" si="47"/>
        <v/>
      </c>
      <c r="BE124" s="172">
        <f t="shared" si="48"/>
        <v>0</v>
      </c>
      <c r="BF124" s="172" t="str">
        <f>IF(BE124=0,"",MAX(BF$89:BF123)+1)</f>
        <v/>
      </c>
    </row>
    <row r="125" spans="3:70" hidden="1" outlineLevel="1">
      <c r="C125" s="215" t="str">
        <f>データ!BF40</f>
        <v>魔人</v>
      </c>
      <c r="D125" s="215">
        <f>データ!BC40*100</f>
        <v>3600</v>
      </c>
      <c r="E125" s="225">
        <f t="shared" si="49"/>
        <v>0</v>
      </c>
      <c r="F125" s="226">
        <f t="shared" si="50"/>
        <v>0</v>
      </c>
      <c r="G125" s="215">
        <f ca="1">IF(E125&gt;1,OFFSET(データ!$BC$55,E125-1,データ!BH40),0)</f>
        <v>0</v>
      </c>
      <c r="L125" s="215">
        <f>IF($L$89=1,データ!BH40,データ!BG40)</f>
        <v>5</v>
      </c>
      <c r="M125" s="215">
        <f t="shared" si="30"/>
        <v>0</v>
      </c>
      <c r="N125" s="216" t="str">
        <f>IF($M125=N$88,MAX(N$89:N124)+1,"")</f>
        <v/>
      </c>
      <c r="O125" s="9" t="str">
        <f>IF($M125=O$88,MAX(O$89:O124)+1,"")</f>
        <v/>
      </c>
      <c r="P125" s="9" t="str">
        <f>IF($M125=P$88,MAX(P$89:P124)+1,"")</f>
        <v/>
      </c>
      <c r="Q125" s="9" t="str">
        <f>IF($M125=Q$88,MAX(Q$89:Q124)+1,"")</f>
        <v/>
      </c>
      <c r="R125" s="217" t="str">
        <f>IF($M125=R$88,MAX(R$89:R124)+1,"")</f>
        <v/>
      </c>
      <c r="S125" s="218" t="str">
        <f>IF(F125=0,"",MAX(S$89:S124)+1)</f>
        <v/>
      </c>
      <c r="T125" s="9"/>
      <c r="U125" s="217"/>
      <c r="V125" t="str">
        <f>データ!BQ40</f>
        <v>-</v>
      </c>
      <c r="AG125" s="201">
        <v>36</v>
      </c>
      <c r="AH125" s="201" t="str">
        <f>データ!BF40</f>
        <v>魔人</v>
      </c>
      <c r="AI125" s="202" t="str">
        <f>データ!BI40</f>
        <v>-</v>
      </c>
      <c r="AJ125" s="203" t="str">
        <f>データ!BK40</f>
        <v>-</v>
      </c>
      <c r="AK125" s="206" t="str">
        <f>データ!BM40</f>
        <v>-</v>
      </c>
      <c r="AM125" s="166" t="str">
        <f t="shared" si="31"/>
        <v/>
      </c>
      <c r="AN125" s="167">
        <f t="shared" si="32"/>
        <v>0</v>
      </c>
      <c r="AO125" s="168" t="str">
        <f t="shared" si="33"/>
        <v/>
      </c>
      <c r="AP125" s="169" t="str">
        <f t="shared" si="34"/>
        <v/>
      </c>
      <c r="AQ125" s="169" t="str">
        <f t="shared" si="35"/>
        <v/>
      </c>
      <c r="AR125" s="167">
        <f t="shared" si="36"/>
        <v>0</v>
      </c>
      <c r="AS125" s="168" t="str">
        <f t="shared" si="37"/>
        <v/>
      </c>
      <c r="AT125" s="169" t="str">
        <f t="shared" si="38"/>
        <v/>
      </c>
      <c r="AU125" s="169" t="str">
        <f t="shared" si="39"/>
        <v/>
      </c>
      <c r="AV125" s="167">
        <f t="shared" si="40"/>
        <v>0</v>
      </c>
      <c r="AW125" s="168" t="str">
        <f t="shared" si="41"/>
        <v/>
      </c>
      <c r="AX125" s="169" t="str">
        <f t="shared" si="42"/>
        <v/>
      </c>
      <c r="AY125" s="169" t="str">
        <f t="shared" si="43"/>
        <v/>
      </c>
      <c r="AZ125" s="167">
        <f t="shared" si="44"/>
        <v>0</v>
      </c>
      <c r="BA125" s="168" t="str">
        <f t="shared" si="45"/>
        <v/>
      </c>
      <c r="BB125" s="169" t="str">
        <f t="shared" si="46"/>
        <v/>
      </c>
      <c r="BC125" s="170" t="str">
        <f t="shared" si="47"/>
        <v/>
      </c>
      <c r="BE125" s="173">
        <f t="shared" si="48"/>
        <v>0</v>
      </c>
      <c r="BF125" s="173" t="str">
        <f>IF(BE125=0,"",MAX(BF$89:BF124)+1)</f>
        <v/>
      </c>
    </row>
    <row r="126" spans="3:70" ht="12.75" hidden="1" outlineLevel="1" thickBot="1"/>
    <row r="127" spans="3:70" ht="12.75" hidden="1" outlineLevel="1" thickBot="1">
      <c r="AG127" t="s">
        <v>548</v>
      </c>
      <c r="AJ127" s="277" t="s">
        <v>550</v>
      </c>
      <c r="AK127" s="262">
        <v>1</v>
      </c>
      <c r="AL127" s="263" t="b">
        <f>OR(C3="威霊",COUNTIF(F6:F9,"威霊")&gt;0)</f>
        <v>0</v>
      </c>
      <c r="AM127" s="277" t="s">
        <v>549</v>
      </c>
      <c r="AN127" s="264">
        <v>1</v>
      </c>
      <c r="AO127" s="263" t="b">
        <f>OR(C3="魔人",COUNTIF(F6:F9,"魔人")&gt;0)</f>
        <v>0</v>
      </c>
    </row>
    <row r="128" spans="3:70" ht="37.5" hidden="1" customHeight="1" outlineLevel="1">
      <c r="AG128" s="5"/>
      <c r="AH128" s="6"/>
      <c r="AI128" s="278" t="s">
        <v>82</v>
      </c>
      <c r="AJ128" s="279" t="s">
        <v>91</v>
      </c>
      <c r="AK128" s="279" t="s">
        <v>96</v>
      </c>
      <c r="AL128" s="279" t="s">
        <v>97</v>
      </c>
      <c r="AM128" s="279" t="s">
        <v>84</v>
      </c>
      <c r="AN128" s="279" t="s">
        <v>118</v>
      </c>
      <c r="AO128" s="279" t="s">
        <v>121</v>
      </c>
      <c r="AP128" s="278" t="s">
        <v>92</v>
      </c>
      <c r="AQ128" s="278" t="s">
        <v>78</v>
      </c>
      <c r="AR128" s="278" t="s">
        <v>83</v>
      </c>
      <c r="AS128" s="278" t="s">
        <v>98</v>
      </c>
      <c r="AT128" s="278" t="s">
        <v>85</v>
      </c>
      <c r="AU128" s="278" t="s">
        <v>93</v>
      </c>
      <c r="AV128" s="278" t="s">
        <v>104</v>
      </c>
      <c r="AW128" s="278" t="s">
        <v>123</v>
      </c>
      <c r="AX128" s="278" t="s">
        <v>153</v>
      </c>
      <c r="AY128" s="278" t="s">
        <v>155</v>
      </c>
      <c r="AZ128" s="278" t="s">
        <v>135</v>
      </c>
      <c r="BA128" s="278" t="s">
        <v>109</v>
      </c>
      <c r="BB128" s="278" t="s">
        <v>128</v>
      </c>
      <c r="BC128" s="278" t="s">
        <v>164</v>
      </c>
      <c r="BD128" s="278" t="s">
        <v>146</v>
      </c>
      <c r="BE128" s="278" t="s">
        <v>136</v>
      </c>
      <c r="BF128" s="278" t="s">
        <v>173</v>
      </c>
      <c r="BG128" s="278" t="s">
        <v>99</v>
      </c>
      <c r="BH128" s="278" t="s">
        <v>127</v>
      </c>
      <c r="BI128" s="278" t="s">
        <v>132</v>
      </c>
      <c r="BJ128" s="278" t="s">
        <v>114</v>
      </c>
      <c r="BK128" s="278" t="s">
        <v>143</v>
      </c>
      <c r="BL128" s="278" t="s">
        <v>159</v>
      </c>
      <c r="BM128" s="278" t="s">
        <v>115</v>
      </c>
      <c r="BN128" s="278" t="s">
        <v>151</v>
      </c>
      <c r="BO128" s="278" t="s">
        <v>168</v>
      </c>
      <c r="BP128" s="278" t="s">
        <v>147</v>
      </c>
      <c r="BQ128" s="278" t="s">
        <v>106</v>
      </c>
      <c r="BR128" s="278" t="s">
        <v>190</v>
      </c>
    </row>
    <row r="129" spans="33:70" hidden="1" outlineLevel="1">
      <c r="AG129" s="260">
        <f>IF(OR(AL127,AO127),AK127*AL127+(AN127+1)*AO127,0)</f>
        <v>0</v>
      </c>
      <c r="AH129" s="230" t="s">
        <v>489</v>
      </c>
      <c r="AI129" s="84">
        <f>SUMIF(仲魔解放検索!$F$6:$F$9,AI128,仲魔解放検索!$G$6:$G$9)</f>
        <v>0</v>
      </c>
      <c r="AJ129" s="84">
        <f>SUMIF(仲魔解放検索!$F$6:$F$9,AJ128,仲魔解放検索!$G$6:$G$9)</f>
        <v>0</v>
      </c>
      <c r="AK129" s="84">
        <f>SUMIF(仲魔解放検索!$F$6:$F$9,AK128,仲魔解放検索!$G$6:$G$9)</f>
        <v>0</v>
      </c>
      <c r="AL129" s="84">
        <f>SUMIF(仲魔解放検索!$F$6:$F$9,AL128,仲魔解放検索!$G$6:$G$9)</f>
        <v>0</v>
      </c>
      <c r="AM129" s="84">
        <f>SUMIF(仲魔解放検索!$F$6:$F$9,AM128,仲魔解放検索!$G$6:$G$9)</f>
        <v>0</v>
      </c>
      <c r="AN129" s="84">
        <f>SUMIF(仲魔解放検索!$F$6:$F$9,AN128,仲魔解放検索!$G$6:$G$9)</f>
        <v>0</v>
      </c>
      <c r="AO129" s="84">
        <f>SUMIF(仲魔解放検索!$F$6:$F$9,AO128,仲魔解放検索!$G$6:$G$9)</f>
        <v>0</v>
      </c>
      <c r="AP129" s="84">
        <f>SUMIF(仲魔解放検索!$F$6:$F$9,AP128,仲魔解放検索!$G$6:$G$9)</f>
        <v>0</v>
      </c>
      <c r="AQ129" s="84">
        <f>SUMIF(仲魔解放検索!$F$6:$F$9,AQ128,仲魔解放検索!$G$6:$G$9)</f>
        <v>0</v>
      </c>
      <c r="AR129" s="84">
        <f>SUMIF(仲魔解放検索!$F$6:$F$9,AR128,仲魔解放検索!$G$6:$G$9)</f>
        <v>0</v>
      </c>
      <c r="AS129" s="84">
        <f>SUMIF(仲魔解放検索!$F$6:$F$9,AS128,仲魔解放検索!$G$6:$G$9)</f>
        <v>0</v>
      </c>
      <c r="AT129" s="84">
        <f>SUMIF(仲魔解放検索!$F$6:$F$9,AT128,仲魔解放検索!$G$6:$G$9)</f>
        <v>0</v>
      </c>
      <c r="AU129" s="84">
        <f>SUMIF(仲魔解放検索!$F$6:$F$9,AU128,仲魔解放検索!$G$6:$G$9)</f>
        <v>0</v>
      </c>
      <c r="AV129" s="84">
        <f>SUMIF(仲魔解放検索!$F$6:$F$9,AV128,仲魔解放検索!$G$6:$G$9)</f>
        <v>0</v>
      </c>
      <c r="AW129" s="84">
        <f>SUMIF(仲魔解放検索!$F$6:$F$9,AW128,仲魔解放検索!$G$6:$G$9)</f>
        <v>0</v>
      </c>
      <c r="AX129" s="84">
        <f>SUMIF(仲魔解放検索!$F$6:$F$9,AX128,仲魔解放検索!$G$6:$G$9)</f>
        <v>0</v>
      </c>
      <c r="AY129" s="84">
        <f>SUMIF(仲魔解放検索!$F$6:$F$9,AY128,仲魔解放検索!$G$6:$G$9)</f>
        <v>0</v>
      </c>
      <c r="AZ129" s="84">
        <f>SUMIF(仲魔解放検索!$F$6:$F$9,AZ128,仲魔解放検索!$G$6:$G$9)</f>
        <v>0</v>
      </c>
      <c r="BA129" s="84">
        <f>SUMIF(仲魔解放検索!$F$6:$F$9,BA128,仲魔解放検索!$G$6:$G$9)</f>
        <v>0</v>
      </c>
      <c r="BB129" s="84">
        <f>SUMIF(仲魔解放検索!$F$6:$F$9,BB128,仲魔解放検索!$G$6:$G$9)</f>
        <v>0</v>
      </c>
      <c r="BC129" s="84">
        <f>SUMIF(仲魔解放検索!$F$6:$F$9,BC128,仲魔解放検索!$G$6:$G$9)</f>
        <v>0</v>
      </c>
      <c r="BD129" s="84">
        <f>SUMIF(仲魔解放検索!$F$6:$F$9,BD128,仲魔解放検索!$G$6:$G$9)</f>
        <v>0</v>
      </c>
      <c r="BE129" s="84">
        <f>SUMIF(仲魔解放検索!$F$6:$F$9,BE128,仲魔解放検索!$G$6:$G$9)</f>
        <v>0</v>
      </c>
      <c r="BF129" s="84">
        <f>SUMIF(仲魔解放検索!$F$6:$F$9,BF128,仲魔解放検索!$G$6:$G$9)</f>
        <v>0</v>
      </c>
      <c r="BG129" s="84">
        <f>SUMIF(仲魔解放検索!$F$6:$F$9,BG128,仲魔解放検索!$G$6:$G$9)</f>
        <v>0</v>
      </c>
      <c r="BH129" s="84">
        <f>SUMIF(仲魔解放検索!$F$6:$F$9,BH128,仲魔解放検索!$G$6:$G$9)</f>
        <v>0</v>
      </c>
      <c r="BI129" s="84">
        <f>SUMIF(仲魔解放検索!$F$6:$F$9,BI128,仲魔解放検索!$G$6:$G$9)</f>
        <v>0</v>
      </c>
      <c r="BJ129" s="84">
        <f>SUMIF(仲魔解放検索!$F$6:$F$9,BJ128,仲魔解放検索!$G$6:$G$9)</f>
        <v>0</v>
      </c>
      <c r="BK129" s="84">
        <f>SUMIF(仲魔解放検索!$F$6:$F$9,BK128,仲魔解放検索!$G$6:$G$9)</f>
        <v>1</v>
      </c>
      <c r="BL129" s="84">
        <f>SUMIF(仲魔解放検索!$F$6:$F$9,BL128,仲魔解放検索!$G$6:$G$9)</f>
        <v>0</v>
      </c>
      <c r="BM129" s="84">
        <f>SUMIF(仲魔解放検索!$F$6:$F$9,BM128,仲魔解放検索!$G$6:$G$9)</f>
        <v>0</v>
      </c>
      <c r="BN129" s="84">
        <f>SUMIF(仲魔解放検索!$F$6:$F$9,BN128,仲魔解放検索!$G$6:$G$9)</f>
        <v>0</v>
      </c>
      <c r="BO129" s="84">
        <f>SUMIF(仲魔解放検索!$F$6:$F$9,BO128,仲魔解放検索!$G$6:$G$9)</f>
        <v>0</v>
      </c>
      <c r="BP129" s="84">
        <f>SUMIF(仲魔解放検索!$F$6:$F$9,BP128,仲魔解放検索!$G$6:$G$9)</f>
        <v>0</v>
      </c>
      <c r="BQ129" s="84">
        <f>SUMIF(仲魔解放検索!$F$6:$F$9,BQ128,仲魔解放検索!$G$6:$G$9)</f>
        <v>0</v>
      </c>
      <c r="BR129" s="84">
        <f>SUMIF(仲魔解放検索!$F$6:$F$9,BR128,仲魔解放検索!$G$6:$G$9)</f>
        <v>0</v>
      </c>
    </row>
    <row r="130" spans="33:70" hidden="1" outlineLevel="1">
      <c r="AG130" s="251"/>
      <c r="AH130" s="230" t="s">
        <v>490</v>
      </c>
      <c r="AI130" s="84">
        <f>SUMIF(データ!$BS42:$BS45,$AG$129,データ!BV42:BV45)</f>
        <v>0</v>
      </c>
      <c r="AJ130" s="84">
        <f>SUMIF(データ!$BS42:$BS45,$AG$129,データ!BW42:BW45)</f>
        <v>0</v>
      </c>
      <c r="AK130" s="84">
        <f>SUMIF(データ!$BS42:$BS45,$AG$129,データ!BX42:BX45)</f>
        <v>0</v>
      </c>
      <c r="AL130" s="84">
        <f>SUMIF(データ!$BS42:$BS45,$AG$129,データ!BY42:BY45)</f>
        <v>0</v>
      </c>
      <c r="AM130" s="84">
        <f>SUMIF(データ!$BS42:$BS45,$AG$129,データ!BZ42:BZ45)</f>
        <v>0</v>
      </c>
      <c r="AN130" s="84">
        <f>SUMIF(データ!$BS42:$BS45,$AG$129,データ!CA42:CA45)</f>
        <v>0</v>
      </c>
      <c r="AO130" s="84">
        <f>SUMIF(データ!$BS42:$BS45,$AG$129,データ!CB42:CB45)</f>
        <v>0</v>
      </c>
      <c r="AP130" s="84">
        <f>SUMIF(データ!$BS42:$BS45,$AG$129,データ!CC42:CC45)</f>
        <v>0</v>
      </c>
      <c r="AQ130" s="84">
        <f>SUMIF(データ!$BS42:$BS45,$AG$129,データ!CD42:CD45)</f>
        <v>0</v>
      </c>
      <c r="AR130" s="84">
        <f>SUMIF(データ!$BS42:$BS45,$AG$129,データ!CE42:CE45)</f>
        <v>0</v>
      </c>
      <c r="AS130" s="84">
        <f>SUMIF(データ!$BS42:$BS45,$AG$129,データ!CF42:CF45)</f>
        <v>0</v>
      </c>
      <c r="AT130" s="84">
        <f>SUMIF(データ!$BS42:$BS45,$AG$129,データ!CG42:CG45)</f>
        <v>0</v>
      </c>
      <c r="AU130" s="84">
        <f>SUMIF(データ!$BS42:$BS45,$AG$129,データ!CH42:CH45)</f>
        <v>0</v>
      </c>
      <c r="AV130" s="84">
        <f>SUMIF(データ!$BS42:$BS45,$AG$129,データ!CI42:CI45)</f>
        <v>0</v>
      </c>
      <c r="AW130" s="84">
        <f>SUMIF(データ!$BS42:$BS45,$AG$129,データ!CJ42:CJ45)</f>
        <v>0</v>
      </c>
      <c r="AX130" s="84">
        <f>SUMIF(データ!$BS42:$BS45,$AG$129,データ!CK42:CK45)</f>
        <v>0</v>
      </c>
      <c r="AY130" s="84">
        <f>SUMIF(データ!$BS42:$BS45,$AG$129,データ!CL42:CL45)</f>
        <v>0</v>
      </c>
      <c r="AZ130" s="84">
        <f>SUMIF(データ!$BS42:$BS45,$AG$129,データ!CM42:CM45)</f>
        <v>0</v>
      </c>
      <c r="BA130" s="84">
        <f>SUMIF(データ!$BS42:$BS45,$AG$129,データ!CN42:CN45)</f>
        <v>0</v>
      </c>
      <c r="BB130" s="84">
        <f>SUMIF(データ!$BS42:$BS45,$AG$129,データ!CO42:CO45)</f>
        <v>0</v>
      </c>
      <c r="BC130" s="84">
        <f>SUMIF(データ!$BS42:$BS45,$AG$129,データ!CP42:CP45)</f>
        <v>0</v>
      </c>
      <c r="BD130" s="84">
        <f>SUMIF(データ!$BS42:$BS45,$AG$129,データ!CQ42:CQ45)</f>
        <v>0</v>
      </c>
      <c r="BE130" s="84">
        <f>SUMIF(データ!$BS42:$BS45,$AG$129,データ!CR42:CR45)</f>
        <v>0</v>
      </c>
      <c r="BF130" s="84">
        <f>SUMIF(データ!$BS42:$BS45,$AG$129,データ!CS42:CS45)</f>
        <v>0</v>
      </c>
      <c r="BG130" s="84">
        <f>SUMIF(データ!$BS42:$BS45,$AG$129,データ!CT42:CT45)</f>
        <v>0</v>
      </c>
      <c r="BH130" s="84">
        <f>SUMIF(データ!$BS42:$BS45,$AG$129,データ!CU42:CU45)</f>
        <v>0</v>
      </c>
      <c r="BI130" s="84">
        <f>SUMIF(データ!$BS42:$BS45,$AG$129,データ!CV42:CV45)</f>
        <v>0</v>
      </c>
      <c r="BJ130" s="84">
        <f>SUMIF(データ!$BS42:$BS45,$AG$129,データ!CW42:CW45)</f>
        <v>0</v>
      </c>
      <c r="BK130" s="84">
        <f>SUMIF(データ!$BS42:$BS45,$AG$129,データ!CX42:CX45)</f>
        <v>0</v>
      </c>
      <c r="BL130" s="84">
        <f>SUMIF(データ!$BS42:$BS45,$AG$129,データ!CY42:CY45)</f>
        <v>0</v>
      </c>
      <c r="BM130" s="84">
        <f>SUMIF(データ!$BS42:$BS45,$AG$129,データ!CZ42:CZ45)</f>
        <v>0</v>
      </c>
      <c r="BN130" s="84">
        <f>SUMIF(データ!$BS42:$BS45,$AG$129,データ!DA42:DA45)</f>
        <v>0</v>
      </c>
      <c r="BO130" s="84">
        <f>SUMIF(データ!$BS42:$BS45,$AG$129,データ!DB42:DB45)</f>
        <v>0</v>
      </c>
      <c r="BP130" s="84">
        <f>SUMIF(データ!$BS42:$BS45,$AG$129,データ!DC42:DC45)</f>
        <v>0</v>
      </c>
      <c r="BQ130" s="227"/>
      <c r="BR130" s="84">
        <f>SUMIF(データ!$BS42:$BS45,$AG$129,データ!DE42:DE45)</f>
        <v>0</v>
      </c>
    </row>
    <row r="131" spans="33:70" hidden="1" outlineLevel="1">
      <c r="AG131" s="255">
        <v>1</v>
      </c>
      <c r="AH131" s="255" t="str">
        <f t="shared" ref="AH131:AH150" ca="1" si="51">OFFSET($AH$89,SUMIF($BF$90:$BF$125,AG131,$AG$90:$AG$125),0)</f>
        <v>魔獣</v>
      </c>
      <c r="AI131" s="256">
        <f ca="1">SUMIF(データ!$BU$5:$BU$40,$AH131,データ!BV$5:BV$40)</f>
        <v>0</v>
      </c>
      <c r="AJ131" s="256">
        <f ca="1">SUMIF(データ!$BU$5:$BU$40,$AH131,データ!BW$5:BW$40)</f>
        <v>0</v>
      </c>
      <c r="AK131" s="256">
        <f ca="1">SUMIF(データ!$BU$5:$BU$40,$AH131,データ!BX$5:BX$40)</f>
        <v>0</v>
      </c>
      <c r="AL131" s="256">
        <f ca="1">SUMIF(データ!$BU$5:$BU$40,$AH131,データ!BY$5:BY$40)</f>
        <v>0</v>
      </c>
      <c r="AM131" s="256">
        <f ca="1">SUMIF(データ!$BU$5:$BU$40,$AH131,データ!BZ$5:BZ$40)</f>
        <v>0</v>
      </c>
      <c r="AN131" s="256">
        <f ca="1">SUMIF(データ!$BU$5:$BU$40,$AH131,データ!CA$5:CA$40)</f>
        <v>0</v>
      </c>
      <c r="AO131" s="256">
        <f ca="1">SUMIF(データ!$BU$5:$BU$40,$AH131,データ!CB$5:CB$40)</f>
        <v>0</v>
      </c>
      <c r="AP131" s="256">
        <f ca="1">SUMIF(データ!$BU$5:$BU$40,$AH131,データ!CC$5:CC$40)</f>
        <v>0</v>
      </c>
      <c r="AQ131" s="256">
        <f ca="1">SUMIF(データ!$BU$5:$BU$40,$AH131,データ!CD$5:CD$40)</f>
        <v>0</v>
      </c>
      <c r="AR131" s="256">
        <f ca="1">SUMIF(データ!$BU$5:$BU$40,$AH131,データ!CE$5:CE$40)</f>
        <v>0</v>
      </c>
      <c r="AS131" s="256">
        <f ca="1">SUMIF(データ!$BU$5:$BU$40,$AH131,データ!CF$5:CF$40)</f>
        <v>0</v>
      </c>
      <c r="AT131" s="256">
        <f ca="1">SUMIF(データ!$BU$5:$BU$40,$AH131,データ!CG$5:CG$40)</f>
        <v>0</v>
      </c>
      <c r="AU131" s="256">
        <f ca="1">SUMIF(データ!$BU$5:$BU$40,$AH131,データ!CH$5:CH$40)</f>
        <v>0</v>
      </c>
      <c r="AV131" s="256">
        <f ca="1">SUMIF(データ!$BU$5:$BU$40,$AH131,データ!CI$5:CI$40)</f>
        <v>0</v>
      </c>
      <c r="AW131" s="256">
        <f ca="1">SUMIF(データ!$BU$5:$BU$40,$AH131,データ!CJ$5:CJ$40)</f>
        <v>0</v>
      </c>
      <c r="AX131" s="256">
        <f ca="1">SUMIF(データ!$BU$5:$BU$40,$AH131,データ!CK$5:CK$40)</f>
        <v>0</v>
      </c>
      <c r="AY131" s="256">
        <f ca="1">SUMIF(データ!$BU$5:$BU$40,$AH131,データ!CL$5:CL$40)</f>
        <v>0</v>
      </c>
      <c r="AZ131" s="256">
        <f ca="1">SUMIF(データ!$BU$5:$BU$40,$AH131,データ!CM$5:CM$40)</f>
        <v>0</v>
      </c>
      <c r="BA131" s="256">
        <f ca="1">SUMIF(データ!$BU$5:$BU$40,$AH131,データ!CN$5:CN$40)</f>
        <v>0</v>
      </c>
      <c r="BB131" s="256">
        <f ca="1">SUMIF(データ!$BU$5:$BU$40,$AH131,データ!CO$5:CO$40)</f>
        <v>0</v>
      </c>
      <c r="BC131" s="256">
        <f ca="1">SUMIF(データ!$BU$5:$BU$40,$AH131,データ!CP$5:CP$40)</f>
        <v>0</v>
      </c>
      <c r="BD131" s="256">
        <f ca="1">SUMIF(データ!$BU$5:$BU$40,$AH131,データ!CQ$5:CQ$40)</f>
        <v>0</v>
      </c>
      <c r="BE131" s="256">
        <f ca="1">SUMIF(データ!$BU$5:$BU$40,$AH131,データ!CR$5:CR$40)</f>
        <v>0</v>
      </c>
      <c r="BF131" s="256">
        <f ca="1">SUMIF(データ!$BU$5:$BU$40,$AH131,データ!CS$5:CS$40)</f>
        <v>0</v>
      </c>
      <c r="BG131" s="256">
        <f ca="1">SUMIF(データ!$BU$5:$BU$40,$AH131,データ!CT$5:CT$40)</f>
        <v>0</v>
      </c>
      <c r="BH131" s="256">
        <f ca="1">SUMIF(データ!$BU$5:$BU$40,$AH131,データ!CU$5:CU$40)</f>
        <v>0</v>
      </c>
      <c r="BI131" s="256">
        <f ca="1">SUMIF(データ!$BU$5:$BU$40,$AH131,データ!CV$5:CV$40)</f>
        <v>0</v>
      </c>
      <c r="BJ131" s="256">
        <f ca="1">SUMIF(データ!$BU$5:$BU$40,$AH131,データ!CW$5:CW$40)</f>
        <v>0</v>
      </c>
      <c r="BK131" s="256">
        <f ca="1">SUMIF(データ!$BU$5:$BU$40,$AH131,データ!CX$5:CX$40)</f>
        <v>0</v>
      </c>
      <c r="BL131" s="256">
        <f ca="1">SUMIF(データ!$BU$5:$BU$40,$AH131,データ!CY$5:CY$40)</f>
        <v>0</v>
      </c>
      <c r="BM131" s="256">
        <f ca="1">SUMIF(データ!$BU$5:$BU$40,$AH131,データ!CZ$5:CZ$40)</f>
        <v>0</v>
      </c>
      <c r="BN131" s="256">
        <f ca="1">SUMIF(データ!$BU$5:$BU$40,$AH131,データ!DA$5:DA$40)</f>
        <v>0</v>
      </c>
      <c r="BO131" s="256">
        <f ca="1">SUMIF(データ!$BU$5:$BU$40,$AH131,データ!DB$5:DB$40)</f>
        <v>0</v>
      </c>
      <c r="BP131" s="256">
        <f ca="1">SUMIF(データ!$BU$5:$BU$40,$AH131,データ!DC$5:DC$40)</f>
        <v>0</v>
      </c>
      <c r="BQ131" s="257"/>
      <c r="BR131" s="258"/>
    </row>
    <row r="132" spans="33:70" hidden="1" outlineLevel="1">
      <c r="AG132" s="210">
        <v>2</v>
      </c>
      <c r="AH132" s="210">
        <f t="shared" ca="1" si="51"/>
        <v>0</v>
      </c>
      <c r="AI132" s="172">
        <f ca="1">SUMIF(データ!$BU$5:$BU$40,$AH132,データ!BV$5:BV$40)</f>
        <v>0</v>
      </c>
      <c r="AJ132" s="172">
        <f ca="1">SUMIF(データ!$BU$5:$BU$40,$AH132,データ!BW$5:BW$40)</f>
        <v>0</v>
      </c>
      <c r="AK132" s="172">
        <f ca="1">SUMIF(データ!$BU$5:$BU$40,$AH132,データ!BX$5:BX$40)</f>
        <v>0</v>
      </c>
      <c r="AL132" s="172">
        <f ca="1">SUMIF(データ!$BU$5:$BU$40,$AH132,データ!BY$5:BY$40)</f>
        <v>0</v>
      </c>
      <c r="AM132" s="172">
        <f ca="1">SUMIF(データ!$BU$5:$BU$40,$AH132,データ!BZ$5:BZ$40)</f>
        <v>0</v>
      </c>
      <c r="AN132" s="172">
        <f ca="1">SUMIF(データ!$BU$5:$BU$40,$AH132,データ!CA$5:CA$40)</f>
        <v>0</v>
      </c>
      <c r="AO132" s="172">
        <f ca="1">SUMIF(データ!$BU$5:$BU$40,$AH132,データ!CB$5:CB$40)</f>
        <v>0</v>
      </c>
      <c r="AP132" s="172">
        <f ca="1">SUMIF(データ!$BU$5:$BU$40,$AH132,データ!CC$5:CC$40)</f>
        <v>0</v>
      </c>
      <c r="AQ132" s="172">
        <f ca="1">SUMIF(データ!$BU$5:$BU$40,$AH132,データ!CD$5:CD$40)</f>
        <v>0</v>
      </c>
      <c r="AR132" s="172">
        <f ca="1">SUMIF(データ!$BU$5:$BU$40,$AH132,データ!CE$5:CE$40)</f>
        <v>0</v>
      </c>
      <c r="AS132" s="172">
        <f ca="1">SUMIF(データ!$BU$5:$BU$40,$AH132,データ!CF$5:CF$40)</f>
        <v>0</v>
      </c>
      <c r="AT132" s="172">
        <f ca="1">SUMIF(データ!$BU$5:$BU$40,$AH132,データ!CG$5:CG$40)</f>
        <v>0</v>
      </c>
      <c r="AU132" s="172">
        <f ca="1">SUMIF(データ!$BU$5:$BU$40,$AH132,データ!CH$5:CH$40)</f>
        <v>0</v>
      </c>
      <c r="AV132" s="172">
        <f ca="1">SUMIF(データ!$BU$5:$BU$40,$AH132,データ!CI$5:CI$40)</f>
        <v>0</v>
      </c>
      <c r="AW132" s="172">
        <f ca="1">SUMIF(データ!$BU$5:$BU$40,$AH132,データ!CJ$5:CJ$40)</f>
        <v>0</v>
      </c>
      <c r="AX132" s="172">
        <f ca="1">SUMIF(データ!$BU$5:$BU$40,$AH132,データ!CK$5:CK$40)</f>
        <v>0</v>
      </c>
      <c r="AY132" s="172">
        <f ca="1">SUMIF(データ!$BU$5:$BU$40,$AH132,データ!CL$5:CL$40)</f>
        <v>0</v>
      </c>
      <c r="AZ132" s="172">
        <f ca="1">SUMIF(データ!$BU$5:$BU$40,$AH132,データ!CM$5:CM$40)</f>
        <v>0</v>
      </c>
      <c r="BA132" s="172">
        <f ca="1">SUMIF(データ!$BU$5:$BU$40,$AH132,データ!CN$5:CN$40)</f>
        <v>0</v>
      </c>
      <c r="BB132" s="172">
        <f ca="1">SUMIF(データ!$BU$5:$BU$40,$AH132,データ!CO$5:CO$40)</f>
        <v>0</v>
      </c>
      <c r="BC132" s="172">
        <f ca="1">SUMIF(データ!$BU$5:$BU$40,$AH132,データ!CP$5:CP$40)</f>
        <v>0</v>
      </c>
      <c r="BD132" s="172">
        <f ca="1">SUMIF(データ!$BU$5:$BU$40,$AH132,データ!CQ$5:CQ$40)</f>
        <v>0</v>
      </c>
      <c r="BE132" s="172">
        <f ca="1">SUMIF(データ!$BU$5:$BU$40,$AH132,データ!CR$5:CR$40)</f>
        <v>0</v>
      </c>
      <c r="BF132" s="172">
        <f ca="1">SUMIF(データ!$BU$5:$BU$40,$AH132,データ!CS$5:CS$40)</f>
        <v>0</v>
      </c>
      <c r="BG132" s="172">
        <f ca="1">SUMIF(データ!$BU$5:$BU$40,$AH132,データ!CT$5:CT$40)</f>
        <v>0</v>
      </c>
      <c r="BH132" s="172">
        <f ca="1">SUMIF(データ!$BU$5:$BU$40,$AH132,データ!CU$5:CU$40)</f>
        <v>0</v>
      </c>
      <c r="BI132" s="172">
        <f ca="1">SUMIF(データ!$BU$5:$BU$40,$AH132,データ!CV$5:CV$40)</f>
        <v>0</v>
      </c>
      <c r="BJ132" s="172">
        <f ca="1">SUMIF(データ!$BU$5:$BU$40,$AH132,データ!CW$5:CW$40)</f>
        <v>0</v>
      </c>
      <c r="BK132" s="172">
        <f ca="1">SUMIF(データ!$BU$5:$BU$40,$AH132,データ!CX$5:CX$40)</f>
        <v>0</v>
      </c>
      <c r="BL132" s="172">
        <f ca="1">SUMIF(データ!$BU$5:$BU$40,$AH132,データ!CY$5:CY$40)</f>
        <v>0</v>
      </c>
      <c r="BM132" s="172">
        <f ca="1">SUMIF(データ!$BU$5:$BU$40,$AH132,データ!CZ$5:CZ$40)</f>
        <v>0</v>
      </c>
      <c r="BN132" s="172">
        <f ca="1">SUMIF(データ!$BU$5:$BU$40,$AH132,データ!DA$5:DA$40)</f>
        <v>0</v>
      </c>
      <c r="BO132" s="172">
        <f ca="1">SUMIF(データ!$BU$5:$BU$40,$AH132,データ!DB$5:DB$40)</f>
        <v>0</v>
      </c>
      <c r="BP132" s="172">
        <f ca="1">SUMIF(データ!$BU$5:$BU$40,$AH132,データ!DC$5:DC$40)</f>
        <v>0</v>
      </c>
      <c r="BQ132" s="229"/>
      <c r="BR132" s="228"/>
    </row>
    <row r="133" spans="33:70" hidden="1" outlineLevel="1">
      <c r="AG133" s="210">
        <v>3</v>
      </c>
      <c r="AH133" s="210">
        <f t="shared" ca="1" si="51"/>
        <v>0</v>
      </c>
      <c r="AI133" s="172">
        <f ca="1">SUMIF(データ!$BU$5:$BU$40,$AH133,データ!BV$5:BV$40)</f>
        <v>0</v>
      </c>
      <c r="AJ133" s="172">
        <f ca="1">SUMIF(データ!$BU$5:$BU$40,$AH133,データ!BW$5:BW$40)</f>
        <v>0</v>
      </c>
      <c r="AK133" s="172">
        <f ca="1">SUMIF(データ!$BU$5:$BU$40,$AH133,データ!BX$5:BX$40)</f>
        <v>0</v>
      </c>
      <c r="AL133" s="172">
        <f ca="1">SUMIF(データ!$BU$5:$BU$40,$AH133,データ!BY$5:BY$40)</f>
        <v>0</v>
      </c>
      <c r="AM133" s="172">
        <f ca="1">SUMIF(データ!$BU$5:$BU$40,$AH133,データ!BZ$5:BZ$40)</f>
        <v>0</v>
      </c>
      <c r="AN133" s="172">
        <f ca="1">SUMIF(データ!$BU$5:$BU$40,$AH133,データ!CA$5:CA$40)</f>
        <v>0</v>
      </c>
      <c r="AO133" s="172">
        <f ca="1">SUMIF(データ!$BU$5:$BU$40,$AH133,データ!CB$5:CB$40)</f>
        <v>0</v>
      </c>
      <c r="AP133" s="172">
        <f ca="1">SUMIF(データ!$BU$5:$BU$40,$AH133,データ!CC$5:CC$40)</f>
        <v>0</v>
      </c>
      <c r="AQ133" s="172">
        <f ca="1">SUMIF(データ!$BU$5:$BU$40,$AH133,データ!CD$5:CD$40)</f>
        <v>0</v>
      </c>
      <c r="AR133" s="172">
        <f ca="1">SUMIF(データ!$BU$5:$BU$40,$AH133,データ!CE$5:CE$40)</f>
        <v>0</v>
      </c>
      <c r="AS133" s="172">
        <f ca="1">SUMIF(データ!$BU$5:$BU$40,$AH133,データ!CF$5:CF$40)</f>
        <v>0</v>
      </c>
      <c r="AT133" s="172">
        <f ca="1">SUMIF(データ!$BU$5:$BU$40,$AH133,データ!CG$5:CG$40)</f>
        <v>0</v>
      </c>
      <c r="AU133" s="172">
        <f ca="1">SUMIF(データ!$BU$5:$BU$40,$AH133,データ!CH$5:CH$40)</f>
        <v>0</v>
      </c>
      <c r="AV133" s="172">
        <f ca="1">SUMIF(データ!$BU$5:$BU$40,$AH133,データ!CI$5:CI$40)</f>
        <v>0</v>
      </c>
      <c r="AW133" s="172">
        <f ca="1">SUMIF(データ!$BU$5:$BU$40,$AH133,データ!CJ$5:CJ$40)</f>
        <v>0</v>
      </c>
      <c r="AX133" s="172">
        <f ca="1">SUMIF(データ!$BU$5:$BU$40,$AH133,データ!CK$5:CK$40)</f>
        <v>0</v>
      </c>
      <c r="AY133" s="172">
        <f ca="1">SUMIF(データ!$BU$5:$BU$40,$AH133,データ!CL$5:CL$40)</f>
        <v>0</v>
      </c>
      <c r="AZ133" s="172">
        <f ca="1">SUMIF(データ!$BU$5:$BU$40,$AH133,データ!CM$5:CM$40)</f>
        <v>0</v>
      </c>
      <c r="BA133" s="172">
        <f ca="1">SUMIF(データ!$BU$5:$BU$40,$AH133,データ!CN$5:CN$40)</f>
        <v>0</v>
      </c>
      <c r="BB133" s="172">
        <f ca="1">SUMIF(データ!$BU$5:$BU$40,$AH133,データ!CO$5:CO$40)</f>
        <v>0</v>
      </c>
      <c r="BC133" s="172">
        <f ca="1">SUMIF(データ!$BU$5:$BU$40,$AH133,データ!CP$5:CP$40)</f>
        <v>0</v>
      </c>
      <c r="BD133" s="172">
        <f ca="1">SUMIF(データ!$BU$5:$BU$40,$AH133,データ!CQ$5:CQ$40)</f>
        <v>0</v>
      </c>
      <c r="BE133" s="172">
        <f ca="1">SUMIF(データ!$BU$5:$BU$40,$AH133,データ!CR$5:CR$40)</f>
        <v>0</v>
      </c>
      <c r="BF133" s="172">
        <f ca="1">SUMIF(データ!$BU$5:$BU$40,$AH133,データ!CS$5:CS$40)</f>
        <v>0</v>
      </c>
      <c r="BG133" s="172">
        <f ca="1">SUMIF(データ!$BU$5:$BU$40,$AH133,データ!CT$5:CT$40)</f>
        <v>0</v>
      </c>
      <c r="BH133" s="172">
        <f ca="1">SUMIF(データ!$BU$5:$BU$40,$AH133,データ!CU$5:CU$40)</f>
        <v>0</v>
      </c>
      <c r="BI133" s="172">
        <f ca="1">SUMIF(データ!$BU$5:$BU$40,$AH133,データ!CV$5:CV$40)</f>
        <v>0</v>
      </c>
      <c r="BJ133" s="172">
        <f ca="1">SUMIF(データ!$BU$5:$BU$40,$AH133,データ!CW$5:CW$40)</f>
        <v>0</v>
      </c>
      <c r="BK133" s="172">
        <f ca="1">SUMIF(データ!$BU$5:$BU$40,$AH133,データ!CX$5:CX$40)</f>
        <v>0</v>
      </c>
      <c r="BL133" s="172">
        <f ca="1">SUMIF(データ!$BU$5:$BU$40,$AH133,データ!CY$5:CY$40)</f>
        <v>0</v>
      </c>
      <c r="BM133" s="172">
        <f ca="1">SUMIF(データ!$BU$5:$BU$40,$AH133,データ!CZ$5:CZ$40)</f>
        <v>0</v>
      </c>
      <c r="BN133" s="172">
        <f ca="1">SUMIF(データ!$BU$5:$BU$40,$AH133,データ!DA$5:DA$40)</f>
        <v>0</v>
      </c>
      <c r="BO133" s="172">
        <f ca="1">SUMIF(データ!$BU$5:$BU$40,$AH133,データ!DB$5:DB$40)</f>
        <v>0</v>
      </c>
      <c r="BP133" s="172">
        <f ca="1">SUMIF(データ!$BU$5:$BU$40,$AH133,データ!DC$5:DC$40)</f>
        <v>0</v>
      </c>
      <c r="BQ133" s="229"/>
      <c r="BR133" s="228"/>
    </row>
    <row r="134" spans="33:70" hidden="1" outlineLevel="1">
      <c r="AG134" s="210">
        <v>4</v>
      </c>
      <c r="AH134" s="210">
        <f t="shared" ca="1" si="51"/>
        <v>0</v>
      </c>
      <c r="AI134" s="172">
        <f ca="1">SUMIF(データ!$BU$5:$BU$40,$AH134,データ!BV$5:BV$40)</f>
        <v>0</v>
      </c>
      <c r="AJ134" s="172">
        <f ca="1">SUMIF(データ!$BU$5:$BU$40,$AH134,データ!BW$5:BW$40)</f>
        <v>0</v>
      </c>
      <c r="AK134" s="172">
        <f ca="1">SUMIF(データ!$BU$5:$BU$40,$AH134,データ!BX$5:BX$40)</f>
        <v>0</v>
      </c>
      <c r="AL134" s="172">
        <f ca="1">SUMIF(データ!$BU$5:$BU$40,$AH134,データ!BY$5:BY$40)</f>
        <v>0</v>
      </c>
      <c r="AM134" s="172">
        <f ca="1">SUMIF(データ!$BU$5:$BU$40,$AH134,データ!BZ$5:BZ$40)</f>
        <v>0</v>
      </c>
      <c r="AN134" s="172">
        <f ca="1">SUMIF(データ!$BU$5:$BU$40,$AH134,データ!CA$5:CA$40)</f>
        <v>0</v>
      </c>
      <c r="AO134" s="172">
        <f ca="1">SUMIF(データ!$BU$5:$BU$40,$AH134,データ!CB$5:CB$40)</f>
        <v>0</v>
      </c>
      <c r="AP134" s="172">
        <f ca="1">SUMIF(データ!$BU$5:$BU$40,$AH134,データ!CC$5:CC$40)</f>
        <v>0</v>
      </c>
      <c r="AQ134" s="172">
        <f ca="1">SUMIF(データ!$BU$5:$BU$40,$AH134,データ!CD$5:CD$40)</f>
        <v>0</v>
      </c>
      <c r="AR134" s="172">
        <f ca="1">SUMIF(データ!$BU$5:$BU$40,$AH134,データ!CE$5:CE$40)</f>
        <v>0</v>
      </c>
      <c r="AS134" s="172">
        <f ca="1">SUMIF(データ!$BU$5:$BU$40,$AH134,データ!CF$5:CF$40)</f>
        <v>0</v>
      </c>
      <c r="AT134" s="172">
        <f ca="1">SUMIF(データ!$BU$5:$BU$40,$AH134,データ!CG$5:CG$40)</f>
        <v>0</v>
      </c>
      <c r="AU134" s="172">
        <f ca="1">SUMIF(データ!$BU$5:$BU$40,$AH134,データ!CH$5:CH$40)</f>
        <v>0</v>
      </c>
      <c r="AV134" s="172">
        <f ca="1">SUMIF(データ!$BU$5:$BU$40,$AH134,データ!CI$5:CI$40)</f>
        <v>0</v>
      </c>
      <c r="AW134" s="172">
        <f ca="1">SUMIF(データ!$BU$5:$BU$40,$AH134,データ!CJ$5:CJ$40)</f>
        <v>0</v>
      </c>
      <c r="AX134" s="172">
        <f ca="1">SUMIF(データ!$BU$5:$BU$40,$AH134,データ!CK$5:CK$40)</f>
        <v>0</v>
      </c>
      <c r="AY134" s="172">
        <f ca="1">SUMIF(データ!$BU$5:$BU$40,$AH134,データ!CL$5:CL$40)</f>
        <v>0</v>
      </c>
      <c r="AZ134" s="172">
        <f ca="1">SUMIF(データ!$BU$5:$BU$40,$AH134,データ!CM$5:CM$40)</f>
        <v>0</v>
      </c>
      <c r="BA134" s="172">
        <f ca="1">SUMIF(データ!$BU$5:$BU$40,$AH134,データ!CN$5:CN$40)</f>
        <v>0</v>
      </c>
      <c r="BB134" s="172">
        <f ca="1">SUMIF(データ!$BU$5:$BU$40,$AH134,データ!CO$5:CO$40)</f>
        <v>0</v>
      </c>
      <c r="BC134" s="172">
        <f ca="1">SUMIF(データ!$BU$5:$BU$40,$AH134,データ!CP$5:CP$40)</f>
        <v>0</v>
      </c>
      <c r="BD134" s="172">
        <f ca="1">SUMIF(データ!$BU$5:$BU$40,$AH134,データ!CQ$5:CQ$40)</f>
        <v>0</v>
      </c>
      <c r="BE134" s="172">
        <f ca="1">SUMIF(データ!$BU$5:$BU$40,$AH134,データ!CR$5:CR$40)</f>
        <v>0</v>
      </c>
      <c r="BF134" s="172">
        <f ca="1">SUMIF(データ!$BU$5:$BU$40,$AH134,データ!CS$5:CS$40)</f>
        <v>0</v>
      </c>
      <c r="BG134" s="172">
        <f ca="1">SUMIF(データ!$BU$5:$BU$40,$AH134,データ!CT$5:CT$40)</f>
        <v>0</v>
      </c>
      <c r="BH134" s="172">
        <f ca="1">SUMIF(データ!$BU$5:$BU$40,$AH134,データ!CU$5:CU$40)</f>
        <v>0</v>
      </c>
      <c r="BI134" s="172">
        <f ca="1">SUMIF(データ!$BU$5:$BU$40,$AH134,データ!CV$5:CV$40)</f>
        <v>0</v>
      </c>
      <c r="BJ134" s="172">
        <f ca="1">SUMIF(データ!$BU$5:$BU$40,$AH134,データ!CW$5:CW$40)</f>
        <v>0</v>
      </c>
      <c r="BK134" s="172">
        <f ca="1">SUMIF(データ!$BU$5:$BU$40,$AH134,データ!CX$5:CX$40)</f>
        <v>0</v>
      </c>
      <c r="BL134" s="172">
        <f ca="1">SUMIF(データ!$BU$5:$BU$40,$AH134,データ!CY$5:CY$40)</f>
        <v>0</v>
      </c>
      <c r="BM134" s="172">
        <f ca="1">SUMIF(データ!$BU$5:$BU$40,$AH134,データ!CZ$5:CZ$40)</f>
        <v>0</v>
      </c>
      <c r="BN134" s="172">
        <f ca="1">SUMIF(データ!$BU$5:$BU$40,$AH134,データ!DA$5:DA$40)</f>
        <v>0</v>
      </c>
      <c r="BO134" s="172">
        <f ca="1">SUMIF(データ!$BU$5:$BU$40,$AH134,データ!DB$5:DB$40)</f>
        <v>0</v>
      </c>
      <c r="BP134" s="172">
        <f ca="1">SUMIF(データ!$BU$5:$BU$40,$AH134,データ!DC$5:DC$40)</f>
        <v>0</v>
      </c>
      <c r="BQ134" s="229"/>
      <c r="BR134" s="228"/>
    </row>
    <row r="135" spans="33:70" hidden="1" outlineLevel="1">
      <c r="AG135" s="210">
        <v>5</v>
      </c>
      <c r="AH135" s="210">
        <f t="shared" ca="1" si="51"/>
        <v>0</v>
      </c>
      <c r="AI135" s="172">
        <f ca="1">SUMIF(データ!$BU$5:$BU$40,$AH135,データ!BV$5:BV$40)</f>
        <v>0</v>
      </c>
      <c r="AJ135" s="172">
        <f ca="1">SUMIF(データ!$BU$5:$BU$40,$AH135,データ!BW$5:BW$40)</f>
        <v>0</v>
      </c>
      <c r="AK135" s="172">
        <f ca="1">SUMIF(データ!$BU$5:$BU$40,$AH135,データ!BX$5:BX$40)</f>
        <v>0</v>
      </c>
      <c r="AL135" s="172">
        <f ca="1">SUMIF(データ!$BU$5:$BU$40,$AH135,データ!BY$5:BY$40)</f>
        <v>0</v>
      </c>
      <c r="AM135" s="172">
        <f ca="1">SUMIF(データ!$BU$5:$BU$40,$AH135,データ!BZ$5:BZ$40)</f>
        <v>0</v>
      </c>
      <c r="AN135" s="172">
        <f ca="1">SUMIF(データ!$BU$5:$BU$40,$AH135,データ!CA$5:CA$40)</f>
        <v>0</v>
      </c>
      <c r="AO135" s="172">
        <f ca="1">SUMIF(データ!$BU$5:$BU$40,$AH135,データ!CB$5:CB$40)</f>
        <v>0</v>
      </c>
      <c r="AP135" s="172">
        <f ca="1">SUMIF(データ!$BU$5:$BU$40,$AH135,データ!CC$5:CC$40)</f>
        <v>0</v>
      </c>
      <c r="AQ135" s="172">
        <f ca="1">SUMIF(データ!$BU$5:$BU$40,$AH135,データ!CD$5:CD$40)</f>
        <v>0</v>
      </c>
      <c r="AR135" s="172">
        <f ca="1">SUMIF(データ!$BU$5:$BU$40,$AH135,データ!CE$5:CE$40)</f>
        <v>0</v>
      </c>
      <c r="AS135" s="172">
        <f ca="1">SUMIF(データ!$BU$5:$BU$40,$AH135,データ!CF$5:CF$40)</f>
        <v>0</v>
      </c>
      <c r="AT135" s="172">
        <f ca="1">SUMIF(データ!$BU$5:$BU$40,$AH135,データ!CG$5:CG$40)</f>
        <v>0</v>
      </c>
      <c r="AU135" s="172">
        <f ca="1">SUMIF(データ!$BU$5:$BU$40,$AH135,データ!CH$5:CH$40)</f>
        <v>0</v>
      </c>
      <c r="AV135" s="172">
        <f ca="1">SUMIF(データ!$BU$5:$BU$40,$AH135,データ!CI$5:CI$40)</f>
        <v>0</v>
      </c>
      <c r="AW135" s="172">
        <f ca="1">SUMIF(データ!$BU$5:$BU$40,$AH135,データ!CJ$5:CJ$40)</f>
        <v>0</v>
      </c>
      <c r="AX135" s="172">
        <f ca="1">SUMIF(データ!$BU$5:$BU$40,$AH135,データ!CK$5:CK$40)</f>
        <v>0</v>
      </c>
      <c r="AY135" s="172">
        <f ca="1">SUMIF(データ!$BU$5:$BU$40,$AH135,データ!CL$5:CL$40)</f>
        <v>0</v>
      </c>
      <c r="AZ135" s="172">
        <f ca="1">SUMIF(データ!$BU$5:$BU$40,$AH135,データ!CM$5:CM$40)</f>
        <v>0</v>
      </c>
      <c r="BA135" s="172">
        <f ca="1">SUMIF(データ!$BU$5:$BU$40,$AH135,データ!CN$5:CN$40)</f>
        <v>0</v>
      </c>
      <c r="BB135" s="172">
        <f ca="1">SUMIF(データ!$BU$5:$BU$40,$AH135,データ!CO$5:CO$40)</f>
        <v>0</v>
      </c>
      <c r="BC135" s="172">
        <f ca="1">SUMIF(データ!$BU$5:$BU$40,$AH135,データ!CP$5:CP$40)</f>
        <v>0</v>
      </c>
      <c r="BD135" s="172">
        <f ca="1">SUMIF(データ!$BU$5:$BU$40,$AH135,データ!CQ$5:CQ$40)</f>
        <v>0</v>
      </c>
      <c r="BE135" s="172">
        <f ca="1">SUMIF(データ!$BU$5:$BU$40,$AH135,データ!CR$5:CR$40)</f>
        <v>0</v>
      </c>
      <c r="BF135" s="172">
        <f ca="1">SUMIF(データ!$BU$5:$BU$40,$AH135,データ!CS$5:CS$40)</f>
        <v>0</v>
      </c>
      <c r="BG135" s="172">
        <f ca="1">SUMIF(データ!$BU$5:$BU$40,$AH135,データ!CT$5:CT$40)</f>
        <v>0</v>
      </c>
      <c r="BH135" s="172">
        <f ca="1">SUMIF(データ!$BU$5:$BU$40,$AH135,データ!CU$5:CU$40)</f>
        <v>0</v>
      </c>
      <c r="BI135" s="172">
        <f ca="1">SUMIF(データ!$BU$5:$BU$40,$AH135,データ!CV$5:CV$40)</f>
        <v>0</v>
      </c>
      <c r="BJ135" s="172">
        <f ca="1">SUMIF(データ!$BU$5:$BU$40,$AH135,データ!CW$5:CW$40)</f>
        <v>0</v>
      </c>
      <c r="BK135" s="172">
        <f ca="1">SUMIF(データ!$BU$5:$BU$40,$AH135,データ!CX$5:CX$40)</f>
        <v>0</v>
      </c>
      <c r="BL135" s="172">
        <f ca="1">SUMIF(データ!$BU$5:$BU$40,$AH135,データ!CY$5:CY$40)</f>
        <v>0</v>
      </c>
      <c r="BM135" s="172">
        <f ca="1">SUMIF(データ!$BU$5:$BU$40,$AH135,データ!CZ$5:CZ$40)</f>
        <v>0</v>
      </c>
      <c r="BN135" s="172">
        <f ca="1">SUMIF(データ!$BU$5:$BU$40,$AH135,データ!DA$5:DA$40)</f>
        <v>0</v>
      </c>
      <c r="BO135" s="172">
        <f ca="1">SUMIF(データ!$BU$5:$BU$40,$AH135,データ!DB$5:DB$40)</f>
        <v>0</v>
      </c>
      <c r="BP135" s="172">
        <f ca="1">SUMIF(データ!$BU$5:$BU$40,$AH135,データ!DC$5:DC$40)</f>
        <v>0</v>
      </c>
      <c r="BQ135" s="229"/>
      <c r="BR135" s="228"/>
    </row>
    <row r="136" spans="33:70" hidden="1" outlineLevel="1">
      <c r="AG136" s="210">
        <v>6</v>
      </c>
      <c r="AH136" s="210">
        <f t="shared" ca="1" si="51"/>
        <v>0</v>
      </c>
      <c r="AI136" s="172">
        <f ca="1">SUMIF(データ!$BU$5:$BU$40,$AH136,データ!BV$5:BV$40)</f>
        <v>0</v>
      </c>
      <c r="AJ136" s="172">
        <f ca="1">SUMIF(データ!$BU$5:$BU$40,$AH136,データ!BW$5:BW$40)</f>
        <v>0</v>
      </c>
      <c r="AK136" s="172">
        <f ca="1">SUMIF(データ!$BU$5:$BU$40,$AH136,データ!BX$5:BX$40)</f>
        <v>0</v>
      </c>
      <c r="AL136" s="172">
        <f ca="1">SUMIF(データ!$BU$5:$BU$40,$AH136,データ!BY$5:BY$40)</f>
        <v>0</v>
      </c>
      <c r="AM136" s="172">
        <f ca="1">SUMIF(データ!$BU$5:$BU$40,$AH136,データ!BZ$5:BZ$40)</f>
        <v>0</v>
      </c>
      <c r="AN136" s="172">
        <f ca="1">SUMIF(データ!$BU$5:$BU$40,$AH136,データ!CA$5:CA$40)</f>
        <v>0</v>
      </c>
      <c r="AO136" s="172">
        <f ca="1">SUMIF(データ!$BU$5:$BU$40,$AH136,データ!CB$5:CB$40)</f>
        <v>0</v>
      </c>
      <c r="AP136" s="172">
        <f ca="1">SUMIF(データ!$BU$5:$BU$40,$AH136,データ!CC$5:CC$40)</f>
        <v>0</v>
      </c>
      <c r="AQ136" s="172">
        <f ca="1">SUMIF(データ!$BU$5:$BU$40,$AH136,データ!CD$5:CD$40)</f>
        <v>0</v>
      </c>
      <c r="AR136" s="172">
        <f ca="1">SUMIF(データ!$BU$5:$BU$40,$AH136,データ!CE$5:CE$40)</f>
        <v>0</v>
      </c>
      <c r="AS136" s="172">
        <f ca="1">SUMIF(データ!$BU$5:$BU$40,$AH136,データ!CF$5:CF$40)</f>
        <v>0</v>
      </c>
      <c r="AT136" s="172">
        <f ca="1">SUMIF(データ!$BU$5:$BU$40,$AH136,データ!CG$5:CG$40)</f>
        <v>0</v>
      </c>
      <c r="AU136" s="172">
        <f ca="1">SUMIF(データ!$BU$5:$BU$40,$AH136,データ!CH$5:CH$40)</f>
        <v>0</v>
      </c>
      <c r="AV136" s="172">
        <f ca="1">SUMIF(データ!$BU$5:$BU$40,$AH136,データ!CI$5:CI$40)</f>
        <v>0</v>
      </c>
      <c r="AW136" s="172">
        <f ca="1">SUMIF(データ!$BU$5:$BU$40,$AH136,データ!CJ$5:CJ$40)</f>
        <v>0</v>
      </c>
      <c r="AX136" s="172">
        <f ca="1">SUMIF(データ!$BU$5:$BU$40,$AH136,データ!CK$5:CK$40)</f>
        <v>0</v>
      </c>
      <c r="AY136" s="172">
        <f ca="1">SUMIF(データ!$BU$5:$BU$40,$AH136,データ!CL$5:CL$40)</f>
        <v>0</v>
      </c>
      <c r="AZ136" s="172">
        <f ca="1">SUMIF(データ!$BU$5:$BU$40,$AH136,データ!CM$5:CM$40)</f>
        <v>0</v>
      </c>
      <c r="BA136" s="172">
        <f ca="1">SUMIF(データ!$BU$5:$BU$40,$AH136,データ!CN$5:CN$40)</f>
        <v>0</v>
      </c>
      <c r="BB136" s="172">
        <f ca="1">SUMIF(データ!$BU$5:$BU$40,$AH136,データ!CO$5:CO$40)</f>
        <v>0</v>
      </c>
      <c r="BC136" s="172">
        <f ca="1">SUMIF(データ!$BU$5:$BU$40,$AH136,データ!CP$5:CP$40)</f>
        <v>0</v>
      </c>
      <c r="BD136" s="172">
        <f ca="1">SUMIF(データ!$BU$5:$BU$40,$AH136,データ!CQ$5:CQ$40)</f>
        <v>0</v>
      </c>
      <c r="BE136" s="172">
        <f ca="1">SUMIF(データ!$BU$5:$BU$40,$AH136,データ!CR$5:CR$40)</f>
        <v>0</v>
      </c>
      <c r="BF136" s="172">
        <f ca="1">SUMIF(データ!$BU$5:$BU$40,$AH136,データ!CS$5:CS$40)</f>
        <v>0</v>
      </c>
      <c r="BG136" s="172">
        <f ca="1">SUMIF(データ!$BU$5:$BU$40,$AH136,データ!CT$5:CT$40)</f>
        <v>0</v>
      </c>
      <c r="BH136" s="172">
        <f ca="1">SUMIF(データ!$BU$5:$BU$40,$AH136,データ!CU$5:CU$40)</f>
        <v>0</v>
      </c>
      <c r="BI136" s="172">
        <f ca="1">SUMIF(データ!$BU$5:$BU$40,$AH136,データ!CV$5:CV$40)</f>
        <v>0</v>
      </c>
      <c r="BJ136" s="172">
        <f ca="1">SUMIF(データ!$BU$5:$BU$40,$AH136,データ!CW$5:CW$40)</f>
        <v>0</v>
      </c>
      <c r="BK136" s="172">
        <f ca="1">SUMIF(データ!$BU$5:$BU$40,$AH136,データ!CX$5:CX$40)</f>
        <v>0</v>
      </c>
      <c r="BL136" s="172">
        <f ca="1">SUMIF(データ!$BU$5:$BU$40,$AH136,データ!CY$5:CY$40)</f>
        <v>0</v>
      </c>
      <c r="BM136" s="172">
        <f ca="1">SUMIF(データ!$BU$5:$BU$40,$AH136,データ!CZ$5:CZ$40)</f>
        <v>0</v>
      </c>
      <c r="BN136" s="172">
        <f ca="1">SUMIF(データ!$BU$5:$BU$40,$AH136,データ!DA$5:DA$40)</f>
        <v>0</v>
      </c>
      <c r="BO136" s="172">
        <f ca="1">SUMIF(データ!$BU$5:$BU$40,$AH136,データ!DB$5:DB$40)</f>
        <v>0</v>
      </c>
      <c r="BP136" s="172">
        <f ca="1">SUMIF(データ!$BU$5:$BU$40,$AH136,データ!DC$5:DC$40)</f>
        <v>0</v>
      </c>
      <c r="BQ136" s="229"/>
      <c r="BR136" s="228"/>
    </row>
    <row r="137" spans="33:70" hidden="1" outlineLevel="1">
      <c r="AG137" s="210">
        <v>7</v>
      </c>
      <c r="AH137" s="210">
        <f t="shared" ca="1" si="51"/>
        <v>0</v>
      </c>
      <c r="AI137" s="172">
        <f ca="1">SUMIF(データ!$BU$5:$BU$40,$AH137,データ!BV$5:BV$40)</f>
        <v>0</v>
      </c>
      <c r="AJ137" s="172">
        <f ca="1">SUMIF(データ!$BU$5:$BU$40,$AH137,データ!BW$5:BW$40)</f>
        <v>0</v>
      </c>
      <c r="AK137" s="172">
        <f ca="1">SUMIF(データ!$BU$5:$BU$40,$AH137,データ!BX$5:BX$40)</f>
        <v>0</v>
      </c>
      <c r="AL137" s="172">
        <f ca="1">SUMIF(データ!$BU$5:$BU$40,$AH137,データ!BY$5:BY$40)</f>
        <v>0</v>
      </c>
      <c r="AM137" s="172">
        <f ca="1">SUMIF(データ!$BU$5:$BU$40,$AH137,データ!BZ$5:BZ$40)</f>
        <v>0</v>
      </c>
      <c r="AN137" s="172">
        <f ca="1">SUMIF(データ!$BU$5:$BU$40,$AH137,データ!CA$5:CA$40)</f>
        <v>0</v>
      </c>
      <c r="AO137" s="172">
        <f ca="1">SUMIF(データ!$BU$5:$BU$40,$AH137,データ!CB$5:CB$40)</f>
        <v>0</v>
      </c>
      <c r="AP137" s="172">
        <f ca="1">SUMIF(データ!$BU$5:$BU$40,$AH137,データ!CC$5:CC$40)</f>
        <v>0</v>
      </c>
      <c r="AQ137" s="172">
        <f ca="1">SUMIF(データ!$BU$5:$BU$40,$AH137,データ!CD$5:CD$40)</f>
        <v>0</v>
      </c>
      <c r="AR137" s="172">
        <f ca="1">SUMIF(データ!$BU$5:$BU$40,$AH137,データ!CE$5:CE$40)</f>
        <v>0</v>
      </c>
      <c r="AS137" s="172">
        <f ca="1">SUMIF(データ!$BU$5:$BU$40,$AH137,データ!CF$5:CF$40)</f>
        <v>0</v>
      </c>
      <c r="AT137" s="172">
        <f ca="1">SUMIF(データ!$BU$5:$BU$40,$AH137,データ!CG$5:CG$40)</f>
        <v>0</v>
      </c>
      <c r="AU137" s="172">
        <f ca="1">SUMIF(データ!$BU$5:$BU$40,$AH137,データ!CH$5:CH$40)</f>
        <v>0</v>
      </c>
      <c r="AV137" s="172">
        <f ca="1">SUMIF(データ!$BU$5:$BU$40,$AH137,データ!CI$5:CI$40)</f>
        <v>0</v>
      </c>
      <c r="AW137" s="172">
        <f ca="1">SUMIF(データ!$BU$5:$BU$40,$AH137,データ!CJ$5:CJ$40)</f>
        <v>0</v>
      </c>
      <c r="AX137" s="172">
        <f ca="1">SUMIF(データ!$BU$5:$BU$40,$AH137,データ!CK$5:CK$40)</f>
        <v>0</v>
      </c>
      <c r="AY137" s="172">
        <f ca="1">SUMIF(データ!$BU$5:$BU$40,$AH137,データ!CL$5:CL$40)</f>
        <v>0</v>
      </c>
      <c r="AZ137" s="172">
        <f ca="1">SUMIF(データ!$BU$5:$BU$40,$AH137,データ!CM$5:CM$40)</f>
        <v>0</v>
      </c>
      <c r="BA137" s="172">
        <f ca="1">SUMIF(データ!$BU$5:$BU$40,$AH137,データ!CN$5:CN$40)</f>
        <v>0</v>
      </c>
      <c r="BB137" s="172">
        <f ca="1">SUMIF(データ!$BU$5:$BU$40,$AH137,データ!CO$5:CO$40)</f>
        <v>0</v>
      </c>
      <c r="BC137" s="172">
        <f ca="1">SUMIF(データ!$BU$5:$BU$40,$AH137,データ!CP$5:CP$40)</f>
        <v>0</v>
      </c>
      <c r="BD137" s="172">
        <f ca="1">SUMIF(データ!$BU$5:$BU$40,$AH137,データ!CQ$5:CQ$40)</f>
        <v>0</v>
      </c>
      <c r="BE137" s="172">
        <f ca="1">SUMIF(データ!$BU$5:$BU$40,$AH137,データ!CR$5:CR$40)</f>
        <v>0</v>
      </c>
      <c r="BF137" s="172">
        <f ca="1">SUMIF(データ!$BU$5:$BU$40,$AH137,データ!CS$5:CS$40)</f>
        <v>0</v>
      </c>
      <c r="BG137" s="172">
        <f ca="1">SUMIF(データ!$BU$5:$BU$40,$AH137,データ!CT$5:CT$40)</f>
        <v>0</v>
      </c>
      <c r="BH137" s="172">
        <f ca="1">SUMIF(データ!$BU$5:$BU$40,$AH137,データ!CU$5:CU$40)</f>
        <v>0</v>
      </c>
      <c r="BI137" s="172">
        <f ca="1">SUMIF(データ!$BU$5:$BU$40,$AH137,データ!CV$5:CV$40)</f>
        <v>0</v>
      </c>
      <c r="BJ137" s="172">
        <f ca="1">SUMIF(データ!$BU$5:$BU$40,$AH137,データ!CW$5:CW$40)</f>
        <v>0</v>
      </c>
      <c r="BK137" s="172">
        <f ca="1">SUMIF(データ!$BU$5:$BU$40,$AH137,データ!CX$5:CX$40)</f>
        <v>0</v>
      </c>
      <c r="BL137" s="172">
        <f ca="1">SUMIF(データ!$BU$5:$BU$40,$AH137,データ!CY$5:CY$40)</f>
        <v>0</v>
      </c>
      <c r="BM137" s="172">
        <f ca="1">SUMIF(データ!$BU$5:$BU$40,$AH137,データ!CZ$5:CZ$40)</f>
        <v>0</v>
      </c>
      <c r="BN137" s="172">
        <f ca="1">SUMIF(データ!$BU$5:$BU$40,$AH137,データ!DA$5:DA$40)</f>
        <v>0</v>
      </c>
      <c r="BO137" s="172">
        <f ca="1">SUMIF(データ!$BU$5:$BU$40,$AH137,データ!DB$5:DB$40)</f>
        <v>0</v>
      </c>
      <c r="BP137" s="172">
        <f ca="1">SUMIF(データ!$BU$5:$BU$40,$AH137,データ!DC$5:DC$40)</f>
        <v>0</v>
      </c>
      <c r="BQ137" s="229"/>
      <c r="BR137" s="228"/>
    </row>
    <row r="138" spans="33:70" hidden="1" outlineLevel="1">
      <c r="AG138" s="210">
        <v>8</v>
      </c>
      <c r="AH138" s="210">
        <f t="shared" ca="1" si="51"/>
        <v>0</v>
      </c>
      <c r="AI138" s="172">
        <f ca="1">SUMIF(データ!$BU$5:$BU$40,$AH138,データ!BV$5:BV$40)</f>
        <v>0</v>
      </c>
      <c r="AJ138" s="172">
        <f ca="1">SUMIF(データ!$BU$5:$BU$40,$AH138,データ!BW$5:BW$40)</f>
        <v>0</v>
      </c>
      <c r="AK138" s="172">
        <f ca="1">SUMIF(データ!$BU$5:$BU$40,$AH138,データ!BX$5:BX$40)</f>
        <v>0</v>
      </c>
      <c r="AL138" s="172">
        <f ca="1">SUMIF(データ!$BU$5:$BU$40,$AH138,データ!BY$5:BY$40)</f>
        <v>0</v>
      </c>
      <c r="AM138" s="172">
        <f ca="1">SUMIF(データ!$BU$5:$BU$40,$AH138,データ!BZ$5:BZ$40)</f>
        <v>0</v>
      </c>
      <c r="AN138" s="172">
        <f ca="1">SUMIF(データ!$BU$5:$BU$40,$AH138,データ!CA$5:CA$40)</f>
        <v>0</v>
      </c>
      <c r="AO138" s="172">
        <f ca="1">SUMIF(データ!$BU$5:$BU$40,$AH138,データ!CB$5:CB$40)</f>
        <v>0</v>
      </c>
      <c r="AP138" s="172">
        <f ca="1">SUMIF(データ!$BU$5:$BU$40,$AH138,データ!CC$5:CC$40)</f>
        <v>0</v>
      </c>
      <c r="AQ138" s="172">
        <f ca="1">SUMIF(データ!$BU$5:$BU$40,$AH138,データ!CD$5:CD$40)</f>
        <v>0</v>
      </c>
      <c r="AR138" s="172">
        <f ca="1">SUMIF(データ!$BU$5:$BU$40,$AH138,データ!CE$5:CE$40)</f>
        <v>0</v>
      </c>
      <c r="AS138" s="172">
        <f ca="1">SUMIF(データ!$BU$5:$BU$40,$AH138,データ!CF$5:CF$40)</f>
        <v>0</v>
      </c>
      <c r="AT138" s="172">
        <f ca="1">SUMIF(データ!$BU$5:$BU$40,$AH138,データ!CG$5:CG$40)</f>
        <v>0</v>
      </c>
      <c r="AU138" s="172">
        <f ca="1">SUMIF(データ!$BU$5:$BU$40,$AH138,データ!CH$5:CH$40)</f>
        <v>0</v>
      </c>
      <c r="AV138" s="172">
        <f ca="1">SUMIF(データ!$BU$5:$BU$40,$AH138,データ!CI$5:CI$40)</f>
        <v>0</v>
      </c>
      <c r="AW138" s="172">
        <f ca="1">SUMIF(データ!$BU$5:$BU$40,$AH138,データ!CJ$5:CJ$40)</f>
        <v>0</v>
      </c>
      <c r="AX138" s="172">
        <f ca="1">SUMIF(データ!$BU$5:$BU$40,$AH138,データ!CK$5:CK$40)</f>
        <v>0</v>
      </c>
      <c r="AY138" s="172">
        <f ca="1">SUMIF(データ!$BU$5:$BU$40,$AH138,データ!CL$5:CL$40)</f>
        <v>0</v>
      </c>
      <c r="AZ138" s="172">
        <f ca="1">SUMIF(データ!$BU$5:$BU$40,$AH138,データ!CM$5:CM$40)</f>
        <v>0</v>
      </c>
      <c r="BA138" s="172">
        <f ca="1">SUMIF(データ!$BU$5:$BU$40,$AH138,データ!CN$5:CN$40)</f>
        <v>0</v>
      </c>
      <c r="BB138" s="172">
        <f ca="1">SUMIF(データ!$BU$5:$BU$40,$AH138,データ!CO$5:CO$40)</f>
        <v>0</v>
      </c>
      <c r="BC138" s="172">
        <f ca="1">SUMIF(データ!$BU$5:$BU$40,$AH138,データ!CP$5:CP$40)</f>
        <v>0</v>
      </c>
      <c r="BD138" s="172">
        <f ca="1">SUMIF(データ!$BU$5:$BU$40,$AH138,データ!CQ$5:CQ$40)</f>
        <v>0</v>
      </c>
      <c r="BE138" s="172">
        <f ca="1">SUMIF(データ!$BU$5:$BU$40,$AH138,データ!CR$5:CR$40)</f>
        <v>0</v>
      </c>
      <c r="BF138" s="172">
        <f ca="1">SUMIF(データ!$BU$5:$BU$40,$AH138,データ!CS$5:CS$40)</f>
        <v>0</v>
      </c>
      <c r="BG138" s="172">
        <f ca="1">SUMIF(データ!$BU$5:$BU$40,$AH138,データ!CT$5:CT$40)</f>
        <v>0</v>
      </c>
      <c r="BH138" s="172">
        <f ca="1">SUMIF(データ!$BU$5:$BU$40,$AH138,データ!CU$5:CU$40)</f>
        <v>0</v>
      </c>
      <c r="BI138" s="172">
        <f ca="1">SUMIF(データ!$BU$5:$BU$40,$AH138,データ!CV$5:CV$40)</f>
        <v>0</v>
      </c>
      <c r="BJ138" s="172">
        <f ca="1">SUMIF(データ!$BU$5:$BU$40,$AH138,データ!CW$5:CW$40)</f>
        <v>0</v>
      </c>
      <c r="BK138" s="172">
        <f ca="1">SUMIF(データ!$BU$5:$BU$40,$AH138,データ!CX$5:CX$40)</f>
        <v>0</v>
      </c>
      <c r="BL138" s="172">
        <f ca="1">SUMIF(データ!$BU$5:$BU$40,$AH138,データ!CY$5:CY$40)</f>
        <v>0</v>
      </c>
      <c r="BM138" s="172">
        <f ca="1">SUMIF(データ!$BU$5:$BU$40,$AH138,データ!CZ$5:CZ$40)</f>
        <v>0</v>
      </c>
      <c r="BN138" s="172">
        <f ca="1">SUMIF(データ!$BU$5:$BU$40,$AH138,データ!DA$5:DA$40)</f>
        <v>0</v>
      </c>
      <c r="BO138" s="172">
        <f ca="1">SUMIF(データ!$BU$5:$BU$40,$AH138,データ!DB$5:DB$40)</f>
        <v>0</v>
      </c>
      <c r="BP138" s="172">
        <f ca="1">SUMIF(データ!$BU$5:$BU$40,$AH138,データ!DC$5:DC$40)</f>
        <v>0</v>
      </c>
      <c r="BQ138" s="229"/>
      <c r="BR138" s="228"/>
    </row>
    <row r="139" spans="33:70" hidden="1" outlineLevel="1">
      <c r="AG139" s="210">
        <v>9</v>
      </c>
      <c r="AH139" s="210">
        <f t="shared" ca="1" si="51"/>
        <v>0</v>
      </c>
      <c r="AI139" s="172">
        <f ca="1">SUMIF(データ!$BU$5:$BU$40,$AH139,データ!BV$5:BV$40)</f>
        <v>0</v>
      </c>
      <c r="AJ139" s="172">
        <f ca="1">SUMIF(データ!$BU$5:$BU$40,$AH139,データ!BW$5:BW$40)</f>
        <v>0</v>
      </c>
      <c r="AK139" s="172">
        <f ca="1">SUMIF(データ!$BU$5:$BU$40,$AH139,データ!BX$5:BX$40)</f>
        <v>0</v>
      </c>
      <c r="AL139" s="172">
        <f ca="1">SUMIF(データ!$BU$5:$BU$40,$AH139,データ!BY$5:BY$40)</f>
        <v>0</v>
      </c>
      <c r="AM139" s="172">
        <f ca="1">SUMIF(データ!$BU$5:$BU$40,$AH139,データ!BZ$5:BZ$40)</f>
        <v>0</v>
      </c>
      <c r="AN139" s="172">
        <f ca="1">SUMIF(データ!$BU$5:$BU$40,$AH139,データ!CA$5:CA$40)</f>
        <v>0</v>
      </c>
      <c r="AO139" s="172">
        <f ca="1">SUMIF(データ!$BU$5:$BU$40,$AH139,データ!CB$5:CB$40)</f>
        <v>0</v>
      </c>
      <c r="AP139" s="172">
        <f ca="1">SUMIF(データ!$BU$5:$BU$40,$AH139,データ!CC$5:CC$40)</f>
        <v>0</v>
      </c>
      <c r="AQ139" s="172">
        <f ca="1">SUMIF(データ!$BU$5:$BU$40,$AH139,データ!CD$5:CD$40)</f>
        <v>0</v>
      </c>
      <c r="AR139" s="172">
        <f ca="1">SUMIF(データ!$BU$5:$BU$40,$AH139,データ!CE$5:CE$40)</f>
        <v>0</v>
      </c>
      <c r="AS139" s="172">
        <f ca="1">SUMIF(データ!$BU$5:$BU$40,$AH139,データ!CF$5:CF$40)</f>
        <v>0</v>
      </c>
      <c r="AT139" s="172">
        <f ca="1">SUMIF(データ!$BU$5:$BU$40,$AH139,データ!CG$5:CG$40)</f>
        <v>0</v>
      </c>
      <c r="AU139" s="172">
        <f ca="1">SUMIF(データ!$BU$5:$BU$40,$AH139,データ!CH$5:CH$40)</f>
        <v>0</v>
      </c>
      <c r="AV139" s="172">
        <f ca="1">SUMIF(データ!$BU$5:$BU$40,$AH139,データ!CI$5:CI$40)</f>
        <v>0</v>
      </c>
      <c r="AW139" s="172">
        <f ca="1">SUMIF(データ!$BU$5:$BU$40,$AH139,データ!CJ$5:CJ$40)</f>
        <v>0</v>
      </c>
      <c r="AX139" s="172">
        <f ca="1">SUMIF(データ!$BU$5:$BU$40,$AH139,データ!CK$5:CK$40)</f>
        <v>0</v>
      </c>
      <c r="AY139" s="172">
        <f ca="1">SUMIF(データ!$BU$5:$BU$40,$AH139,データ!CL$5:CL$40)</f>
        <v>0</v>
      </c>
      <c r="AZ139" s="172">
        <f ca="1">SUMIF(データ!$BU$5:$BU$40,$AH139,データ!CM$5:CM$40)</f>
        <v>0</v>
      </c>
      <c r="BA139" s="172">
        <f ca="1">SUMIF(データ!$BU$5:$BU$40,$AH139,データ!CN$5:CN$40)</f>
        <v>0</v>
      </c>
      <c r="BB139" s="172">
        <f ca="1">SUMIF(データ!$BU$5:$BU$40,$AH139,データ!CO$5:CO$40)</f>
        <v>0</v>
      </c>
      <c r="BC139" s="172">
        <f ca="1">SUMIF(データ!$BU$5:$BU$40,$AH139,データ!CP$5:CP$40)</f>
        <v>0</v>
      </c>
      <c r="BD139" s="172">
        <f ca="1">SUMIF(データ!$BU$5:$BU$40,$AH139,データ!CQ$5:CQ$40)</f>
        <v>0</v>
      </c>
      <c r="BE139" s="172">
        <f ca="1">SUMIF(データ!$BU$5:$BU$40,$AH139,データ!CR$5:CR$40)</f>
        <v>0</v>
      </c>
      <c r="BF139" s="172">
        <f ca="1">SUMIF(データ!$BU$5:$BU$40,$AH139,データ!CS$5:CS$40)</f>
        <v>0</v>
      </c>
      <c r="BG139" s="172">
        <f ca="1">SUMIF(データ!$BU$5:$BU$40,$AH139,データ!CT$5:CT$40)</f>
        <v>0</v>
      </c>
      <c r="BH139" s="172">
        <f ca="1">SUMIF(データ!$BU$5:$BU$40,$AH139,データ!CU$5:CU$40)</f>
        <v>0</v>
      </c>
      <c r="BI139" s="172">
        <f ca="1">SUMIF(データ!$BU$5:$BU$40,$AH139,データ!CV$5:CV$40)</f>
        <v>0</v>
      </c>
      <c r="BJ139" s="172">
        <f ca="1">SUMIF(データ!$BU$5:$BU$40,$AH139,データ!CW$5:CW$40)</f>
        <v>0</v>
      </c>
      <c r="BK139" s="172">
        <f ca="1">SUMIF(データ!$BU$5:$BU$40,$AH139,データ!CX$5:CX$40)</f>
        <v>0</v>
      </c>
      <c r="BL139" s="172">
        <f ca="1">SUMIF(データ!$BU$5:$BU$40,$AH139,データ!CY$5:CY$40)</f>
        <v>0</v>
      </c>
      <c r="BM139" s="172">
        <f ca="1">SUMIF(データ!$BU$5:$BU$40,$AH139,データ!CZ$5:CZ$40)</f>
        <v>0</v>
      </c>
      <c r="BN139" s="172">
        <f ca="1">SUMIF(データ!$BU$5:$BU$40,$AH139,データ!DA$5:DA$40)</f>
        <v>0</v>
      </c>
      <c r="BO139" s="172">
        <f ca="1">SUMIF(データ!$BU$5:$BU$40,$AH139,データ!DB$5:DB$40)</f>
        <v>0</v>
      </c>
      <c r="BP139" s="172">
        <f ca="1">SUMIF(データ!$BU$5:$BU$40,$AH139,データ!DC$5:DC$40)</f>
        <v>0</v>
      </c>
      <c r="BQ139" s="229"/>
      <c r="BR139" s="228"/>
    </row>
    <row r="140" spans="33:70" hidden="1" outlineLevel="1">
      <c r="AG140" s="210">
        <v>10</v>
      </c>
      <c r="AH140" s="210">
        <f t="shared" ca="1" si="51"/>
        <v>0</v>
      </c>
      <c r="AI140" s="172">
        <f ca="1">SUMIF(データ!$BU$5:$BU$40,$AH140,データ!BV$5:BV$40)</f>
        <v>0</v>
      </c>
      <c r="AJ140" s="172">
        <f ca="1">SUMIF(データ!$BU$5:$BU$40,$AH140,データ!BW$5:BW$40)</f>
        <v>0</v>
      </c>
      <c r="AK140" s="172">
        <f ca="1">SUMIF(データ!$BU$5:$BU$40,$AH140,データ!BX$5:BX$40)</f>
        <v>0</v>
      </c>
      <c r="AL140" s="172">
        <f ca="1">SUMIF(データ!$BU$5:$BU$40,$AH140,データ!BY$5:BY$40)</f>
        <v>0</v>
      </c>
      <c r="AM140" s="172">
        <f ca="1">SUMIF(データ!$BU$5:$BU$40,$AH140,データ!BZ$5:BZ$40)</f>
        <v>0</v>
      </c>
      <c r="AN140" s="172">
        <f ca="1">SUMIF(データ!$BU$5:$BU$40,$AH140,データ!CA$5:CA$40)</f>
        <v>0</v>
      </c>
      <c r="AO140" s="172">
        <f ca="1">SUMIF(データ!$BU$5:$BU$40,$AH140,データ!CB$5:CB$40)</f>
        <v>0</v>
      </c>
      <c r="AP140" s="172">
        <f ca="1">SUMIF(データ!$BU$5:$BU$40,$AH140,データ!CC$5:CC$40)</f>
        <v>0</v>
      </c>
      <c r="AQ140" s="172">
        <f ca="1">SUMIF(データ!$BU$5:$BU$40,$AH140,データ!CD$5:CD$40)</f>
        <v>0</v>
      </c>
      <c r="AR140" s="172">
        <f ca="1">SUMIF(データ!$BU$5:$BU$40,$AH140,データ!CE$5:CE$40)</f>
        <v>0</v>
      </c>
      <c r="AS140" s="172">
        <f ca="1">SUMIF(データ!$BU$5:$BU$40,$AH140,データ!CF$5:CF$40)</f>
        <v>0</v>
      </c>
      <c r="AT140" s="172">
        <f ca="1">SUMIF(データ!$BU$5:$BU$40,$AH140,データ!CG$5:CG$40)</f>
        <v>0</v>
      </c>
      <c r="AU140" s="172">
        <f ca="1">SUMIF(データ!$BU$5:$BU$40,$AH140,データ!CH$5:CH$40)</f>
        <v>0</v>
      </c>
      <c r="AV140" s="172">
        <f ca="1">SUMIF(データ!$BU$5:$BU$40,$AH140,データ!CI$5:CI$40)</f>
        <v>0</v>
      </c>
      <c r="AW140" s="172">
        <f ca="1">SUMIF(データ!$BU$5:$BU$40,$AH140,データ!CJ$5:CJ$40)</f>
        <v>0</v>
      </c>
      <c r="AX140" s="172">
        <f ca="1">SUMIF(データ!$BU$5:$BU$40,$AH140,データ!CK$5:CK$40)</f>
        <v>0</v>
      </c>
      <c r="AY140" s="172">
        <f ca="1">SUMIF(データ!$BU$5:$BU$40,$AH140,データ!CL$5:CL$40)</f>
        <v>0</v>
      </c>
      <c r="AZ140" s="172">
        <f ca="1">SUMIF(データ!$BU$5:$BU$40,$AH140,データ!CM$5:CM$40)</f>
        <v>0</v>
      </c>
      <c r="BA140" s="172">
        <f ca="1">SUMIF(データ!$BU$5:$BU$40,$AH140,データ!CN$5:CN$40)</f>
        <v>0</v>
      </c>
      <c r="BB140" s="172">
        <f ca="1">SUMIF(データ!$BU$5:$BU$40,$AH140,データ!CO$5:CO$40)</f>
        <v>0</v>
      </c>
      <c r="BC140" s="172">
        <f ca="1">SUMIF(データ!$BU$5:$BU$40,$AH140,データ!CP$5:CP$40)</f>
        <v>0</v>
      </c>
      <c r="BD140" s="172">
        <f ca="1">SUMIF(データ!$BU$5:$BU$40,$AH140,データ!CQ$5:CQ$40)</f>
        <v>0</v>
      </c>
      <c r="BE140" s="172">
        <f ca="1">SUMIF(データ!$BU$5:$BU$40,$AH140,データ!CR$5:CR$40)</f>
        <v>0</v>
      </c>
      <c r="BF140" s="172">
        <f ca="1">SUMIF(データ!$BU$5:$BU$40,$AH140,データ!CS$5:CS$40)</f>
        <v>0</v>
      </c>
      <c r="BG140" s="172">
        <f ca="1">SUMIF(データ!$BU$5:$BU$40,$AH140,データ!CT$5:CT$40)</f>
        <v>0</v>
      </c>
      <c r="BH140" s="172">
        <f ca="1">SUMIF(データ!$BU$5:$BU$40,$AH140,データ!CU$5:CU$40)</f>
        <v>0</v>
      </c>
      <c r="BI140" s="172">
        <f ca="1">SUMIF(データ!$BU$5:$BU$40,$AH140,データ!CV$5:CV$40)</f>
        <v>0</v>
      </c>
      <c r="BJ140" s="172">
        <f ca="1">SUMIF(データ!$BU$5:$BU$40,$AH140,データ!CW$5:CW$40)</f>
        <v>0</v>
      </c>
      <c r="BK140" s="172">
        <f ca="1">SUMIF(データ!$BU$5:$BU$40,$AH140,データ!CX$5:CX$40)</f>
        <v>0</v>
      </c>
      <c r="BL140" s="172">
        <f ca="1">SUMIF(データ!$BU$5:$BU$40,$AH140,データ!CY$5:CY$40)</f>
        <v>0</v>
      </c>
      <c r="BM140" s="172">
        <f ca="1">SUMIF(データ!$BU$5:$BU$40,$AH140,データ!CZ$5:CZ$40)</f>
        <v>0</v>
      </c>
      <c r="BN140" s="172">
        <f ca="1">SUMIF(データ!$BU$5:$BU$40,$AH140,データ!DA$5:DA$40)</f>
        <v>0</v>
      </c>
      <c r="BO140" s="172">
        <f ca="1">SUMIF(データ!$BU$5:$BU$40,$AH140,データ!DB$5:DB$40)</f>
        <v>0</v>
      </c>
      <c r="BP140" s="172">
        <f ca="1">SUMIF(データ!$BU$5:$BU$40,$AH140,データ!DC$5:DC$40)</f>
        <v>0</v>
      </c>
      <c r="BQ140" s="229"/>
      <c r="BR140" s="228"/>
    </row>
    <row r="141" spans="33:70" hidden="1" outlineLevel="1">
      <c r="AG141" s="210">
        <v>11</v>
      </c>
      <c r="AH141" s="210">
        <f t="shared" ca="1" si="51"/>
        <v>0</v>
      </c>
      <c r="AI141" s="172">
        <f ca="1">SUMIF(データ!$BU$5:$BU$40,$AH141,データ!BV$5:BV$40)</f>
        <v>0</v>
      </c>
      <c r="AJ141" s="172">
        <f ca="1">SUMIF(データ!$BU$5:$BU$40,$AH141,データ!BW$5:BW$40)</f>
        <v>0</v>
      </c>
      <c r="AK141" s="172">
        <f ca="1">SUMIF(データ!$BU$5:$BU$40,$AH141,データ!BX$5:BX$40)</f>
        <v>0</v>
      </c>
      <c r="AL141" s="172">
        <f ca="1">SUMIF(データ!$BU$5:$BU$40,$AH141,データ!BY$5:BY$40)</f>
        <v>0</v>
      </c>
      <c r="AM141" s="172">
        <f ca="1">SUMIF(データ!$BU$5:$BU$40,$AH141,データ!BZ$5:BZ$40)</f>
        <v>0</v>
      </c>
      <c r="AN141" s="172">
        <f ca="1">SUMIF(データ!$BU$5:$BU$40,$AH141,データ!CA$5:CA$40)</f>
        <v>0</v>
      </c>
      <c r="AO141" s="172">
        <f ca="1">SUMIF(データ!$BU$5:$BU$40,$AH141,データ!CB$5:CB$40)</f>
        <v>0</v>
      </c>
      <c r="AP141" s="172">
        <f ca="1">SUMIF(データ!$BU$5:$BU$40,$AH141,データ!CC$5:CC$40)</f>
        <v>0</v>
      </c>
      <c r="AQ141" s="172">
        <f ca="1">SUMIF(データ!$BU$5:$BU$40,$AH141,データ!CD$5:CD$40)</f>
        <v>0</v>
      </c>
      <c r="AR141" s="172">
        <f ca="1">SUMIF(データ!$BU$5:$BU$40,$AH141,データ!CE$5:CE$40)</f>
        <v>0</v>
      </c>
      <c r="AS141" s="172">
        <f ca="1">SUMIF(データ!$BU$5:$BU$40,$AH141,データ!CF$5:CF$40)</f>
        <v>0</v>
      </c>
      <c r="AT141" s="172">
        <f ca="1">SUMIF(データ!$BU$5:$BU$40,$AH141,データ!CG$5:CG$40)</f>
        <v>0</v>
      </c>
      <c r="AU141" s="172">
        <f ca="1">SUMIF(データ!$BU$5:$BU$40,$AH141,データ!CH$5:CH$40)</f>
        <v>0</v>
      </c>
      <c r="AV141" s="172">
        <f ca="1">SUMIF(データ!$BU$5:$BU$40,$AH141,データ!CI$5:CI$40)</f>
        <v>0</v>
      </c>
      <c r="AW141" s="172">
        <f ca="1">SUMIF(データ!$BU$5:$BU$40,$AH141,データ!CJ$5:CJ$40)</f>
        <v>0</v>
      </c>
      <c r="AX141" s="172">
        <f ca="1">SUMIF(データ!$BU$5:$BU$40,$AH141,データ!CK$5:CK$40)</f>
        <v>0</v>
      </c>
      <c r="AY141" s="172">
        <f ca="1">SUMIF(データ!$BU$5:$BU$40,$AH141,データ!CL$5:CL$40)</f>
        <v>0</v>
      </c>
      <c r="AZ141" s="172">
        <f ca="1">SUMIF(データ!$BU$5:$BU$40,$AH141,データ!CM$5:CM$40)</f>
        <v>0</v>
      </c>
      <c r="BA141" s="172">
        <f ca="1">SUMIF(データ!$BU$5:$BU$40,$AH141,データ!CN$5:CN$40)</f>
        <v>0</v>
      </c>
      <c r="BB141" s="172">
        <f ca="1">SUMIF(データ!$BU$5:$BU$40,$AH141,データ!CO$5:CO$40)</f>
        <v>0</v>
      </c>
      <c r="BC141" s="172">
        <f ca="1">SUMIF(データ!$BU$5:$BU$40,$AH141,データ!CP$5:CP$40)</f>
        <v>0</v>
      </c>
      <c r="BD141" s="172">
        <f ca="1">SUMIF(データ!$BU$5:$BU$40,$AH141,データ!CQ$5:CQ$40)</f>
        <v>0</v>
      </c>
      <c r="BE141" s="172">
        <f ca="1">SUMIF(データ!$BU$5:$BU$40,$AH141,データ!CR$5:CR$40)</f>
        <v>0</v>
      </c>
      <c r="BF141" s="172">
        <f ca="1">SUMIF(データ!$BU$5:$BU$40,$AH141,データ!CS$5:CS$40)</f>
        <v>0</v>
      </c>
      <c r="BG141" s="172">
        <f ca="1">SUMIF(データ!$BU$5:$BU$40,$AH141,データ!CT$5:CT$40)</f>
        <v>0</v>
      </c>
      <c r="BH141" s="172">
        <f ca="1">SUMIF(データ!$BU$5:$BU$40,$AH141,データ!CU$5:CU$40)</f>
        <v>0</v>
      </c>
      <c r="BI141" s="172">
        <f ca="1">SUMIF(データ!$BU$5:$BU$40,$AH141,データ!CV$5:CV$40)</f>
        <v>0</v>
      </c>
      <c r="BJ141" s="172">
        <f ca="1">SUMIF(データ!$BU$5:$BU$40,$AH141,データ!CW$5:CW$40)</f>
        <v>0</v>
      </c>
      <c r="BK141" s="172">
        <f ca="1">SUMIF(データ!$BU$5:$BU$40,$AH141,データ!CX$5:CX$40)</f>
        <v>0</v>
      </c>
      <c r="BL141" s="172">
        <f ca="1">SUMIF(データ!$BU$5:$BU$40,$AH141,データ!CY$5:CY$40)</f>
        <v>0</v>
      </c>
      <c r="BM141" s="172">
        <f ca="1">SUMIF(データ!$BU$5:$BU$40,$AH141,データ!CZ$5:CZ$40)</f>
        <v>0</v>
      </c>
      <c r="BN141" s="172">
        <f ca="1">SUMIF(データ!$BU$5:$BU$40,$AH141,データ!DA$5:DA$40)</f>
        <v>0</v>
      </c>
      <c r="BO141" s="172">
        <f ca="1">SUMIF(データ!$BU$5:$BU$40,$AH141,データ!DB$5:DB$40)</f>
        <v>0</v>
      </c>
      <c r="BP141" s="172">
        <f ca="1">SUMIF(データ!$BU$5:$BU$40,$AH141,データ!DC$5:DC$40)</f>
        <v>0</v>
      </c>
      <c r="BQ141" s="229"/>
      <c r="BR141" s="228"/>
    </row>
    <row r="142" spans="33:70" hidden="1" outlineLevel="1">
      <c r="AG142" s="210">
        <v>12</v>
      </c>
      <c r="AH142" s="210">
        <f t="shared" ca="1" si="51"/>
        <v>0</v>
      </c>
      <c r="AI142" s="172">
        <f ca="1">SUMIF(データ!$BU$5:$BU$40,$AH142,データ!BV$5:BV$40)</f>
        <v>0</v>
      </c>
      <c r="AJ142" s="172">
        <f ca="1">SUMIF(データ!$BU$5:$BU$40,$AH142,データ!BW$5:BW$40)</f>
        <v>0</v>
      </c>
      <c r="AK142" s="172">
        <f ca="1">SUMIF(データ!$BU$5:$BU$40,$AH142,データ!BX$5:BX$40)</f>
        <v>0</v>
      </c>
      <c r="AL142" s="172">
        <f ca="1">SUMIF(データ!$BU$5:$BU$40,$AH142,データ!BY$5:BY$40)</f>
        <v>0</v>
      </c>
      <c r="AM142" s="172">
        <f ca="1">SUMIF(データ!$BU$5:$BU$40,$AH142,データ!BZ$5:BZ$40)</f>
        <v>0</v>
      </c>
      <c r="AN142" s="172">
        <f ca="1">SUMIF(データ!$BU$5:$BU$40,$AH142,データ!CA$5:CA$40)</f>
        <v>0</v>
      </c>
      <c r="AO142" s="172">
        <f ca="1">SUMIF(データ!$BU$5:$BU$40,$AH142,データ!CB$5:CB$40)</f>
        <v>0</v>
      </c>
      <c r="AP142" s="172">
        <f ca="1">SUMIF(データ!$BU$5:$BU$40,$AH142,データ!CC$5:CC$40)</f>
        <v>0</v>
      </c>
      <c r="AQ142" s="172">
        <f ca="1">SUMIF(データ!$BU$5:$BU$40,$AH142,データ!CD$5:CD$40)</f>
        <v>0</v>
      </c>
      <c r="AR142" s="172">
        <f ca="1">SUMIF(データ!$BU$5:$BU$40,$AH142,データ!CE$5:CE$40)</f>
        <v>0</v>
      </c>
      <c r="AS142" s="172">
        <f ca="1">SUMIF(データ!$BU$5:$BU$40,$AH142,データ!CF$5:CF$40)</f>
        <v>0</v>
      </c>
      <c r="AT142" s="172">
        <f ca="1">SUMIF(データ!$BU$5:$BU$40,$AH142,データ!CG$5:CG$40)</f>
        <v>0</v>
      </c>
      <c r="AU142" s="172">
        <f ca="1">SUMIF(データ!$BU$5:$BU$40,$AH142,データ!CH$5:CH$40)</f>
        <v>0</v>
      </c>
      <c r="AV142" s="172">
        <f ca="1">SUMIF(データ!$BU$5:$BU$40,$AH142,データ!CI$5:CI$40)</f>
        <v>0</v>
      </c>
      <c r="AW142" s="172">
        <f ca="1">SUMIF(データ!$BU$5:$BU$40,$AH142,データ!CJ$5:CJ$40)</f>
        <v>0</v>
      </c>
      <c r="AX142" s="172">
        <f ca="1">SUMIF(データ!$BU$5:$BU$40,$AH142,データ!CK$5:CK$40)</f>
        <v>0</v>
      </c>
      <c r="AY142" s="172">
        <f ca="1">SUMIF(データ!$BU$5:$BU$40,$AH142,データ!CL$5:CL$40)</f>
        <v>0</v>
      </c>
      <c r="AZ142" s="172">
        <f ca="1">SUMIF(データ!$BU$5:$BU$40,$AH142,データ!CM$5:CM$40)</f>
        <v>0</v>
      </c>
      <c r="BA142" s="172">
        <f ca="1">SUMIF(データ!$BU$5:$BU$40,$AH142,データ!CN$5:CN$40)</f>
        <v>0</v>
      </c>
      <c r="BB142" s="172">
        <f ca="1">SUMIF(データ!$BU$5:$BU$40,$AH142,データ!CO$5:CO$40)</f>
        <v>0</v>
      </c>
      <c r="BC142" s="172">
        <f ca="1">SUMIF(データ!$BU$5:$BU$40,$AH142,データ!CP$5:CP$40)</f>
        <v>0</v>
      </c>
      <c r="BD142" s="172">
        <f ca="1">SUMIF(データ!$BU$5:$BU$40,$AH142,データ!CQ$5:CQ$40)</f>
        <v>0</v>
      </c>
      <c r="BE142" s="172">
        <f ca="1">SUMIF(データ!$BU$5:$BU$40,$AH142,データ!CR$5:CR$40)</f>
        <v>0</v>
      </c>
      <c r="BF142" s="172">
        <f ca="1">SUMIF(データ!$BU$5:$BU$40,$AH142,データ!CS$5:CS$40)</f>
        <v>0</v>
      </c>
      <c r="BG142" s="172">
        <f ca="1">SUMIF(データ!$BU$5:$BU$40,$AH142,データ!CT$5:CT$40)</f>
        <v>0</v>
      </c>
      <c r="BH142" s="172">
        <f ca="1">SUMIF(データ!$BU$5:$BU$40,$AH142,データ!CU$5:CU$40)</f>
        <v>0</v>
      </c>
      <c r="BI142" s="172">
        <f ca="1">SUMIF(データ!$BU$5:$BU$40,$AH142,データ!CV$5:CV$40)</f>
        <v>0</v>
      </c>
      <c r="BJ142" s="172">
        <f ca="1">SUMIF(データ!$BU$5:$BU$40,$AH142,データ!CW$5:CW$40)</f>
        <v>0</v>
      </c>
      <c r="BK142" s="172">
        <f ca="1">SUMIF(データ!$BU$5:$BU$40,$AH142,データ!CX$5:CX$40)</f>
        <v>0</v>
      </c>
      <c r="BL142" s="172">
        <f ca="1">SUMIF(データ!$BU$5:$BU$40,$AH142,データ!CY$5:CY$40)</f>
        <v>0</v>
      </c>
      <c r="BM142" s="172">
        <f ca="1">SUMIF(データ!$BU$5:$BU$40,$AH142,データ!CZ$5:CZ$40)</f>
        <v>0</v>
      </c>
      <c r="BN142" s="172">
        <f ca="1">SUMIF(データ!$BU$5:$BU$40,$AH142,データ!DA$5:DA$40)</f>
        <v>0</v>
      </c>
      <c r="BO142" s="172">
        <f ca="1">SUMIF(データ!$BU$5:$BU$40,$AH142,データ!DB$5:DB$40)</f>
        <v>0</v>
      </c>
      <c r="BP142" s="172">
        <f ca="1">SUMIF(データ!$BU$5:$BU$40,$AH142,データ!DC$5:DC$40)</f>
        <v>0</v>
      </c>
      <c r="BQ142" s="229"/>
      <c r="BR142" s="228"/>
    </row>
    <row r="143" spans="33:70" hidden="1" outlineLevel="1">
      <c r="AG143" s="210">
        <v>13</v>
      </c>
      <c r="AH143" s="210">
        <f t="shared" ca="1" si="51"/>
        <v>0</v>
      </c>
      <c r="AI143" s="172">
        <f ca="1">SUMIF(データ!$BU$5:$BU$40,$AH143,データ!BV$5:BV$40)</f>
        <v>0</v>
      </c>
      <c r="AJ143" s="172">
        <f ca="1">SUMIF(データ!$BU$5:$BU$40,$AH143,データ!BW$5:BW$40)</f>
        <v>0</v>
      </c>
      <c r="AK143" s="172">
        <f ca="1">SUMIF(データ!$BU$5:$BU$40,$AH143,データ!BX$5:BX$40)</f>
        <v>0</v>
      </c>
      <c r="AL143" s="172">
        <f ca="1">SUMIF(データ!$BU$5:$BU$40,$AH143,データ!BY$5:BY$40)</f>
        <v>0</v>
      </c>
      <c r="AM143" s="172">
        <f ca="1">SUMIF(データ!$BU$5:$BU$40,$AH143,データ!BZ$5:BZ$40)</f>
        <v>0</v>
      </c>
      <c r="AN143" s="172">
        <f ca="1">SUMIF(データ!$BU$5:$BU$40,$AH143,データ!CA$5:CA$40)</f>
        <v>0</v>
      </c>
      <c r="AO143" s="172">
        <f ca="1">SUMIF(データ!$BU$5:$BU$40,$AH143,データ!CB$5:CB$40)</f>
        <v>0</v>
      </c>
      <c r="AP143" s="172">
        <f ca="1">SUMIF(データ!$BU$5:$BU$40,$AH143,データ!CC$5:CC$40)</f>
        <v>0</v>
      </c>
      <c r="AQ143" s="172">
        <f ca="1">SUMIF(データ!$BU$5:$BU$40,$AH143,データ!CD$5:CD$40)</f>
        <v>0</v>
      </c>
      <c r="AR143" s="172">
        <f ca="1">SUMIF(データ!$BU$5:$BU$40,$AH143,データ!CE$5:CE$40)</f>
        <v>0</v>
      </c>
      <c r="AS143" s="172">
        <f ca="1">SUMIF(データ!$BU$5:$BU$40,$AH143,データ!CF$5:CF$40)</f>
        <v>0</v>
      </c>
      <c r="AT143" s="172">
        <f ca="1">SUMIF(データ!$BU$5:$BU$40,$AH143,データ!CG$5:CG$40)</f>
        <v>0</v>
      </c>
      <c r="AU143" s="172">
        <f ca="1">SUMIF(データ!$BU$5:$BU$40,$AH143,データ!CH$5:CH$40)</f>
        <v>0</v>
      </c>
      <c r="AV143" s="172">
        <f ca="1">SUMIF(データ!$BU$5:$BU$40,$AH143,データ!CI$5:CI$40)</f>
        <v>0</v>
      </c>
      <c r="AW143" s="172">
        <f ca="1">SUMIF(データ!$BU$5:$BU$40,$AH143,データ!CJ$5:CJ$40)</f>
        <v>0</v>
      </c>
      <c r="AX143" s="172">
        <f ca="1">SUMIF(データ!$BU$5:$BU$40,$AH143,データ!CK$5:CK$40)</f>
        <v>0</v>
      </c>
      <c r="AY143" s="172">
        <f ca="1">SUMIF(データ!$BU$5:$BU$40,$AH143,データ!CL$5:CL$40)</f>
        <v>0</v>
      </c>
      <c r="AZ143" s="172">
        <f ca="1">SUMIF(データ!$BU$5:$BU$40,$AH143,データ!CM$5:CM$40)</f>
        <v>0</v>
      </c>
      <c r="BA143" s="172">
        <f ca="1">SUMIF(データ!$BU$5:$BU$40,$AH143,データ!CN$5:CN$40)</f>
        <v>0</v>
      </c>
      <c r="BB143" s="172">
        <f ca="1">SUMIF(データ!$BU$5:$BU$40,$AH143,データ!CO$5:CO$40)</f>
        <v>0</v>
      </c>
      <c r="BC143" s="172">
        <f ca="1">SUMIF(データ!$BU$5:$BU$40,$AH143,データ!CP$5:CP$40)</f>
        <v>0</v>
      </c>
      <c r="BD143" s="172">
        <f ca="1">SUMIF(データ!$BU$5:$BU$40,$AH143,データ!CQ$5:CQ$40)</f>
        <v>0</v>
      </c>
      <c r="BE143" s="172">
        <f ca="1">SUMIF(データ!$BU$5:$BU$40,$AH143,データ!CR$5:CR$40)</f>
        <v>0</v>
      </c>
      <c r="BF143" s="172">
        <f ca="1">SUMIF(データ!$BU$5:$BU$40,$AH143,データ!CS$5:CS$40)</f>
        <v>0</v>
      </c>
      <c r="BG143" s="172">
        <f ca="1">SUMIF(データ!$BU$5:$BU$40,$AH143,データ!CT$5:CT$40)</f>
        <v>0</v>
      </c>
      <c r="BH143" s="172">
        <f ca="1">SUMIF(データ!$BU$5:$BU$40,$AH143,データ!CU$5:CU$40)</f>
        <v>0</v>
      </c>
      <c r="BI143" s="172">
        <f ca="1">SUMIF(データ!$BU$5:$BU$40,$AH143,データ!CV$5:CV$40)</f>
        <v>0</v>
      </c>
      <c r="BJ143" s="172">
        <f ca="1">SUMIF(データ!$BU$5:$BU$40,$AH143,データ!CW$5:CW$40)</f>
        <v>0</v>
      </c>
      <c r="BK143" s="172">
        <f ca="1">SUMIF(データ!$BU$5:$BU$40,$AH143,データ!CX$5:CX$40)</f>
        <v>0</v>
      </c>
      <c r="BL143" s="172">
        <f ca="1">SUMIF(データ!$BU$5:$BU$40,$AH143,データ!CY$5:CY$40)</f>
        <v>0</v>
      </c>
      <c r="BM143" s="172">
        <f ca="1">SUMIF(データ!$BU$5:$BU$40,$AH143,データ!CZ$5:CZ$40)</f>
        <v>0</v>
      </c>
      <c r="BN143" s="172">
        <f ca="1">SUMIF(データ!$BU$5:$BU$40,$AH143,データ!DA$5:DA$40)</f>
        <v>0</v>
      </c>
      <c r="BO143" s="172">
        <f ca="1">SUMIF(データ!$BU$5:$BU$40,$AH143,データ!DB$5:DB$40)</f>
        <v>0</v>
      </c>
      <c r="BP143" s="172">
        <f ca="1">SUMIF(データ!$BU$5:$BU$40,$AH143,データ!DC$5:DC$40)</f>
        <v>0</v>
      </c>
      <c r="BQ143" s="229"/>
      <c r="BR143" s="228"/>
    </row>
    <row r="144" spans="33:70" hidden="1" outlineLevel="1">
      <c r="AG144" s="210">
        <v>14</v>
      </c>
      <c r="AH144" s="210">
        <f t="shared" ca="1" si="51"/>
        <v>0</v>
      </c>
      <c r="AI144" s="172">
        <f ca="1">SUMIF(データ!$BU$5:$BU$40,$AH144,データ!BV$5:BV$40)</f>
        <v>0</v>
      </c>
      <c r="AJ144" s="172">
        <f ca="1">SUMIF(データ!$BU$5:$BU$40,$AH144,データ!BW$5:BW$40)</f>
        <v>0</v>
      </c>
      <c r="AK144" s="172">
        <f ca="1">SUMIF(データ!$BU$5:$BU$40,$AH144,データ!BX$5:BX$40)</f>
        <v>0</v>
      </c>
      <c r="AL144" s="172">
        <f ca="1">SUMIF(データ!$BU$5:$BU$40,$AH144,データ!BY$5:BY$40)</f>
        <v>0</v>
      </c>
      <c r="AM144" s="172">
        <f ca="1">SUMIF(データ!$BU$5:$BU$40,$AH144,データ!BZ$5:BZ$40)</f>
        <v>0</v>
      </c>
      <c r="AN144" s="172">
        <f ca="1">SUMIF(データ!$BU$5:$BU$40,$AH144,データ!CA$5:CA$40)</f>
        <v>0</v>
      </c>
      <c r="AO144" s="172">
        <f ca="1">SUMIF(データ!$BU$5:$BU$40,$AH144,データ!CB$5:CB$40)</f>
        <v>0</v>
      </c>
      <c r="AP144" s="172">
        <f ca="1">SUMIF(データ!$BU$5:$BU$40,$AH144,データ!CC$5:CC$40)</f>
        <v>0</v>
      </c>
      <c r="AQ144" s="172">
        <f ca="1">SUMIF(データ!$BU$5:$BU$40,$AH144,データ!CD$5:CD$40)</f>
        <v>0</v>
      </c>
      <c r="AR144" s="172">
        <f ca="1">SUMIF(データ!$BU$5:$BU$40,$AH144,データ!CE$5:CE$40)</f>
        <v>0</v>
      </c>
      <c r="AS144" s="172">
        <f ca="1">SUMIF(データ!$BU$5:$BU$40,$AH144,データ!CF$5:CF$40)</f>
        <v>0</v>
      </c>
      <c r="AT144" s="172">
        <f ca="1">SUMIF(データ!$BU$5:$BU$40,$AH144,データ!CG$5:CG$40)</f>
        <v>0</v>
      </c>
      <c r="AU144" s="172">
        <f ca="1">SUMIF(データ!$BU$5:$BU$40,$AH144,データ!CH$5:CH$40)</f>
        <v>0</v>
      </c>
      <c r="AV144" s="172">
        <f ca="1">SUMIF(データ!$BU$5:$BU$40,$AH144,データ!CI$5:CI$40)</f>
        <v>0</v>
      </c>
      <c r="AW144" s="172">
        <f ca="1">SUMIF(データ!$BU$5:$BU$40,$AH144,データ!CJ$5:CJ$40)</f>
        <v>0</v>
      </c>
      <c r="AX144" s="172">
        <f ca="1">SUMIF(データ!$BU$5:$BU$40,$AH144,データ!CK$5:CK$40)</f>
        <v>0</v>
      </c>
      <c r="AY144" s="172">
        <f ca="1">SUMIF(データ!$BU$5:$BU$40,$AH144,データ!CL$5:CL$40)</f>
        <v>0</v>
      </c>
      <c r="AZ144" s="172">
        <f ca="1">SUMIF(データ!$BU$5:$BU$40,$AH144,データ!CM$5:CM$40)</f>
        <v>0</v>
      </c>
      <c r="BA144" s="172">
        <f ca="1">SUMIF(データ!$BU$5:$BU$40,$AH144,データ!CN$5:CN$40)</f>
        <v>0</v>
      </c>
      <c r="BB144" s="172">
        <f ca="1">SUMIF(データ!$BU$5:$BU$40,$AH144,データ!CO$5:CO$40)</f>
        <v>0</v>
      </c>
      <c r="BC144" s="172">
        <f ca="1">SUMIF(データ!$BU$5:$BU$40,$AH144,データ!CP$5:CP$40)</f>
        <v>0</v>
      </c>
      <c r="BD144" s="172">
        <f ca="1">SUMIF(データ!$BU$5:$BU$40,$AH144,データ!CQ$5:CQ$40)</f>
        <v>0</v>
      </c>
      <c r="BE144" s="172">
        <f ca="1">SUMIF(データ!$BU$5:$BU$40,$AH144,データ!CR$5:CR$40)</f>
        <v>0</v>
      </c>
      <c r="BF144" s="172">
        <f ca="1">SUMIF(データ!$BU$5:$BU$40,$AH144,データ!CS$5:CS$40)</f>
        <v>0</v>
      </c>
      <c r="BG144" s="172">
        <f ca="1">SUMIF(データ!$BU$5:$BU$40,$AH144,データ!CT$5:CT$40)</f>
        <v>0</v>
      </c>
      <c r="BH144" s="172">
        <f ca="1">SUMIF(データ!$BU$5:$BU$40,$AH144,データ!CU$5:CU$40)</f>
        <v>0</v>
      </c>
      <c r="BI144" s="172">
        <f ca="1">SUMIF(データ!$BU$5:$BU$40,$AH144,データ!CV$5:CV$40)</f>
        <v>0</v>
      </c>
      <c r="BJ144" s="172">
        <f ca="1">SUMIF(データ!$BU$5:$BU$40,$AH144,データ!CW$5:CW$40)</f>
        <v>0</v>
      </c>
      <c r="BK144" s="172">
        <f ca="1">SUMIF(データ!$BU$5:$BU$40,$AH144,データ!CX$5:CX$40)</f>
        <v>0</v>
      </c>
      <c r="BL144" s="172">
        <f ca="1">SUMIF(データ!$BU$5:$BU$40,$AH144,データ!CY$5:CY$40)</f>
        <v>0</v>
      </c>
      <c r="BM144" s="172">
        <f ca="1">SUMIF(データ!$BU$5:$BU$40,$AH144,データ!CZ$5:CZ$40)</f>
        <v>0</v>
      </c>
      <c r="BN144" s="172">
        <f ca="1">SUMIF(データ!$BU$5:$BU$40,$AH144,データ!DA$5:DA$40)</f>
        <v>0</v>
      </c>
      <c r="BO144" s="172">
        <f ca="1">SUMIF(データ!$BU$5:$BU$40,$AH144,データ!DB$5:DB$40)</f>
        <v>0</v>
      </c>
      <c r="BP144" s="172">
        <f ca="1">SUMIF(データ!$BU$5:$BU$40,$AH144,データ!DC$5:DC$40)</f>
        <v>0</v>
      </c>
      <c r="BQ144" s="229"/>
      <c r="BR144" s="228"/>
    </row>
    <row r="145" spans="30:70" hidden="1" outlineLevel="1">
      <c r="AG145" s="210">
        <v>15</v>
      </c>
      <c r="AH145" s="210">
        <f t="shared" ca="1" si="51"/>
        <v>0</v>
      </c>
      <c r="AI145" s="172">
        <f ca="1">SUMIF(データ!$BU$5:$BU$40,$AH145,データ!BV$5:BV$40)</f>
        <v>0</v>
      </c>
      <c r="AJ145" s="172">
        <f ca="1">SUMIF(データ!$BU$5:$BU$40,$AH145,データ!BW$5:BW$40)</f>
        <v>0</v>
      </c>
      <c r="AK145" s="172">
        <f ca="1">SUMIF(データ!$BU$5:$BU$40,$AH145,データ!BX$5:BX$40)</f>
        <v>0</v>
      </c>
      <c r="AL145" s="172">
        <f ca="1">SUMIF(データ!$BU$5:$BU$40,$AH145,データ!BY$5:BY$40)</f>
        <v>0</v>
      </c>
      <c r="AM145" s="172">
        <f ca="1">SUMIF(データ!$BU$5:$BU$40,$AH145,データ!BZ$5:BZ$40)</f>
        <v>0</v>
      </c>
      <c r="AN145" s="172">
        <f ca="1">SUMIF(データ!$BU$5:$BU$40,$AH145,データ!CA$5:CA$40)</f>
        <v>0</v>
      </c>
      <c r="AO145" s="172">
        <f ca="1">SUMIF(データ!$BU$5:$BU$40,$AH145,データ!CB$5:CB$40)</f>
        <v>0</v>
      </c>
      <c r="AP145" s="172">
        <f ca="1">SUMIF(データ!$BU$5:$BU$40,$AH145,データ!CC$5:CC$40)</f>
        <v>0</v>
      </c>
      <c r="AQ145" s="172">
        <f ca="1">SUMIF(データ!$BU$5:$BU$40,$AH145,データ!CD$5:CD$40)</f>
        <v>0</v>
      </c>
      <c r="AR145" s="172">
        <f ca="1">SUMIF(データ!$BU$5:$BU$40,$AH145,データ!CE$5:CE$40)</f>
        <v>0</v>
      </c>
      <c r="AS145" s="172">
        <f ca="1">SUMIF(データ!$BU$5:$BU$40,$AH145,データ!CF$5:CF$40)</f>
        <v>0</v>
      </c>
      <c r="AT145" s="172">
        <f ca="1">SUMIF(データ!$BU$5:$BU$40,$AH145,データ!CG$5:CG$40)</f>
        <v>0</v>
      </c>
      <c r="AU145" s="172">
        <f ca="1">SUMIF(データ!$BU$5:$BU$40,$AH145,データ!CH$5:CH$40)</f>
        <v>0</v>
      </c>
      <c r="AV145" s="172">
        <f ca="1">SUMIF(データ!$BU$5:$BU$40,$AH145,データ!CI$5:CI$40)</f>
        <v>0</v>
      </c>
      <c r="AW145" s="172">
        <f ca="1">SUMIF(データ!$BU$5:$BU$40,$AH145,データ!CJ$5:CJ$40)</f>
        <v>0</v>
      </c>
      <c r="AX145" s="172">
        <f ca="1">SUMIF(データ!$BU$5:$BU$40,$AH145,データ!CK$5:CK$40)</f>
        <v>0</v>
      </c>
      <c r="AY145" s="172">
        <f ca="1">SUMIF(データ!$BU$5:$BU$40,$AH145,データ!CL$5:CL$40)</f>
        <v>0</v>
      </c>
      <c r="AZ145" s="172">
        <f ca="1">SUMIF(データ!$BU$5:$BU$40,$AH145,データ!CM$5:CM$40)</f>
        <v>0</v>
      </c>
      <c r="BA145" s="172">
        <f ca="1">SUMIF(データ!$BU$5:$BU$40,$AH145,データ!CN$5:CN$40)</f>
        <v>0</v>
      </c>
      <c r="BB145" s="172">
        <f ca="1">SUMIF(データ!$BU$5:$BU$40,$AH145,データ!CO$5:CO$40)</f>
        <v>0</v>
      </c>
      <c r="BC145" s="172">
        <f ca="1">SUMIF(データ!$BU$5:$BU$40,$AH145,データ!CP$5:CP$40)</f>
        <v>0</v>
      </c>
      <c r="BD145" s="172">
        <f ca="1">SUMIF(データ!$BU$5:$BU$40,$AH145,データ!CQ$5:CQ$40)</f>
        <v>0</v>
      </c>
      <c r="BE145" s="172">
        <f ca="1">SUMIF(データ!$BU$5:$BU$40,$AH145,データ!CR$5:CR$40)</f>
        <v>0</v>
      </c>
      <c r="BF145" s="172">
        <f ca="1">SUMIF(データ!$BU$5:$BU$40,$AH145,データ!CS$5:CS$40)</f>
        <v>0</v>
      </c>
      <c r="BG145" s="172">
        <f ca="1">SUMIF(データ!$BU$5:$BU$40,$AH145,データ!CT$5:CT$40)</f>
        <v>0</v>
      </c>
      <c r="BH145" s="172">
        <f ca="1">SUMIF(データ!$BU$5:$BU$40,$AH145,データ!CU$5:CU$40)</f>
        <v>0</v>
      </c>
      <c r="BI145" s="172">
        <f ca="1">SUMIF(データ!$BU$5:$BU$40,$AH145,データ!CV$5:CV$40)</f>
        <v>0</v>
      </c>
      <c r="BJ145" s="172">
        <f ca="1">SUMIF(データ!$BU$5:$BU$40,$AH145,データ!CW$5:CW$40)</f>
        <v>0</v>
      </c>
      <c r="BK145" s="172">
        <f ca="1">SUMIF(データ!$BU$5:$BU$40,$AH145,データ!CX$5:CX$40)</f>
        <v>0</v>
      </c>
      <c r="BL145" s="172">
        <f ca="1">SUMIF(データ!$BU$5:$BU$40,$AH145,データ!CY$5:CY$40)</f>
        <v>0</v>
      </c>
      <c r="BM145" s="172">
        <f ca="1">SUMIF(データ!$BU$5:$BU$40,$AH145,データ!CZ$5:CZ$40)</f>
        <v>0</v>
      </c>
      <c r="BN145" s="172">
        <f ca="1">SUMIF(データ!$BU$5:$BU$40,$AH145,データ!DA$5:DA$40)</f>
        <v>0</v>
      </c>
      <c r="BO145" s="172">
        <f ca="1">SUMIF(データ!$BU$5:$BU$40,$AH145,データ!DB$5:DB$40)</f>
        <v>0</v>
      </c>
      <c r="BP145" s="172">
        <f ca="1">SUMIF(データ!$BU$5:$BU$40,$AH145,データ!DC$5:DC$40)</f>
        <v>0</v>
      </c>
      <c r="BQ145" s="229"/>
      <c r="BR145" s="228"/>
    </row>
    <row r="146" spans="30:70" hidden="1" outlineLevel="1">
      <c r="AG146" s="210">
        <v>16</v>
      </c>
      <c r="AH146" s="210">
        <f t="shared" ca="1" si="51"/>
        <v>0</v>
      </c>
      <c r="AI146" s="172">
        <f ca="1">SUMIF(データ!$BU$5:$BU$40,$AH146,データ!BV$5:BV$40)</f>
        <v>0</v>
      </c>
      <c r="AJ146" s="172">
        <f ca="1">SUMIF(データ!$BU$5:$BU$40,$AH146,データ!BW$5:BW$40)</f>
        <v>0</v>
      </c>
      <c r="AK146" s="172">
        <f ca="1">SUMIF(データ!$BU$5:$BU$40,$AH146,データ!BX$5:BX$40)</f>
        <v>0</v>
      </c>
      <c r="AL146" s="172">
        <f ca="1">SUMIF(データ!$BU$5:$BU$40,$AH146,データ!BY$5:BY$40)</f>
        <v>0</v>
      </c>
      <c r="AM146" s="172">
        <f ca="1">SUMIF(データ!$BU$5:$BU$40,$AH146,データ!BZ$5:BZ$40)</f>
        <v>0</v>
      </c>
      <c r="AN146" s="172">
        <f ca="1">SUMIF(データ!$BU$5:$BU$40,$AH146,データ!CA$5:CA$40)</f>
        <v>0</v>
      </c>
      <c r="AO146" s="172">
        <f ca="1">SUMIF(データ!$BU$5:$BU$40,$AH146,データ!CB$5:CB$40)</f>
        <v>0</v>
      </c>
      <c r="AP146" s="172">
        <f ca="1">SUMIF(データ!$BU$5:$BU$40,$AH146,データ!CC$5:CC$40)</f>
        <v>0</v>
      </c>
      <c r="AQ146" s="172">
        <f ca="1">SUMIF(データ!$BU$5:$BU$40,$AH146,データ!CD$5:CD$40)</f>
        <v>0</v>
      </c>
      <c r="AR146" s="172">
        <f ca="1">SUMIF(データ!$BU$5:$BU$40,$AH146,データ!CE$5:CE$40)</f>
        <v>0</v>
      </c>
      <c r="AS146" s="172">
        <f ca="1">SUMIF(データ!$BU$5:$BU$40,$AH146,データ!CF$5:CF$40)</f>
        <v>0</v>
      </c>
      <c r="AT146" s="172">
        <f ca="1">SUMIF(データ!$BU$5:$BU$40,$AH146,データ!CG$5:CG$40)</f>
        <v>0</v>
      </c>
      <c r="AU146" s="172">
        <f ca="1">SUMIF(データ!$BU$5:$BU$40,$AH146,データ!CH$5:CH$40)</f>
        <v>0</v>
      </c>
      <c r="AV146" s="172">
        <f ca="1">SUMIF(データ!$BU$5:$BU$40,$AH146,データ!CI$5:CI$40)</f>
        <v>0</v>
      </c>
      <c r="AW146" s="172">
        <f ca="1">SUMIF(データ!$BU$5:$BU$40,$AH146,データ!CJ$5:CJ$40)</f>
        <v>0</v>
      </c>
      <c r="AX146" s="172">
        <f ca="1">SUMIF(データ!$BU$5:$BU$40,$AH146,データ!CK$5:CK$40)</f>
        <v>0</v>
      </c>
      <c r="AY146" s="172">
        <f ca="1">SUMIF(データ!$BU$5:$BU$40,$AH146,データ!CL$5:CL$40)</f>
        <v>0</v>
      </c>
      <c r="AZ146" s="172">
        <f ca="1">SUMIF(データ!$BU$5:$BU$40,$AH146,データ!CM$5:CM$40)</f>
        <v>0</v>
      </c>
      <c r="BA146" s="172">
        <f ca="1">SUMIF(データ!$BU$5:$BU$40,$AH146,データ!CN$5:CN$40)</f>
        <v>0</v>
      </c>
      <c r="BB146" s="172">
        <f ca="1">SUMIF(データ!$BU$5:$BU$40,$AH146,データ!CO$5:CO$40)</f>
        <v>0</v>
      </c>
      <c r="BC146" s="172">
        <f ca="1">SUMIF(データ!$BU$5:$BU$40,$AH146,データ!CP$5:CP$40)</f>
        <v>0</v>
      </c>
      <c r="BD146" s="172">
        <f ca="1">SUMIF(データ!$BU$5:$BU$40,$AH146,データ!CQ$5:CQ$40)</f>
        <v>0</v>
      </c>
      <c r="BE146" s="172">
        <f ca="1">SUMIF(データ!$BU$5:$BU$40,$AH146,データ!CR$5:CR$40)</f>
        <v>0</v>
      </c>
      <c r="BF146" s="172">
        <f ca="1">SUMIF(データ!$BU$5:$BU$40,$AH146,データ!CS$5:CS$40)</f>
        <v>0</v>
      </c>
      <c r="BG146" s="172">
        <f ca="1">SUMIF(データ!$BU$5:$BU$40,$AH146,データ!CT$5:CT$40)</f>
        <v>0</v>
      </c>
      <c r="BH146" s="172">
        <f ca="1">SUMIF(データ!$BU$5:$BU$40,$AH146,データ!CU$5:CU$40)</f>
        <v>0</v>
      </c>
      <c r="BI146" s="172">
        <f ca="1">SUMIF(データ!$BU$5:$BU$40,$AH146,データ!CV$5:CV$40)</f>
        <v>0</v>
      </c>
      <c r="BJ146" s="172">
        <f ca="1">SUMIF(データ!$BU$5:$BU$40,$AH146,データ!CW$5:CW$40)</f>
        <v>0</v>
      </c>
      <c r="BK146" s="172">
        <f ca="1">SUMIF(データ!$BU$5:$BU$40,$AH146,データ!CX$5:CX$40)</f>
        <v>0</v>
      </c>
      <c r="BL146" s="172">
        <f ca="1">SUMIF(データ!$BU$5:$BU$40,$AH146,データ!CY$5:CY$40)</f>
        <v>0</v>
      </c>
      <c r="BM146" s="172">
        <f ca="1">SUMIF(データ!$BU$5:$BU$40,$AH146,データ!CZ$5:CZ$40)</f>
        <v>0</v>
      </c>
      <c r="BN146" s="172">
        <f ca="1">SUMIF(データ!$BU$5:$BU$40,$AH146,データ!DA$5:DA$40)</f>
        <v>0</v>
      </c>
      <c r="BO146" s="172">
        <f ca="1">SUMIF(データ!$BU$5:$BU$40,$AH146,データ!DB$5:DB$40)</f>
        <v>0</v>
      </c>
      <c r="BP146" s="172">
        <f ca="1">SUMIF(データ!$BU$5:$BU$40,$AH146,データ!DC$5:DC$40)</f>
        <v>0</v>
      </c>
      <c r="BQ146" s="229"/>
      <c r="BR146" s="228"/>
    </row>
    <row r="147" spans="30:70" hidden="1" outlineLevel="1">
      <c r="AG147" s="210">
        <v>17</v>
      </c>
      <c r="AH147" s="210">
        <f t="shared" ca="1" si="51"/>
        <v>0</v>
      </c>
      <c r="AI147" s="172">
        <f ca="1">SUMIF(データ!$BU$5:$BU$40,$AH147,データ!BV$5:BV$40)</f>
        <v>0</v>
      </c>
      <c r="AJ147" s="172">
        <f ca="1">SUMIF(データ!$BU$5:$BU$40,$AH147,データ!BW$5:BW$40)</f>
        <v>0</v>
      </c>
      <c r="AK147" s="172">
        <f ca="1">SUMIF(データ!$BU$5:$BU$40,$AH147,データ!BX$5:BX$40)</f>
        <v>0</v>
      </c>
      <c r="AL147" s="172">
        <f ca="1">SUMIF(データ!$BU$5:$BU$40,$AH147,データ!BY$5:BY$40)</f>
        <v>0</v>
      </c>
      <c r="AM147" s="172">
        <f ca="1">SUMIF(データ!$BU$5:$BU$40,$AH147,データ!BZ$5:BZ$40)</f>
        <v>0</v>
      </c>
      <c r="AN147" s="172">
        <f ca="1">SUMIF(データ!$BU$5:$BU$40,$AH147,データ!CA$5:CA$40)</f>
        <v>0</v>
      </c>
      <c r="AO147" s="172">
        <f ca="1">SUMIF(データ!$BU$5:$BU$40,$AH147,データ!CB$5:CB$40)</f>
        <v>0</v>
      </c>
      <c r="AP147" s="172">
        <f ca="1">SUMIF(データ!$BU$5:$BU$40,$AH147,データ!CC$5:CC$40)</f>
        <v>0</v>
      </c>
      <c r="AQ147" s="172">
        <f ca="1">SUMIF(データ!$BU$5:$BU$40,$AH147,データ!CD$5:CD$40)</f>
        <v>0</v>
      </c>
      <c r="AR147" s="172">
        <f ca="1">SUMIF(データ!$BU$5:$BU$40,$AH147,データ!CE$5:CE$40)</f>
        <v>0</v>
      </c>
      <c r="AS147" s="172">
        <f ca="1">SUMIF(データ!$BU$5:$BU$40,$AH147,データ!CF$5:CF$40)</f>
        <v>0</v>
      </c>
      <c r="AT147" s="172">
        <f ca="1">SUMIF(データ!$BU$5:$BU$40,$AH147,データ!CG$5:CG$40)</f>
        <v>0</v>
      </c>
      <c r="AU147" s="172">
        <f ca="1">SUMIF(データ!$BU$5:$BU$40,$AH147,データ!CH$5:CH$40)</f>
        <v>0</v>
      </c>
      <c r="AV147" s="172">
        <f ca="1">SUMIF(データ!$BU$5:$BU$40,$AH147,データ!CI$5:CI$40)</f>
        <v>0</v>
      </c>
      <c r="AW147" s="172">
        <f ca="1">SUMIF(データ!$BU$5:$BU$40,$AH147,データ!CJ$5:CJ$40)</f>
        <v>0</v>
      </c>
      <c r="AX147" s="172">
        <f ca="1">SUMIF(データ!$BU$5:$BU$40,$AH147,データ!CK$5:CK$40)</f>
        <v>0</v>
      </c>
      <c r="AY147" s="172">
        <f ca="1">SUMIF(データ!$BU$5:$BU$40,$AH147,データ!CL$5:CL$40)</f>
        <v>0</v>
      </c>
      <c r="AZ147" s="172">
        <f ca="1">SUMIF(データ!$BU$5:$BU$40,$AH147,データ!CM$5:CM$40)</f>
        <v>0</v>
      </c>
      <c r="BA147" s="172">
        <f ca="1">SUMIF(データ!$BU$5:$BU$40,$AH147,データ!CN$5:CN$40)</f>
        <v>0</v>
      </c>
      <c r="BB147" s="172">
        <f ca="1">SUMIF(データ!$BU$5:$BU$40,$AH147,データ!CO$5:CO$40)</f>
        <v>0</v>
      </c>
      <c r="BC147" s="172">
        <f ca="1">SUMIF(データ!$BU$5:$BU$40,$AH147,データ!CP$5:CP$40)</f>
        <v>0</v>
      </c>
      <c r="BD147" s="172">
        <f ca="1">SUMIF(データ!$BU$5:$BU$40,$AH147,データ!CQ$5:CQ$40)</f>
        <v>0</v>
      </c>
      <c r="BE147" s="172">
        <f ca="1">SUMIF(データ!$BU$5:$BU$40,$AH147,データ!CR$5:CR$40)</f>
        <v>0</v>
      </c>
      <c r="BF147" s="172">
        <f ca="1">SUMIF(データ!$BU$5:$BU$40,$AH147,データ!CS$5:CS$40)</f>
        <v>0</v>
      </c>
      <c r="BG147" s="172">
        <f ca="1">SUMIF(データ!$BU$5:$BU$40,$AH147,データ!CT$5:CT$40)</f>
        <v>0</v>
      </c>
      <c r="BH147" s="172">
        <f ca="1">SUMIF(データ!$BU$5:$BU$40,$AH147,データ!CU$5:CU$40)</f>
        <v>0</v>
      </c>
      <c r="BI147" s="172">
        <f ca="1">SUMIF(データ!$BU$5:$BU$40,$AH147,データ!CV$5:CV$40)</f>
        <v>0</v>
      </c>
      <c r="BJ147" s="172">
        <f ca="1">SUMIF(データ!$BU$5:$BU$40,$AH147,データ!CW$5:CW$40)</f>
        <v>0</v>
      </c>
      <c r="BK147" s="172">
        <f ca="1">SUMIF(データ!$BU$5:$BU$40,$AH147,データ!CX$5:CX$40)</f>
        <v>0</v>
      </c>
      <c r="BL147" s="172">
        <f ca="1">SUMIF(データ!$BU$5:$BU$40,$AH147,データ!CY$5:CY$40)</f>
        <v>0</v>
      </c>
      <c r="BM147" s="172">
        <f ca="1">SUMIF(データ!$BU$5:$BU$40,$AH147,データ!CZ$5:CZ$40)</f>
        <v>0</v>
      </c>
      <c r="BN147" s="172">
        <f ca="1">SUMIF(データ!$BU$5:$BU$40,$AH147,データ!DA$5:DA$40)</f>
        <v>0</v>
      </c>
      <c r="BO147" s="172">
        <f ca="1">SUMIF(データ!$BU$5:$BU$40,$AH147,データ!DB$5:DB$40)</f>
        <v>0</v>
      </c>
      <c r="BP147" s="172">
        <f ca="1">SUMIF(データ!$BU$5:$BU$40,$AH147,データ!DC$5:DC$40)</f>
        <v>0</v>
      </c>
      <c r="BQ147" s="229"/>
      <c r="BR147" s="228"/>
    </row>
    <row r="148" spans="30:70" hidden="1" outlineLevel="1">
      <c r="AG148" s="229">
        <v>18</v>
      </c>
      <c r="AH148" s="229">
        <f t="shared" ca="1" si="51"/>
        <v>0</v>
      </c>
      <c r="AI148" s="228">
        <f ca="1">SUMIF(データ!$BU$5:$BU$40,$AH148,データ!BV$5:BV$40)</f>
        <v>0</v>
      </c>
      <c r="AJ148" s="228">
        <f ca="1">SUMIF(データ!$BU$5:$BU$40,$AH148,データ!BW$5:BW$40)</f>
        <v>0</v>
      </c>
      <c r="AK148" s="228">
        <f ca="1">SUMIF(データ!$BU$5:$BU$40,$AH148,データ!BX$5:BX$40)</f>
        <v>0</v>
      </c>
      <c r="AL148" s="228">
        <f ca="1">SUMIF(データ!$BU$5:$BU$40,$AH148,データ!BY$5:BY$40)</f>
        <v>0</v>
      </c>
      <c r="AM148" s="228">
        <f ca="1">SUMIF(データ!$BU$5:$BU$40,$AH148,データ!BZ$5:BZ$40)</f>
        <v>0</v>
      </c>
      <c r="AN148" s="228">
        <f ca="1">SUMIF(データ!$BU$5:$BU$40,$AH148,データ!CA$5:CA$40)</f>
        <v>0</v>
      </c>
      <c r="AO148" s="228">
        <f ca="1">SUMIF(データ!$BU$5:$BU$40,$AH148,データ!CB$5:CB$40)</f>
        <v>0</v>
      </c>
      <c r="AP148" s="228">
        <f ca="1">SUMIF(データ!$BU$5:$BU$40,$AH148,データ!CC$5:CC$40)</f>
        <v>0</v>
      </c>
      <c r="AQ148" s="228">
        <f ca="1">SUMIF(データ!$BU$5:$BU$40,$AH148,データ!CD$5:CD$40)</f>
        <v>0</v>
      </c>
      <c r="AR148" s="228">
        <f ca="1">SUMIF(データ!$BU$5:$BU$40,$AH148,データ!CE$5:CE$40)</f>
        <v>0</v>
      </c>
      <c r="AS148" s="228">
        <f ca="1">SUMIF(データ!$BU$5:$BU$40,$AH148,データ!CF$5:CF$40)</f>
        <v>0</v>
      </c>
      <c r="AT148" s="228">
        <f ca="1">SUMIF(データ!$BU$5:$BU$40,$AH148,データ!CG$5:CG$40)</f>
        <v>0</v>
      </c>
      <c r="AU148" s="228">
        <f ca="1">SUMIF(データ!$BU$5:$BU$40,$AH148,データ!CH$5:CH$40)</f>
        <v>0</v>
      </c>
      <c r="AV148" s="228">
        <f ca="1">SUMIF(データ!$BU$5:$BU$40,$AH148,データ!CI$5:CI$40)</f>
        <v>0</v>
      </c>
      <c r="AW148" s="228">
        <f ca="1">SUMIF(データ!$BU$5:$BU$40,$AH148,データ!CJ$5:CJ$40)</f>
        <v>0</v>
      </c>
      <c r="AX148" s="228">
        <f ca="1">SUMIF(データ!$BU$5:$BU$40,$AH148,データ!CK$5:CK$40)</f>
        <v>0</v>
      </c>
      <c r="AY148" s="228">
        <f ca="1">SUMIF(データ!$BU$5:$BU$40,$AH148,データ!CL$5:CL$40)</f>
        <v>0</v>
      </c>
      <c r="AZ148" s="228">
        <f ca="1">SUMIF(データ!$BU$5:$BU$40,$AH148,データ!CM$5:CM$40)</f>
        <v>0</v>
      </c>
      <c r="BA148" s="228">
        <f ca="1">SUMIF(データ!$BU$5:$BU$40,$AH148,データ!CN$5:CN$40)</f>
        <v>0</v>
      </c>
      <c r="BB148" s="228">
        <f ca="1">SUMIF(データ!$BU$5:$BU$40,$AH148,データ!CO$5:CO$40)</f>
        <v>0</v>
      </c>
      <c r="BC148" s="228">
        <f ca="1">SUMIF(データ!$BU$5:$BU$40,$AH148,データ!CP$5:CP$40)</f>
        <v>0</v>
      </c>
      <c r="BD148" s="228">
        <f ca="1">SUMIF(データ!$BU$5:$BU$40,$AH148,データ!CQ$5:CQ$40)</f>
        <v>0</v>
      </c>
      <c r="BE148" s="228">
        <f ca="1">SUMIF(データ!$BU$5:$BU$40,$AH148,データ!CR$5:CR$40)</f>
        <v>0</v>
      </c>
      <c r="BF148" s="228">
        <f ca="1">SUMIF(データ!$BU$5:$BU$40,$AH148,データ!CS$5:CS$40)</f>
        <v>0</v>
      </c>
      <c r="BG148" s="228">
        <f ca="1">SUMIF(データ!$BU$5:$BU$40,$AH148,データ!CT$5:CT$40)</f>
        <v>0</v>
      </c>
      <c r="BH148" s="228">
        <f ca="1">SUMIF(データ!$BU$5:$BU$40,$AH148,データ!CU$5:CU$40)</f>
        <v>0</v>
      </c>
      <c r="BI148" s="228">
        <f ca="1">SUMIF(データ!$BU$5:$BU$40,$AH148,データ!CV$5:CV$40)</f>
        <v>0</v>
      </c>
      <c r="BJ148" s="228">
        <f ca="1">SUMIF(データ!$BU$5:$BU$40,$AH148,データ!CW$5:CW$40)</f>
        <v>0</v>
      </c>
      <c r="BK148" s="228">
        <f ca="1">SUMIF(データ!$BU$5:$BU$40,$AH148,データ!CX$5:CX$40)</f>
        <v>0</v>
      </c>
      <c r="BL148" s="228">
        <f ca="1">SUMIF(データ!$BU$5:$BU$40,$AH148,データ!CY$5:CY$40)</f>
        <v>0</v>
      </c>
      <c r="BM148" s="228">
        <f ca="1">SUMIF(データ!$BU$5:$BU$40,$AH148,データ!CZ$5:CZ$40)</f>
        <v>0</v>
      </c>
      <c r="BN148" s="228">
        <f ca="1">SUMIF(データ!$BU$5:$BU$40,$AH148,データ!DA$5:DA$40)</f>
        <v>0</v>
      </c>
      <c r="BO148" s="228">
        <f ca="1">SUMIF(データ!$BU$5:$BU$40,$AH148,データ!DB$5:DB$40)</f>
        <v>0</v>
      </c>
      <c r="BP148" s="228">
        <f ca="1">SUMIF(データ!$BU$5:$BU$40,$AH148,データ!DC$5:DC$40)</f>
        <v>0</v>
      </c>
      <c r="BQ148" s="229"/>
      <c r="BR148" s="228"/>
    </row>
    <row r="149" spans="30:70" hidden="1" outlineLevel="1">
      <c r="AG149" s="229">
        <v>19</v>
      </c>
      <c r="AH149" s="229">
        <f t="shared" ca="1" si="51"/>
        <v>0</v>
      </c>
      <c r="AI149" s="228">
        <f ca="1">SUMIF(データ!$BU$5:$BU$40,$AH149,データ!BV$5:BV$40)</f>
        <v>0</v>
      </c>
      <c r="AJ149" s="228">
        <f ca="1">SUMIF(データ!$BU$5:$BU$40,$AH149,データ!BW$5:BW$40)</f>
        <v>0</v>
      </c>
      <c r="AK149" s="228">
        <f ca="1">SUMIF(データ!$BU$5:$BU$40,$AH149,データ!BX$5:BX$40)</f>
        <v>0</v>
      </c>
      <c r="AL149" s="228">
        <f ca="1">SUMIF(データ!$BU$5:$BU$40,$AH149,データ!BY$5:BY$40)</f>
        <v>0</v>
      </c>
      <c r="AM149" s="228">
        <f ca="1">SUMIF(データ!$BU$5:$BU$40,$AH149,データ!BZ$5:BZ$40)</f>
        <v>0</v>
      </c>
      <c r="AN149" s="228">
        <f ca="1">SUMIF(データ!$BU$5:$BU$40,$AH149,データ!CA$5:CA$40)</f>
        <v>0</v>
      </c>
      <c r="AO149" s="228">
        <f ca="1">SUMIF(データ!$BU$5:$BU$40,$AH149,データ!CB$5:CB$40)</f>
        <v>0</v>
      </c>
      <c r="AP149" s="228">
        <f ca="1">SUMIF(データ!$BU$5:$BU$40,$AH149,データ!CC$5:CC$40)</f>
        <v>0</v>
      </c>
      <c r="AQ149" s="228">
        <f ca="1">SUMIF(データ!$BU$5:$BU$40,$AH149,データ!CD$5:CD$40)</f>
        <v>0</v>
      </c>
      <c r="AR149" s="228">
        <f ca="1">SUMIF(データ!$BU$5:$BU$40,$AH149,データ!CE$5:CE$40)</f>
        <v>0</v>
      </c>
      <c r="AS149" s="228">
        <f ca="1">SUMIF(データ!$BU$5:$BU$40,$AH149,データ!CF$5:CF$40)</f>
        <v>0</v>
      </c>
      <c r="AT149" s="228">
        <f ca="1">SUMIF(データ!$BU$5:$BU$40,$AH149,データ!CG$5:CG$40)</f>
        <v>0</v>
      </c>
      <c r="AU149" s="228">
        <f ca="1">SUMIF(データ!$BU$5:$BU$40,$AH149,データ!CH$5:CH$40)</f>
        <v>0</v>
      </c>
      <c r="AV149" s="228">
        <f ca="1">SUMIF(データ!$BU$5:$BU$40,$AH149,データ!CI$5:CI$40)</f>
        <v>0</v>
      </c>
      <c r="AW149" s="228">
        <f ca="1">SUMIF(データ!$BU$5:$BU$40,$AH149,データ!CJ$5:CJ$40)</f>
        <v>0</v>
      </c>
      <c r="AX149" s="228">
        <f ca="1">SUMIF(データ!$BU$5:$BU$40,$AH149,データ!CK$5:CK$40)</f>
        <v>0</v>
      </c>
      <c r="AY149" s="228">
        <f ca="1">SUMIF(データ!$BU$5:$BU$40,$AH149,データ!CL$5:CL$40)</f>
        <v>0</v>
      </c>
      <c r="AZ149" s="228">
        <f ca="1">SUMIF(データ!$BU$5:$BU$40,$AH149,データ!CM$5:CM$40)</f>
        <v>0</v>
      </c>
      <c r="BA149" s="228">
        <f ca="1">SUMIF(データ!$BU$5:$BU$40,$AH149,データ!CN$5:CN$40)</f>
        <v>0</v>
      </c>
      <c r="BB149" s="228">
        <f ca="1">SUMIF(データ!$BU$5:$BU$40,$AH149,データ!CO$5:CO$40)</f>
        <v>0</v>
      </c>
      <c r="BC149" s="228">
        <f ca="1">SUMIF(データ!$BU$5:$BU$40,$AH149,データ!CP$5:CP$40)</f>
        <v>0</v>
      </c>
      <c r="BD149" s="228">
        <f ca="1">SUMIF(データ!$BU$5:$BU$40,$AH149,データ!CQ$5:CQ$40)</f>
        <v>0</v>
      </c>
      <c r="BE149" s="228">
        <f ca="1">SUMIF(データ!$BU$5:$BU$40,$AH149,データ!CR$5:CR$40)</f>
        <v>0</v>
      </c>
      <c r="BF149" s="228">
        <f ca="1">SUMIF(データ!$BU$5:$BU$40,$AH149,データ!CS$5:CS$40)</f>
        <v>0</v>
      </c>
      <c r="BG149" s="228">
        <f ca="1">SUMIF(データ!$BU$5:$BU$40,$AH149,データ!CT$5:CT$40)</f>
        <v>0</v>
      </c>
      <c r="BH149" s="228">
        <f ca="1">SUMIF(データ!$BU$5:$BU$40,$AH149,データ!CU$5:CU$40)</f>
        <v>0</v>
      </c>
      <c r="BI149" s="228">
        <f ca="1">SUMIF(データ!$BU$5:$BU$40,$AH149,データ!CV$5:CV$40)</f>
        <v>0</v>
      </c>
      <c r="BJ149" s="228">
        <f ca="1">SUMIF(データ!$BU$5:$BU$40,$AH149,データ!CW$5:CW$40)</f>
        <v>0</v>
      </c>
      <c r="BK149" s="228">
        <f ca="1">SUMIF(データ!$BU$5:$BU$40,$AH149,データ!CX$5:CX$40)</f>
        <v>0</v>
      </c>
      <c r="BL149" s="228">
        <f ca="1">SUMIF(データ!$BU$5:$BU$40,$AH149,データ!CY$5:CY$40)</f>
        <v>0</v>
      </c>
      <c r="BM149" s="228">
        <f ca="1">SUMIF(データ!$BU$5:$BU$40,$AH149,データ!CZ$5:CZ$40)</f>
        <v>0</v>
      </c>
      <c r="BN149" s="228">
        <f ca="1">SUMIF(データ!$BU$5:$BU$40,$AH149,データ!DA$5:DA$40)</f>
        <v>0</v>
      </c>
      <c r="BO149" s="228">
        <f ca="1">SUMIF(データ!$BU$5:$BU$40,$AH149,データ!DB$5:DB$40)</f>
        <v>0</v>
      </c>
      <c r="BP149" s="228">
        <f ca="1">SUMIF(データ!$BU$5:$BU$40,$AH149,データ!DC$5:DC$40)</f>
        <v>0</v>
      </c>
      <c r="BQ149" s="229"/>
      <c r="BR149" s="228"/>
    </row>
    <row r="150" spans="30:70" ht="12.75" hidden="1" outlineLevel="1" thickBot="1">
      <c r="AG150" s="253">
        <v>20</v>
      </c>
      <c r="AH150" s="253">
        <f t="shared" ca="1" si="51"/>
        <v>0</v>
      </c>
      <c r="AI150" s="254">
        <f ca="1">SUMIF(データ!$BU$5:$BU$40,$AH150,データ!BV$5:BV$40)</f>
        <v>0</v>
      </c>
      <c r="AJ150" s="254">
        <f ca="1">SUMIF(データ!$BU$5:$BU$40,$AH150,データ!BW$5:BW$40)</f>
        <v>0</v>
      </c>
      <c r="AK150" s="254">
        <f ca="1">SUMIF(データ!$BU$5:$BU$40,$AH150,データ!BX$5:BX$40)</f>
        <v>0</v>
      </c>
      <c r="AL150" s="254">
        <f ca="1">SUMIF(データ!$BU$5:$BU$40,$AH150,データ!BY$5:BY$40)</f>
        <v>0</v>
      </c>
      <c r="AM150" s="254">
        <f ca="1">SUMIF(データ!$BU$5:$BU$40,$AH150,データ!BZ$5:BZ$40)</f>
        <v>0</v>
      </c>
      <c r="AN150" s="254">
        <f ca="1">SUMIF(データ!$BU$5:$BU$40,$AH150,データ!CA$5:CA$40)</f>
        <v>0</v>
      </c>
      <c r="AO150" s="254">
        <f ca="1">SUMIF(データ!$BU$5:$BU$40,$AH150,データ!CB$5:CB$40)</f>
        <v>0</v>
      </c>
      <c r="AP150" s="254">
        <f ca="1">SUMIF(データ!$BU$5:$BU$40,$AH150,データ!CC$5:CC$40)</f>
        <v>0</v>
      </c>
      <c r="AQ150" s="254">
        <f ca="1">SUMIF(データ!$BU$5:$BU$40,$AH150,データ!CD$5:CD$40)</f>
        <v>0</v>
      </c>
      <c r="AR150" s="254">
        <f ca="1">SUMIF(データ!$BU$5:$BU$40,$AH150,データ!CE$5:CE$40)</f>
        <v>0</v>
      </c>
      <c r="AS150" s="254">
        <f ca="1">SUMIF(データ!$BU$5:$BU$40,$AH150,データ!CF$5:CF$40)</f>
        <v>0</v>
      </c>
      <c r="AT150" s="254">
        <f ca="1">SUMIF(データ!$BU$5:$BU$40,$AH150,データ!CG$5:CG$40)</f>
        <v>0</v>
      </c>
      <c r="AU150" s="254">
        <f ca="1">SUMIF(データ!$BU$5:$BU$40,$AH150,データ!CH$5:CH$40)</f>
        <v>0</v>
      </c>
      <c r="AV150" s="254">
        <f ca="1">SUMIF(データ!$BU$5:$BU$40,$AH150,データ!CI$5:CI$40)</f>
        <v>0</v>
      </c>
      <c r="AW150" s="254">
        <f ca="1">SUMIF(データ!$BU$5:$BU$40,$AH150,データ!CJ$5:CJ$40)</f>
        <v>0</v>
      </c>
      <c r="AX150" s="254">
        <f ca="1">SUMIF(データ!$BU$5:$BU$40,$AH150,データ!CK$5:CK$40)</f>
        <v>0</v>
      </c>
      <c r="AY150" s="254">
        <f ca="1">SUMIF(データ!$BU$5:$BU$40,$AH150,データ!CL$5:CL$40)</f>
        <v>0</v>
      </c>
      <c r="AZ150" s="254">
        <f ca="1">SUMIF(データ!$BU$5:$BU$40,$AH150,データ!CM$5:CM$40)</f>
        <v>0</v>
      </c>
      <c r="BA150" s="254">
        <f ca="1">SUMIF(データ!$BU$5:$BU$40,$AH150,データ!CN$5:CN$40)</f>
        <v>0</v>
      </c>
      <c r="BB150" s="254">
        <f ca="1">SUMIF(データ!$BU$5:$BU$40,$AH150,データ!CO$5:CO$40)</f>
        <v>0</v>
      </c>
      <c r="BC150" s="254">
        <f ca="1">SUMIF(データ!$BU$5:$BU$40,$AH150,データ!CP$5:CP$40)</f>
        <v>0</v>
      </c>
      <c r="BD150" s="254">
        <f ca="1">SUMIF(データ!$BU$5:$BU$40,$AH150,データ!CQ$5:CQ$40)</f>
        <v>0</v>
      </c>
      <c r="BE150" s="254">
        <f ca="1">SUMIF(データ!$BU$5:$BU$40,$AH150,データ!CR$5:CR$40)</f>
        <v>0</v>
      </c>
      <c r="BF150" s="254">
        <f ca="1">SUMIF(データ!$BU$5:$BU$40,$AH150,データ!CS$5:CS$40)</f>
        <v>0</v>
      </c>
      <c r="BG150" s="254">
        <f ca="1">SUMIF(データ!$BU$5:$BU$40,$AH150,データ!CT$5:CT$40)</f>
        <v>0</v>
      </c>
      <c r="BH150" s="254">
        <f ca="1">SUMIF(データ!$BU$5:$BU$40,$AH150,データ!CU$5:CU$40)</f>
        <v>0</v>
      </c>
      <c r="BI150" s="254">
        <f ca="1">SUMIF(データ!$BU$5:$BU$40,$AH150,データ!CV$5:CV$40)</f>
        <v>0</v>
      </c>
      <c r="BJ150" s="254">
        <f ca="1">SUMIF(データ!$BU$5:$BU$40,$AH150,データ!CW$5:CW$40)</f>
        <v>0</v>
      </c>
      <c r="BK150" s="254">
        <f ca="1">SUMIF(データ!$BU$5:$BU$40,$AH150,データ!CX$5:CX$40)</f>
        <v>0</v>
      </c>
      <c r="BL150" s="254">
        <f ca="1">SUMIF(データ!$BU$5:$BU$40,$AH150,データ!CY$5:CY$40)</f>
        <v>0</v>
      </c>
      <c r="BM150" s="254">
        <f ca="1">SUMIF(データ!$BU$5:$BU$40,$AH150,データ!CZ$5:CZ$40)</f>
        <v>0</v>
      </c>
      <c r="BN150" s="254">
        <f ca="1">SUMIF(データ!$BU$5:$BU$40,$AH150,データ!DA$5:DA$40)</f>
        <v>0</v>
      </c>
      <c r="BO150" s="254">
        <f ca="1">SUMIF(データ!$BU$5:$BU$40,$AH150,データ!DB$5:DB$40)</f>
        <v>0</v>
      </c>
      <c r="BP150" s="254">
        <f ca="1">SUMIF(データ!$BU$5:$BU$40,$AH150,データ!DC$5:DC$40)</f>
        <v>0</v>
      </c>
      <c r="BQ150" s="253"/>
      <c r="BR150" s="254"/>
    </row>
    <row r="151" spans="30:70" ht="12.75" hidden="1" outlineLevel="1" thickTop="1">
      <c r="AG151" s="261" t="s">
        <v>488</v>
      </c>
      <c r="AH151" s="261"/>
      <c r="AI151" s="252">
        <f t="shared" ref="AI151:BR151" ca="1" si="52">MAX(AI129:AI150)</f>
        <v>0</v>
      </c>
      <c r="AJ151" s="252">
        <f t="shared" ca="1" si="52"/>
        <v>0</v>
      </c>
      <c r="AK151" s="252">
        <f t="shared" ca="1" si="52"/>
        <v>0</v>
      </c>
      <c r="AL151" s="252">
        <f t="shared" ca="1" si="52"/>
        <v>0</v>
      </c>
      <c r="AM151" s="252">
        <f t="shared" ca="1" si="52"/>
        <v>0</v>
      </c>
      <c r="AN151" s="252">
        <f t="shared" ca="1" si="52"/>
        <v>0</v>
      </c>
      <c r="AO151" s="252">
        <f t="shared" ca="1" si="52"/>
        <v>0</v>
      </c>
      <c r="AP151" s="252">
        <f t="shared" ca="1" si="52"/>
        <v>0</v>
      </c>
      <c r="AQ151" s="252">
        <f t="shared" ca="1" si="52"/>
        <v>0</v>
      </c>
      <c r="AR151" s="252">
        <f t="shared" ca="1" si="52"/>
        <v>0</v>
      </c>
      <c r="AS151" s="252">
        <f t="shared" ca="1" si="52"/>
        <v>0</v>
      </c>
      <c r="AT151" s="252">
        <f t="shared" ca="1" si="52"/>
        <v>0</v>
      </c>
      <c r="AU151" s="252">
        <f t="shared" ca="1" si="52"/>
        <v>0</v>
      </c>
      <c r="AV151" s="252">
        <f t="shared" ca="1" si="52"/>
        <v>0</v>
      </c>
      <c r="AW151" s="252">
        <f t="shared" ca="1" si="52"/>
        <v>0</v>
      </c>
      <c r="AX151" s="252">
        <f t="shared" ca="1" si="52"/>
        <v>0</v>
      </c>
      <c r="AY151" s="252">
        <f t="shared" ca="1" si="52"/>
        <v>0</v>
      </c>
      <c r="AZ151" s="252">
        <f t="shared" ca="1" si="52"/>
        <v>0</v>
      </c>
      <c r="BA151" s="252">
        <f t="shared" ca="1" si="52"/>
        <v>0</v>
      </c>
      <c r="BB151" s="252">
        <f t="shared" ca="1" si="52"/>
        <v>0</v>
      </c>
      <c r="BC151" s="252">
        <f t="shared" ca="1" si="52"/>
        <v>0</v>
      </c>
      <c r="BD151" s="252">
        <f t="shared" ca="1" si="52"/>
        <v>0</v>
      </c>
      <c r="BE151" s="252">
        <f t="shared" ca="1" si="52"/>
        <v>0</v>
      </c>
      <c r="BF151" s="252">
        <f t="shared" ca="1" si="52"/>
        <v>0</v>
      </c>
      <c r="BG151" s="252">
        <f t="shared" ca="1" si="52"/>
        <v>0</v>
      </c>
      <c r="BH151" s="252">
        <f t="shared" ca="1" si="52"/>
        <v>0</v>
      </c>
      <c r="BI151" s="252">
        <f t="shared" ca="1" si="52"/>
        <v>0</v>
      </c>
      <c r="BJ151" s="252">
        <f t="shared" ca="1" si="52"/>
        <v>0</v>
      </c>
      <c r="BK151" s="252">
        <f t="shared" ca="1" si="52"/>
        <v>1</v>
      </c>
      <c r="BL151" s="252">
        <f t="shared" ca="1" si="52"/>
        <v>0</v>
      </c>
      <c r="BM151" s="252">
        <f t="shared" ca="1" si="52"/>
        <v>0</v>
      </c>
      <c r="BN151" s="252">
        <f t="shared" ca="1" si="52"/>
        <v>0</v>
      </c>
      <c r="BO151" s="252">
        <f t="shared" ca="1" si="52"/>
        <v>0</v>
      </c>
      <c r="BP151" s="252">
        <f t="shared" ca="1" si="52"/>
        <v>0</v>
      </c>
      <c r="BQ151" s="252">
        <f t="shared" si="52"/>
        <v>0</v>
      </c>
      <c r="BR151" s="252">
        <f t="shared" si="52"/>
        <v>0</v>
      </c>
    </row>
    <row r="152" spans="30:70" hidden="1" outlineLevel="1"/>
    <row r="153" spans="30:70" collapsed="1"/>
    <row r="155" spans="30:70" hidden="1" outlineLevel="1"/>
    <row r="156" spans="30:70" hidden="1" outlineLevel="1">
      <c r="AD156" s="63" t="s">
        <v>560</v>
      </c>
      <c r="AF156" s="63"/>
      <c r="AG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row>
    <row r="157" spans="30:70" ht="38.25" hidden="1" customHeight="1" outlineLevel="1">
      <c r="AD157" s="280" t="s">
        <v>554</v>
      </c>
      <c r="AE157" s="280" t="s">
        <v>559</v>
      </c>
      <c r="AF157" s="281" t="s">
        <v>465</v>
      </c>
      <c r="AG157" s="280" t="str">
        <f>""</f>
        <v/>
      </c>
      <c r="AH157" s="280" t="str">
        <f>""</f>
        <v/>
      </c>
      <c r="AI157" s="135" t="s">
        <v>82</v>
      </c>
      <c r="AJ157" s="135" t="s">
        <v>91</v>
      </c>
      <c r="AK157" s="135" t="s">
        <v>96</v>
      </c>
      <c r="AL157" s="135" t="s">
        <v>97</v>
      </c>
      <c r="AM157" s="135" t="s">
        <v>84</v>
      </c>
      <c r="AN157" s="135" t="s">
        <v>118</v>
      </c>
      <c r="AO157" s="135" t="s">
        <v>121</v>
      </c>
      <c r="AP157" s="135" t="s">
        <v>92</v>
      </c>
      <c r="AQ157" s="135" t="s">
        <v>78</v>
      </c>
      <c r="AR157" s="135" t="s">
        <v>83</v>
      </c>
      <c r="AS157" s="135" t="s">
        <v>98</v>
      </c>
      <c r="AT157" s="135" t="s">
        <v>85</v>
      </c>
      <c r="AU157" s="135" t="s">
        <v>93</v>
      </c>
      <c r="AV157" s="135" t="s">
        <v>104</v>
      </c>
      <c r="AW157" s="135" t="s">
        <v>123</v>
      </c>
      <c r="AX157" s="135" t="s">
        <v>153</v>
      </c>
      <c r="AY157" s="135" t="s">
        <v>155</v>
      </c>
      <c r="AZ157" s="135" t="s">
        <v>135</v>
      </c>
      <c r="BA157" s="135" t="s">
        <v>109</v>
      </c>
      <c r="BB157" s="135" t="s">
        <v>128</v>
      </c>
      <c r="BC157" s="135" t="s">
        <v>164</v>
      </c>
      <c r="BD157" s="135" t="s">
        <v>146</v>
      </c>
      <c r="BE157" s="135" t="s">
        <v>136</v>
      </c>
      <c r="BF157" s="135" t="s">
        <v>173</v>
      </c>
      <c r="BG157" s="135" t="s">
        <v>99</v>
      </c>
      <c r="BH157" s="135" t="s">
        <v>127</v>
      </c>
      <c r="BI157" s="135" t="s">
        <v>132</v>
      </c>
      <c r="BJ157" s="135" t="s">
        <v>114</v>
      </c>
      <c r="BK157" s="135" t="s">
        <v>143</v>
      </c>
      <c r="BL157" s="135" t="s">
        <v>159</v>
      </c>
      <c r="BM157" s="135" t="s">
        <v>115</v>
      </c>
      <c r="BN157" s="135" t="s">
        <v>151</v>
      </c>
      <c r="BO157" s="135" t="s">
        <v>168</v>
      </c>
      <c r="BP157" s="135" t="s">
        <v>147</v>
      </c>
      <c r="BQ157" s="135" t="s">
        <v>106</v>
      </c>
      <c r="BR157" s="135" t="s">
        <v>190</v>
      </c>
    </row>
    <row r="158" spans="30:70" hidden="1" outlineLevel="1">
      <c r="AD158" s="66">
        <f>データ!B5</f>
        <v>1</v>
      </c>
      <c r="AE158" s="66">
        <f ca="1">IF(AF158&lt;&gt;0,0,COUNTIF(AF$157:$AF158,0))</f>
        <v>0</v>
      </c>
      <c r="AF158" s="66">
        <f ca="1">COUNTIF(AI158:BR158,"&lt;0")</f>
        <v>1</v>
      </c>
      <c r="AG158" s="66" t="str">
        <f>データ!D5</f>
        <v>大天使</v>
      </c>
      <c r="AH158" s="66" t="str">
        <f>データ!F5</f>
        <v>ウリエル</v>
      </c>
      <c r="AI158" s="73" t="e">
        <f ca="1">AI$151-データ!Q5</f>
        <v>#N/A</v>
      </c>
      <c r="AJ158" s="73" t="e">
        <f ca="1">AJ$151-データ!R5</f>
        <v>#N/A</v>
      </c>
      <c r="AK158" s="73" t="e">
        <f ca="1">AK$151-データ!S5</f>
        <v>#N/A</v>
      </c>
      <c r="AL158" s="73" t="e">
        <f ca="1">AL$151-データ!T5</f>
        <v>#N/A</v>
      </c>
      <c r="AM158" s="73" t="e">
        <f ca="1">AM$151-データ!U5</f>
        <v>#N/A</v>
      </c>
      <c r="AN158" s="73" t="e">
        <f ca="1">AN$151-データ!V5</f>
        <v>#N/A</v>
      </c>
      <c r="AO158" s="73" t="e">
        <f ca="1">AO$151-データ!W5</f>
        <v>#N/A</v>
      </c>
      <c r="AP158" s="73" t="e">
        <f ca="1">AP$151-データ!X5</f>
        <v>#N/A</v>
      </c>
      <c r="AQ158" s="73">
        <f ca="1">AQ$151-データ!Y5</f>
        <v>-1</v>
      </c>
      <c r="AR158" s="73" t="e">
        <f ca="1">AR$151-データ!Z5</f>
        <v>#N/A</v>
      </c>
      <c r="AS158" s="73" t="e">
        <f ca="1">AS$151-データ!AA5</f>
        <v>#N/A</v>
      </c>
      <c r="AT158" s="73" t="e">
        <f ca="1">AT$151-データ!AB5</f>
        <v>#N/A</v>
      </c>
      <c r="AU158" s="73" t="e">
        <f ca="1">AU$151-データ!AC5</f>
        <v>#N/A</v>
      </c>
      <c r="AV158" s="73" t="e">
        <f ca="1">AV$151-データ!AD5</f>
        <v>#N/A</v>
      </c>
      <c r="AW158" s="73" t="e">
        <f ca="1">AW$151-データ!AE5</f>
        <v>#N/A</v>
      </c>
      <c r="AX158" s="73" t="e">
        <f ca="1">AX$151-データ!AF5</f>
        <v>#N/A</v>
      </c>
      <c r="AY158" s="73" t="e">
        <f ca="1">AY$151-データ!AG5</f>
        <v>#N/A</v>
      </c>
      <c r="AZ158" s="73" t="e">
        <f ca="1">AZ$151-データ!AH5</f>
        <v>#N/A</v>
      </c>
      <c r="BA158" s="73" t="e">
        <f ca="1">BA$151-データ!AI5</f>
        <v>#N/A</v>
      </c>
      <c r="BB158" s="73" t="e">
        <f ca="1">BB$151-データ!AJ5</f>
        <v>#N/A</v>
      </c>
      <c r="BC158" s="73" t="e">
        <f ca="1">BC$151-データ!AK5</f>
        <v>#N/A</v>
      </c>
      <c r="BD158" s="73" t="e">
        <f ca="1">BD$151-データ!AL5</f>
        <v>#N/A</v>
      </c>
      <c r="BE158" s="73" t="e">
        <f ca="1">BE$151-データ!AM5</f>
        <v>#N/A</v>
      </c>
      <c r="BF158" s="73" t="e">
        <f ca="1">BF$151-データ!AN5</f>
        <v>#N/A</v>
      </c>
      <c r="BG158" s="73" t="e">
        <f ca="1">BG$151-データ!AO5</f>
        <v>#N/A</v>
      </c>
      <c r="BH158" s="73" t="e">
        <f ca="1">BH$151-データ!AP5</f>
        <v>#N/A</v>
      </c>
      <c r="BI158" s="73" t="e">
        <f ca="1">BI$151-データ!AQ5</f>
        <v>#N/A</v>
      </c>
      <c r="BJ158" s="73" t="e">
        <f ca="1">BJ$151-データ!AR5</f>
        <v>#N/A</v>
      </c>
      <c r="BK158" s="73" t="e">
        <f ca="1">BK$151-データ!AS5</f>
        <v>#N/A</v>
      </c>
      <c r="BL158" s="73" t="e">
        <f ca="1">BL$151-データ!AT5</f>
        <v>#N/A</v>
      </c>
      <c r="BM158" s="73" t="e">
        <f ca="1">BM$151-データ!AU5</f>
        <v>#N/A</v>
      </c>
      <c r="BN158" s="73" t="e">
        <f ca="1">BN$151-データ!AV5</f>
        <v>#N/A</v>
      </c>
      <c r="BO158" s="73" t="e">
        <f ca="1">BO$151-データ!AW5</f>
        <v>#N/A</v>
      </c>
      <c r="BP158" s="73" t="e">
        <f ca="1">BP$151-データ!AX5</f>
        <v>#N/A</v>
      </c>
      <c r="BQ158" s="73" t="e">
        <f>BQ$151-データ!AY5</f>
        <v>#N/A</v>
      </c>
      <c r="BR158" s="73" t="e">
        <f>BR$151-データ!AZ5</f>
        <v>#N/A</v>
      </c>
    </row>
    <row r="159" spans="30:70" hidden="1" outlineLevel="1">
      <c r="AD159" s="66">
        <f>データ!B6</f>
        <v>2</v>
      </c>
      <c r="AE159" s="66">
        <f ca="1">IF(AF159&lt;&gt;0,0,COUNTIF(AF$157:$AF159,0))</f>
        <v>0</v>
      </c>
      <c r="AF159" s="66">
        <f t="shared" ref="AF159:AF222" ca="1" si="53">COUNTIF(AI159:BR159,"&lt;0")</f>
        <v>1</v>
      </c>
      <c r="AG159" s="66" t="str">
        <f>データ!D6</f>
        <v>大天使</v>
      </c>
      <c r="AH159" s="66" t="str">
        <f>データ!F6</f>
        <v>ラファエル</v>
      </c>
      <c r="AI159" s="73" t="e">
        <f ca="1">AI$151-データ!Q6</f>
        <v>#N/A</v>
      </c>
      <c r="AJ159" s="73" t="e">
        <f ca="1">AJ$151-データ!R6</f>
        <v>#N/A</v>
      </c>
      <c r="AK159" s="73" t="e">
        <f ca="1">AK$151-データ!S6</f>
        <v>#N/A</v>
      </c>
      <c r="AL159" s="73" t="e">
        <f ca="1">AL$151-データ!T6</f>
        <v>#N/A</v>
      </c>
      <c r="AM159" s="73" t="e">
        <f ca="1">AM$151-データ!U6</f>
        <v>#N/A</v>
      </c>
      <c r="AN159" s="73" t="e">
        <f ca="1">AN$151-データ!V6</f>
        <v>#N/A</v>
      </c>
      <c r="AO159" s="73" t="e">
        <f ca="1">AO$151-データ!W6</f>
        <v>#N/A</v>
      </c>
      <c r="AP159" s="73" t="e">
        <f ca="1">AP$151-データ!X6</f>
        <v>#N/A</v>
      </c>
      <c r="AQ159" s="73">
        <f ca="1">AQ$151-データ!Y6</f>
        <v>-4</v>
      </c>
      <c r="AR159" s="73" t="e">
        <f ca="1">AR$151-データ!Z6</f>
        <v>#N/A</v>
      </c>
      <c r="AS159" s="73" t="e">
        <f ca="1">AS$151-データ!AA6</f>
        <v>#N/A</v>
      </c>
      <c r="AT159" s="73" t="e">
        <f ca="1">AT$151-データ!AB6</f>
        <v>#N/A</v>
      </c>
      <c r="AU159" s="73" t="e">
        <f ca="1">AU$151-データ!AC6</f>
        <v>#N/A</v>
      </c>
      <c r="AV159" s="73" t="e">
        <f ca="1">AV$151-データ!AD6</f>
        <v>#N/A</v>
      </c>
      <c r="AW159" s="73" t="e">
        <f ca="1">AW$151-データ!AE6</f>
        <v>#N/A</v>
      </c>
      <c r="AX159" s="73" t="e">
        <f ca="1">AX$151-データ!AF6</f>
        <v>#N/A</v>
      </c>
      <c r="AY159" s="73" t="e">
        <f ca="1">AY$151-データ!AG6</f>
        <v>#N/A</v>
      </c>
      <c r="AZ159" s="73" t="e">
        <f ca="1">AZ$151-データ!AH6</f>
        <v>#N/A</v>
      </c>
      <c r="BA159" s="73" t="e">
        <f ca="1">BA$151-データ!AI6</f>
        <v>#N/A</v>
      </c>
      <c r="BB159" s="73" t="e">
        <f ca="1">BB$151-データ!AJ6</f>
        <v>#N/A</v>
      </c>
      <c r="BC159" s="73" t="e">
        <f ca="1">BC$151-データ!AK6</f>
        <v>#N/A</v>
      </c>
      <c r="BD159" s="73" t="e">
        <f ca="1">BD$151-データ!AL6</f>
        <v>#N/A</v>
      </c>
      <c r="BE159" s="73" t="e">
        <f ca="1">BE$151-データ!AM6</f>
        <v>#N/A</v>
      </c>
      <c r="BF159" s="73" t="e">
        <f ca="1">BF$151-データ!AN6</f>
        <v>#N/A</v>
      </c>
      <c r="BG159" s="73" t="e">
        <f ca="1">BG$151-データ!AO6</f>
        <v>#N/A</v>
      </c>
      <c r="BH159" s="73" t="e">
        <f ca="1">BH$151-データ!AP6</f>
        <v>#N/A</v>
      </c>
      <c r="BI159" s="73" t="e">
        <f ca="1">BI$151-データ!AQ6</f>
        <v>#N/A</v>
      </c>
      <c r="BJ159" s="73" t="e">
        <f ca="1">BJ$151-データ!AR6</f>
        <v>#N/A</v>
      </c>
      <c r="BK159" s="73" t="e">
        <f ca="1">BK$151-データ!AS6</f>
        <v>#N/A</v>
      </c>
      <c r="BL159" s="73" t="e">
        <f ca="1">BL$151-データ!AT6</f>
        <v>#N/A</v>
      </c>
      <c r="BM159" s="73" t="e">
        <f ca="1">BM$151-データ!AU6</f>
        <v>#N/A</v>
      </c>
      <c r="BN159" s="73" t="e">
        <f ca="1">BN$151-データ!AV6</f>
        <v>#N/A</v>
      </c>
      <c r="BO159" s="73" t="e">
        <f ca="1">BO$151-データ!AW6</f>
        <v>#N/A</v>
      </c>
      <c r="BP159" s="73" t="e">
        <f ca="1">BP$151-データ!AX6</f>
        <v>#N/A</v>
      </c>
      <c r="BQ159" s="73" t="e">
        <f>BQ$151-データ!AY6</f>
        <v>#N/A</v>
      </c>
      <c r="BR159" s="73" t="e">
        <f>BR$151-データ!AZ6</f>
        <v>#N/A</v>
      </c>
    </row>
    <row r="160" spans="30:70" hidden="1" outlineLevel="1">
      <c r="AD160" s="66">
        <f>データ!B7</f>
        <v>3</v>
      </c>
      <c r="AE160" s="66">
        <f ca="1">IF(AF160&lt;&gt;0,0,COUNTIF(AF$157:$AF160,0))</f>
        <v>0</v>
      </c>
      <c r="AF160" s="66">
        <f t="shared" ca="1" si="53"/>
        <v>1</v>
      </c>
      <c r="AG160" s="66" t="str">
        <f>データ!D7</f>
        <v>大天使</v>
      </c>
      <c r="AH160" s="66" t="str">
        <f>データ!F7</f>
        <v>セラフ</v>
      </c>
      <c r="AI160" s="73" t="e">
        <f ca="1">AI$151-データ!Q7</f>
        <v>#N/A</v>
      </c>
      <c r="AJ160" s="73" t="e">
        <f ca="1">AJ$151-データ!R7</f>
        <v>#N/A</v>
      </c>
      <c r="AK160" s="73" t="e">
        <f ca="1">AK$151-データ!S7</f>
        <v>#N/A</v>
      </c>
      <c r="AL160" s="73" t="e">
        <f ca="1">AL$151-データ!T7</f>
        <v>#N/A</v>
      </c>
      <c r="AM160" s="73" t="e">
        <f ca="1">AM$151-データ!U7</f>
        <v>#N/A</v>
      </c>
      <c r="AN160" s="73" t="e">
        <f ca="1">AN$151-データ!V7</f>
        <v>#N/A</v>
      </c>
      <c r="AO160" s="73" t="e">
        <f ca="1">AO$151-データ!W7</f>
        <v>#N/A</v>
      </c>
      <c r="AP160" s="73" t="e">
        <f ca="1">AP$151-データ!X7</f>
        <v>#N/A</v>
      </c>
      <c r="AQ160" s="73">
        <f ca="1">AQ$151-データ!Y7</f>
        <v>-10</v>
      </c>
      <c r="AR160" s="73" t="e">
        <f ca="1">AR$151-データ!Z7</f>
        <v>#N/A</v>
      </c>
      <c r="AS160" s="73" t="e">
        <f ca="1">AS$151-データ!AA7</f>
        <v>#N/A</v>
      </c>
      <c r="AT160" s="73" t="e">
        <f ca="1">AT$151-データ!AB7</f>
        <v>#N/A</v>
      </c>
      <c r="AU160" s="73" t="e">
        <f ca="1">AU$151-データ!AC7</f>
        <v>#N/A</v>
      </c>
      <c r="AV160" s="73" t="e">
        <f ca="1">AV$151-データ!AD7</f>
        <v>#N/A</v>
      </c>
      <c r="AW160" s="73" t="e">
        <f ca="1">AW$151-データ!AE7</f>
        <v>#N/A</v>
      </c>
      <c r="AX160" s="73" t="e">
        <f ca="1">AX$151-データ!AF7</f>
        <v>#N/A</v>
      </c>
      <c r="AY160" s="73" t="e">
        <f ca="1">AY$151-データ!AG7</f>
        <v>#N/A</v>
      </c>
      <c r="AZ160" s="73" t="e">
        <f ca="1">AZ$151-データ!AH7</f>
        <v>#N/A</v>
      </c>
      <c r="BA160" s="73" t="e">
        <f ca="1">BA$151-データ!AI7</f>
        <v>#N/A</v>
      </c>
      <c r="BB160" s="73" t="e">
        <f ca="1">BB$151-データ!AJ7</f>
        <v>#N/A</v>
      </c>
      <c r="BC160" s="73" t="e">
        <f ca="1">BC$151-データ!AK7</f>
        <v>#N/A</v>
      </c>
      <c r="BD160" s="73" t="e">
        <f ca="1">BD$151-データ!AL7</f>
        <v>#N/A</v>
      </c>
      <c r="BE160" s="73" t="e">
        <f ca="1">BE$151-データ!AM7</f>
        <v>#N/A</v>
      </c>
      <c r="BF160" s="73" t="e">
        <f ca="1">BF$151-データ!AN7</f>
        <v>#N/A</v>
      </c>
      <c r="BG160" s="73" t="e">
        <f ca="1">BG$151-データ!AO7</f>
        <v>#N/A</v>
      </c>
      <c r="BH160" s="73" t="e">
        <f ca="1">BH$151-データ!AP7</f>
        <v>#N/A</v>
      </c>
      <c r="BI160" s="73" t="e">
        <f ca="1">BI$151-データ!AQ7</f>
        <v>#N/A</v>
      </c>
      <c r="BJ160" s="73" t="e">
        <f ca="1">BJ$151-データ!AR7</f>
        <v>#N/A</v>
      </c>
      <c r="BK160" s="73" t="e">
        <f ca="1">BK$151-データ!AS7</f>
        <v>#N/A</v>
      </c>
      <c r="BL160" s="73" t="e">
        <f ca="1">BL$151-データ!AT7</f>
        <v>#N/A</v>
      </c>
      <c r="BM160" s="73" t="e">
        <f ca="1">BM$151-データ!AU7</f>
        <v>#N/A</v>
      </c>
      <c r="BN160" s="73" t="e">
        <f ca="1">BN$151-データ!AV7</f>
        <v>#N/A</v>
      </c>
      <c r="BO160" s="73" t="e">
        <f ca="1">BO$151-データ!AW7</f>
        <v>#N/A</v>
      </c>
      <c r="BP160" s="73" t="e">
        <f ca="1">BP$151-データ!AX7</f>
        <v>#N/A</v>
      </c>
      <c r="BQ160" s="73" t="e">
        <f>BQ$151-データ!AY7</f>
        <v>#N/A</v>
      </c>
      <c r="BR160" s="73" t="e">
        <f>BR$151-データ!AZ7</f>
        <v>#N/A</v>
      </c>
    </row>
    <row r="161" spans="30:70" hidden="1" outlineLevel="1">
      <c r="AD161" s="66">
        <f>データ!B8</f>
        <v>4</v>
      </c>
      <c r="AE161" s="66">
        <f ca="1">IF(AF161&lt;&gt;0,0,COUNTIF(AF$157:$AF161,0))</f>
        <v>0</v>
      </c>
      <c r="AF161" s="66">
        <f t="shared" ca="1" si="53"/>
        <v>2</v>
      </c>
      <c r="AG161" s="66" t="str">
        <f>データ!D8</f>
        <v>大天使</v>
      </c>
      <c r="AH161" s="66" t="str">
        <f>データ!F8</f>
        <v>ガブリエル</v>
      </c>
      <c r="AI161" s="73" t="e">
        <f ca="1">AI$151-データ!Q8</f>
        <v>#N/A</v>
      </c>
      <c r="AJ161" s="73" t="e">
        <f ca="1">AJ$151-データ!R8</f>
        <v>#N/A</v>
      </c>
      <c r="AK161" s="73" t="e">
        <f ca="1">AK$151-データ!S8</f>
        <v>#N/A</v>
      </c>
      <c r="AL161" s="73" t="e">
        <f ca="1">AL$151-データ!T8</f>
        <v>#N/A</v>
      </c>
      <c r="AM161" s="73" t="e">
        <f ca="1">AM$151-データ!U8</f>
        <v>#N/A</v>
      </c>
      <c r="AN161" s="73" t="e">
        <f ca="1">AN$151-データ!V8</f>
        <v>#N/A</v>
      </c>
      <c r="AO161" s="73" t="e">
        <f ca="1">AO$151-データ!W8</f>
        <v>#N/A</v>
      </c>
      <c r="AP161" s="73" t="e">
        <f ca="1">AP$151-データ!X8</f>
        <v>#N/A</v>
      </c>
      <c r="AQ161" s="73">
        <f ca="1">AQ$151-データ!Y8</f>
        <v>-6</v>
      </c>
      <c r="AR161" s="73">
        <f ca="1">AR$151-データ!Z8</f>
        <v>-8</v>
      </c>
      <c r="AS161" s="73" t="e">
        <f ca="1">AS$151-データ!AA8</f>
        <v>#N/A</v>
      </c>
      <c r="AT161" s="73" t="e">
        <f ca="1">AT$151-データ!AB8</f>
        <v>#N/A</v>
      </c>
      <c r="AU161" s="73" t="e">
        <f ca="1">AU$151-データ!AC8</f>
        <v>#N/A</v>
      </c>
      <c r="AV161" s="73" t="e">
        <f ca="1">AV$151-データ!AD8</f>
        <v>#N/A</v>
      </c>
      <c r="AW161" s="73" t="e">
        <f ca="1">AW$151-データ!AE8</f>
        <v>#N/A</v>
      </c>
      <c r="AX161" s="73" t="e">
        <f ca="1">AX$151-データ!AF8</f>
        <v>#N/A</v>
      </c>
      <c r="AY161" s="73" t="e">
        <f ca="1">AY$151-データ!AG8</f>
        <v>#N/A</v>
      </c>
      <c r="AZ161" s="73" t="e">
        <f ca="1">AZ$151-データ!AH8</f>
        <v>#N/A</v>
      </c>
      <c r="BA161" s="73" t="e">
        <f ca="1">BA$151-データ!AI8</f>
        <v>#N/A</v>
      </c>
      <c r="BB161" s="73" t="e">
        <f ca="1">BB$151-データ!AJ8</f>
        <v>#N/A</v>
      </c>
      <c r="BC161" s="73" t="e">
        <f ca="1">BC$151-データ!AK8</f>
        <v>#N/A</v>
      </c>
      <c r="BD161" s="73" t="e">
        <f ca="1">BD$151-データ!AL8</f>
        <v>#N/A</v>
      </c>
      <c r="BE161" s="73" t="e">
        <f ca="1">BE$151-データ!AM8</f>
        <v>#N/A</v>
      </c>
      <c r="BF161" s="73" t="e">
        <f ca="1">BF$151-データ!AN8</f>
        <v>#N/A</v>
      </c>
      <c r="BG161" s="73" t="e">
        <f ca="1">BG$151-データ!AO8</f>
        <v>#N/A</v>
      </c>
      <c r="BH161" s="73" t="e">
        <f ca="1">BH$151-データ!AP8</f>
        <v>#N/A</v>
      </c>
      <c r="BI161" s="73" t="e">
        <f ca="1">BI$151-データ!AQ8</f>
        <v>#N/A</v>
      </c>
      <c r="BJ161" s="73" t="e">
        <f ca="1">BJ$151-データ!AR8</f>
        <v>#N/A</v>
      </c>
      <c r="BK161" s="73" t="e">
        <f ca="1">BK$151-データ!AS8</f>
        <v>#N/A</v>
      </c>
      <c r="BL161" s="73" t="e">
        <f ca="1">BL$151-データ!AT8</f>
        <v>#N/A</v>
      </c>
      <c r="BM161" s="73" t="e">
        <f ca="1">BM$151-データ!AU8</f>
        <v>#N/A</v>
      </c>
      <c r="BN161" s="73" t="e">
        <f ca="1">BN$151-データ!AV8</f>
        <v>#N/A</v>
      </c>
      <c r="BO161" s="73" t="e">
        <f ca="1">BO$151-データ!AW8</f>
        <v>#N/A</v>
      </c>
      <c r="BP161" s="73" t="e">
        <f ca="1">BP$151-データ!AX8</f>
        <v>#N/A</v>
      </c>
      <c r="BQ161" s="73" t="e">
        <f>BQ$151-データ!AY8</f>
        <v>#N/A</v>
      </c>
      <c r="BR161" s="73" t="e">
        <f>BR$151-データ!AZ8</f>
        <v>#N/A</v>
      </c>
    </row>
    <row r="162" spans="30:70" hidden="1" outlineLevel="1">
      <c r="AD162" s="66">
        <f>データ!B9</f>
        <v>5</v>
      </c>
      <c r="AE162" s="66">
        <f ca="1">IF(AF162&lt;&gt;0,0,COUNTIF(AF$157:$AF162,0))</f>
        <v>0</v>
      </c>
      <c r="AF162" s="66">
        <f t="shared" ca="1" si="53"/>
        <v>2</v>
      </c>
      <c r="AG162" s="66" t="str">
        <f>データ!D9</f>
        <v>大天使</v>
      </c>
      <c r="AH162" s="66" t="str">
        <f>データ!F9</f>
        <v>ミカエル</v>
      </c>
      <c r="AI162" s="73" t="e">
        <f ca="1">AI$151-データ!Q9</f>
        <v>#N/A</v>
      </c>
      <c r="AJ162" s="73" t="e">
        <f ca="1">AJ$151-データ!R9</f>
        <v>#N/A</v>
      </c>
      <c r="AK162" s="73" t="e">
        <f ca="1">AK$151-データ!S9</f>
        <v>#N/A</v>
      </c>
      <c r="AL162" s="73">
        <f ca="1">AL$151-データ!T9</f>
        <v>-7</v>
      </c>
      <c r="AM162" s="73" t="e">
        <f ca="1">AM$151-データ!U9</f>
        <v>#N/A</v>
      </c>
      <c r="AN162" s="73" t="e">
        <f ca="1">AN$151-データ!V9</f>
        <v>#N/A</v>
      </c>
      <c r="AO162" s="73" t="e">
        <f ca="1">AO$151-データ!W9</f>
        <v>#N/A</v>
      </c>
      <c r="AP162" s="73" t="e">
        <f ca="1">AP$151-データ!X9</f>
        <v>#N/A</v>
      </c>
      <c r="AQ162" s="73">
        <f ca="1">AQ$151-データ!Y9</f>
        <v>-8</v>
      </c>
      <c r="AR162" s="73" t="e">
        <f ca="1">AR$151-データ!Z9</f>
        <v>#N/A</v>
      </c>
      <c r="AS162" s="73" t="e">
        <f ca="1">AS$151-データ!AA9</f>
        <v>#N/A</v>
      </c>
      <c r="AT162" s="73" t="e">
        <f ca="1">AT$151-データ!AB9</f>
        <v>#N/A</v>
      </c>
      <c r="AU162" s="73" t="e">
        <f ca="1">AU$151-データ!AC9</f>
        <v>#N/A</v>
      </c>
      <c r="AV162" s="73" t="e">
        <f ca="1">AV$151-データ!AD9</f>
        <v>#N/A</v>
      </c>
      <c r="AW162" s="73" t="e">
        <f ca="1">AW$151-データ!AE9</f>
        <v>#N/A</v>
      </c>
      <c r="AX162" s="73" t="e">
        <f ca="1">AX$151-データ!AF9</f>
        <v>#N/A</v>
      </c>
      <c r="AY162" s="73" t="e">
        <f ca="1">AY$151-データ!AG9</f>
        <v>#N/A</v>
      </c>
      <c r="AZ162" s="73" t="e">
        <f ca="1">AZ$151-データ!AH9</f>
        <v>#N/A</v>
      </c>
      <c r="BA162" s="73" t="e">
        <f ca="1">BA$151-データ!AI9</f>
        <v>#N/A</v>
      </c>
      <c r="BB162" s="73" t="e">
        <f ca="1">BB$151-データ!AJ9</f>
        <v>#N/A</v>
      </c>
      <c r="BC162" s="73" t="e">
        <f ca="1">BC$151-データ!AK9</f>
        <v>#N/A</v>
      </c>
      <c r="BD162" s="73" t="e">
        <f ca="1">BD$151-データ!AL9</f>
        <v>#N/A</v>
      </c>
      <c r="BE162" s="73" t="e">
        <f ca="1">BE$151-データ!AM9</f>
        <v>#N/A</v>
      </c>
      <c r="BF162" s="73" t="e">
        <f ca="1">BF$151-データ!AN9</f>
        <v>#N/A</v>
      </c>
      <c r="BG162" s="73" t="e">
        <f ca="1">BG$151-データ!AO9</f>
        <v>#N/A</v>
      </c>
      <c r="BH162" s="73" t="e">
        <f ca="1">BH$151-データ!AP9</f>
        <v>#N/A</v>
      </c>
      <c r="BI162" s="73" t="e">
        <f ca="1">BI$151-データ!AQ9</f>
        <v>#N/A</v>
      </c>
      <c r="BJ162" s="73" t="e">
        <f ca="1">BJ$151-データ!AR9</f>
        <v>#N/A</v>
      </c>
      <c r="BK162" s="73" t="e">
        <f ca="1">BK$151-データ!AS9</f>
        <v>#N/A</v>
      </c>
      <c r="BL162" s="73" t="e">
        <f ca="1">BL$151-データ!AT9</f>
        <v>#N/A</v>
      </c>
      <c r="BM162" s="73" t="e">
        <f ca="1">BM$151-データ!AU9</f>
        <v>#N/A</v>
      </c>
      <c r="BN162" s="73" t="e">
        <f ca="1">BN$151-データ!AV9</f>
        <v>#N/A</v>
      </c>
      <c r="BO162" s="73" t="e">
        <f ca="1">BO$151-データ!AW9</f>
        <v>#N/A</v>
      </c>
      <c r="BP162" s="73" t="e">
        <f ca="1">BP$151-データ!AX9</f>
        <v>#N/A</v>
      </c>
      <c r="BQ162" s="73" t="e">
        <f>BQ$151-データ!AY9</f>
        <v>#N/A</v>
      </c>
      <c r="BR162" s="73" t="e">
        <f>BR$151-データ!AZ9</f>
        <v>#N/A</v>
      </c>
    </row>
    <row r="163" spans="30:70" hidden="1" outlineLevel="1">
      <c r="AD163" s="66">
        <f>データ!B10</f>
        <v>6</v>
      </c>
      <c r="AE163" s="66">
        <f ca="1">IF(AF163&lt;&gt;0,0,COUNTIF(AF$157:$AF163,0))</f>
        <v>0</v>
      </c>
      <c r="AF163" s="66">
        <f t="shared" ca="1" si="53"/>
        <v>2</v>
      </c>
      <c r="AG163" s="66" t="str">
        <f>データ!D10</f>
        <v>大天使</v>
      </c>
      <c r="AH163" s="66" t="str">
        <f>データ!F10</f>
        <v>メタトロン</v>
      </c>
      <c r="AI163" s="73" t="e">
        <f ca="1">AI$151-データ!Q10</f>
        <v>#N/A</v>
      </c>
      <c r="AJ163" s="73" t="e">
        <f ca="1">AJ$151-データ!R10</f>
        <v>#N/A</v>
      </c>
      <c r="AK163" s="73" t="e">
        <f ca="1">AK$151-データ!S10</f>
        <v>#N/A</v>
      </c>
      <c r="AL163" s="73" t="e">
        <f ca="1">AL$151-データ!T10</f>
        <v>#N/A</v>
      </c>
      <c r="AM163" s="73" t="e">
        <f ca="1">AM$151-データ!U10</f>
        <v>#N/A</v>
      </c>
      <c r="AN163" s="73" t="e">
        <f ca="1">AN$151-データ!V10</f>
        <v>#N/A</v>
      </c>
      <c r="AO163" s="73" t="e">
        <f ca="1">AO$151-データ!W10</f>
        <v>#N/A</v>
      </c>
      <c r="AP163" s="73" t="e">
        <f ca="1">AP$151-データ!X10</f>
        <v>#N/A</v>
      </c>
      <c r="AQ163" s="73">
        <f ca="1">AQ$151-データ!Y10</f>
        <v>-8</v>
      </c>
      <c r="AR163" s="73" t="e">
        <f ca="1">AR$151-データ!Z10</f>
        <v>#N/A</v>
      </c>
      <c r="AS163" s="73" t="e">
        <f ca="1">AS$151-データ!AA10</f>
        <v>#N/A</v>
      </c>
      <c r="AT163" s="73" t="e">
        <f ca="1">AT$151-データ!AB10</f>
        <v>#N/A</v>
      </c>
      <c r="AU163" s="73" t="e">
        <f ca="1">AU$151-データ!AC10</f>
        <v>#N/A</v>
      </c>
      <c r="AV163" s="73" t="e">
        <f ca="1">AV$151-データ!AD10</f>
        <v>#N/A</v>
      </c>
      <c r="AW163" s="73" t="e">
        <f ca="1">AW$151-データ!AE10</f>
        <v>#N/A</v>
      </c>
      <c r="AX163" s="73" t="e">
        <f ca="1">AX$151-データ!AF10</f>
        <v>#N/A</v>
      </c>
      <c r="AY163" s="73" t="e">
        <f ca="1">AY$151-データ!AG10</f>
        <v>#N/A</v>
      </c>
      <c r="AZ163" s="73" t="e">
        <f ca="1">AZ$151-データ!AH10</f>
        <v>#N/A</v>
      </c>
      <c r="BA163" s="73" t="e">
        <f ca="1">BA$151-データ!AI10</f>
        <v>#N/A</v>
      </c>
      <c r="BB163" s="73" t="e">
        <f ca="1">BB$151-データ!AJ10</f>
        <v>#N/A</v>
      </c>
      <c r="BC163" s="73" t="e">
        <f ca="1">BC$151-データ!AK10</f>
        <v>#N/A</v>
      </c>
      <c r="BD163" s="73" t="e">
        <f ca="1">BD$151-データ!AL10</f>
        <v>#N/A</v>
      </c>
      <c r="BE163" s="73" t="e">
        <f ca="1">BE$151-データ!AM10</f>
        <v>#N/A</v>
      </c>
      <c r="BF163" s="73" t="e">
        <f ca="1">BF$151-データ!AN10</f>
        <v>#N/A</v>
      </c>
      <c r="BG163" s="73" t="e">
        <f ca="1">BG$151-データ!AO10</f>
        <v>#N/A</v>
      </c>
      <c r="BH163" s="73" t="e">
        <f ca="1">BH$151-データ!AP10</f>
        <v>#N/A</v>
      </c>
      <c r="BI163" s="73" t="e">
        <f ca="1">BI$151-データ!AQ10</f>
        <v>#N/A</v>
      </c>
      <c r="BJ163" s="73" t="e">
        <f ca="1">BJ$151-データ!AR10</f>
        <v>#N/A</v>
      </c>
      <c r="BK163" s="73" t="e">
        <f ca="1">BK$151-データ!AS10</f>
        <v>#N/A</v>
      </c>
      <c r="BL163" s="73" t="e">
        <f ca="1">BL$151-データ!AT10</f>
        <v>#N/A</v>
      </c>
      <c r="BM163" s="73" t="e">
        <f ca="1">BM$151-データ!AU10</f>
        <v>#N/A</v>
      </c>
      <c r="BN163" s="73" t="e">
        <f ca="1">BN$151-データ!AV10</f>
        <v>#N/A</v>
      </c>
      <c r="BO163" s="73" t="e">
        <f ca="1">BO$151-データ!AW10</f>
        <v>#N/A</v>
      </c>
      <c r="BP163" s="73" t="e">
        <f ca="1">BP$151-データ!AX10</f>
        <v>#N/A</v>
      </c>
      <c r="BQ163" s="73">
        <f>BQ$151-データ!AY10</f>
        <v>-6</v>
      </c>
      <c r="BR163" s="73" t="e">
        <f>BR$151-データ!AZ10</f>
        <v>#N/A</v>
      </c>
    </row>
    <row r="164" spans="30:70" hidden="1" outlineLevel="1">
      <c r="AD164" s="66">
        <f>データ!B11</f>
        <v>7</v>
      </c>
      <c r="AE164" s="66">
        <f ca="1">IF(AF164&lt;&gt;0,0,COUNTIF(AF$157:$AF164,0))</f>
        <v>0</v>
      </c>
      <c r="AF164" s="66">
        <f t="shared" ca="1" si="53"/>
        <v>2</v>
      </c>
      <c r="AG164" s="66" t="str">
        <f>データ!D11</f>
        <v>威霊</v>
      </c>
      <c r="AH164" s="66" t="str">
        <f>データ!F11</f>
        <v>アーソナ</v>
      </c>
      <c r="AI164" s="73" t="e">
        <f ca="1">AI$151-データ!Q11</f>
        <v>#N/A</v>
      </c>
      <c r="AJ164" s="73" t="e">
        <f ca="1">AJ$151-データ!R11</f>
        <v>#N/A</v>
      </c>
      <c r="AK164" s="73" t="e">
        <f ca="1">AK$151-データ!S11</f>
        <v>#N/A</v>
      </c>
      <c r="AL164" s="73" t="e">
        <f ca="1">AL$151-データ!T11</f>
        <v>#N/A</v>
      </c>
      <c r="AM164" s="73" t="e">
        <f ca="1">AM$151-データ!U11</f>
        <v>#N/A</v>
      </c>
      <c r="AN164" s="73" t="e">
        <f ca="1">AN$151-データ!V11</f>
        <v>#N/A</v>
      </c>
      <c r="AO164" s="73" t="e">
        <f ca="1">AO$151-データ!W11</f>
        <v>#N/A</v>
      </c>
      <c r="AP164" s="73" t="e">
        <f ca="1">AP$151-データ!X11</f>
        <v>#N/A</v>
      </c>
      <c r="AQ164" s="73" t="e">
        <f ca="1">AQ$151-データ!Y11</f>
        <v>#N/A</v>
      </c>
      <c r="AR164" s="73" t="e">
        <f ca="1">AR$151-データ!Z11</f>
        <v>#N/A</v>
      </c>
      <c r="AS164" s="73" t="e">
        <f ca="1">AS$151-データ!AA11</f>
        <v>#N/A</v>
      </c>
      <c r="AT164" s="73" t="e">
        <f ca="1">AT$151-データ!AB11</f>
        <v>#N/A</v>
      </c>
      <c r="AU164" s="73" t="e">
        <f ca="1">AU$151-データ!AC11</f>
        <v>#N/A</v>
      </c>
      <c r="AV164" s="73" t="e">
        <f ca="1">AV$151-データ!AD11</f>
        <v>#N/A</v>
      </c>
      <c r="AW164" s="73" t="e">
        <f ca="1">AW$151-データ!AE11</f>
        <v>#N/A</v>
      </c>
      <c r="AX164" s="73" t="e">
        <f ca="1">AX$151-データ!AF11</f>
        <v>#N/A</v>
      </c>
      <c r="AY164" s="73" t="e">
        <f ca="1">AY$151-データ!AG11</f>
        <v>#N/A</v>
      </c>
      <c r="AZ164" s="73" t="e">
        <f ca="1">AZ$151-データ!AH11</f>
        <v>#N/A</v>
      </c>
      <c r="BA164" s="73" t="e">
        <f ca="1">BA$151-データ!AI11</f>
        <v>#N/A</v>
      </c>
      <c r="BB164" s="73" t="e">
        <f ca="1">BB$151-データ!AJ11</f>
        <v>#N/A</v>
      </c>
      <c r="BC164" s="73" t="e">
        <f ca="1">BC$151-データ!AK11</f>
        <v>#N/A</v>
      </c>
      <c r="BD164" s="73" t="e">
        <f ca="1">BD$151-データ!AL11</f>
        <v>#N/A</v>
      </c>
      <c r="BE164" s="73" t="e">
        <f ca="1">BE$151-データ!AM11</f>
        <v>#N/A</v>
      </c>
      <c r="BF164" s="73" t="e">
        <f ca="1">BF$151-データ!AN11</f>
        <v>#N/A</v>
      </c>
      <c r="BG164" s="73" t="e">
        <f ca="1">BG$151-データ!AO11</f>
        <v>#N/A</v>
      </c>
      <c r="BH164" s="73" t="e">
        <f ca="1">BH$151-データ!AP11</f>
        <v>#N/A</v>
      </c>
      <c r="BI164" s="73" t="e">
        <f ca="1">BI$151-データ!AQ11</f>
        <v>#N/A</v>
      </c>
      <c r="BJ164" s="73">
        <f ca="1">BJ$151-データ!AR11</f>
        <v>-8</v>
      </c>
      <c r="BK164" s="73" t="e">
        <f ca="1">BK$151-データ!AS11</f>
        <v>#N/A</v>
      </c>
      <c r="BL164" s="73" t="e">
        <f ca="1">BL$151-データ!AT11</f>
        <v>#N/A</v>
      </c>
      <c r="BM164" s="73">
        <f ca="1">BM$151-データ!AU11</f>
        <v>-8</v>
      </c>
      <c r="BN164" s="73" t="e">
        <f ca="1">BN$151-データ!AV11</f>
        <v>#N/A</v>
      </c>
      <c r="BO164" s="73" t="e">
        <f ca="1">BO$151-データ!AW11</f>
        <v>#N/A</v>
      </c>
      <c r="BP164" s="73" t="e">
        <f ca="1">BP$151-データ!AX11</f>
        <v>#N/A</v>
      </c>
      <c r="BQ164" s="73" t="e">
        <f>BQ$151-データ!AY11</f>
        <v>#N/A</v>
      </c>
      <c r="BR164" s="73" t="e">
        <f>BR$151-データ!AZ11</f>
        <v>#N/A</v>
      </c>
    </row>
    <row r="165" spans="30:70" hidden="1" outlineLevel="1">
      <c r="AD165" s="66">
        <f>データ!B12</f>
        <v>8</v>
      </c>
      <c r="AE165" s="66">
        <f ca="1">IF(AF165&lt;&gt;0,0,COUNTIF(AF$157:$AF165,0))</f>
        <v>0</v>
      </c>
      <c r="AF165" s="66">
        <f t="shared" ca="1" si="53"/>
        <v>2</v>
      </c>
      <c r="AG165" s="66" t="str">
        <f>データ!D12</f>
        <v>威霊</v>
      </c>
      <c r="AH165" s="66" t="str">
        <f>データ!F12</f>
        <v>ユリゼン</v>
      </c>
      <c r="AI165" s="73" t="e">
        <f ca="1">AI$151-データ!Q12</f>
        <v>#N/A</v>
      </c>
      <c r="AJ165" s="73" t="e">
        <f ca="1">AJ$151-データ!R12</f>
        <v>#N/A</v>
      </c>
      <c r="AK165" s="73" t="e">
        <f ca="1">AK$151-データ!S12</f>
        <v>#N/A</v>
      </c>
      <c r="AL165" s="73" t="e">
        <f ca="1">AL$151-データ!T12</f>
        <v>#N/A</v>
      </c>
      <c r="AM165" s="73" t="e">
        <f ca="1">AM$151-データ!U12</f>
        <v>#N/A</v>
      </c>
      <c r="AN165" s="73" t="e">
        <f ca="1">AN$151-データ!V12</f>
        <v>#N/A</v>
      </c>
      <c r="AO165" s="73" t="e">
        <f ca="1">AO$151-データ!W12</f>
        <v>#N/A</v>
      </c>
      <c r="AP165" s="73" t="e">
        <f ca="1">AP$151-データ!X12</f>
        <v>#N/A</v>
      </c>
      <c r="AQ165" s="73" t="e">
        <f ca="1">AQ$151-データ!Y12</f>
        <v>#N/A</v>
      </c>
      <c r="AR165" s="73" t="e">
        <f ca="1">AR$151-データ!Z12</f>
        <v>#N/A</v>
      </c>
      <c r="AS165" s="73" t="e">
        <f ca="1">AS$151-データ!AA12</f>
        <v>#N/A</v>
      </c>
      <c r="AT165" s="73" t="e">
        <f ca="1">AT$151-データ!AB12</f>
        <v>#N/A</v>
      </c>
      <c r="AU165" s="73" t="e">
        <f ca="1">AU$151-データ!AC12</f>
        <v>#N/A</v>
      </c>
      <c r="AV165" s="73" t="e">
        <f ca="1">AV$151-データ!AD12</f>
        <v>#N/A</v>
      </c>
      <c r="AW165" s="73" t="e">
        <f ca="1">AW$151-データ!AE12</f>
        <v>#N/A</v>
      </c>
      <c r="AX165" s="73" t="e">
        <f ca="1">AX$151-データ!AF12</f>
        <v>#N/A</v>
      </c>
      <c r="AY165" s="73" t="e">
        <f ca="1">AY$151-データ!AG12</f>
        <v>#N/A</v>
      </c>
      <c r="AZ165" s="73" t="e">
        <f ca="1">AZ$151-データ!AH12</f>
        <v>#N/A</v>
      </c>
      <c r="BA165" s="73" t="e">
        <f ca="1">BA$151-データ!AI12</f>
        <v>#N/A</v>
      </c>
      <c r="BB165" s="73" t="e">
        <f ca="1">BB$151-データ!AJ12</f>
        <v>#N/A</v>
      </c>
      <c r="BC165" s="73" t="e">
        <f ca="1">BC$151-データ!AK12</f>
        <v>#N/A</v>
      </c>
      <c r="BD165" s="73" t="e">
        <f ca="1">BD$151-データ!AL12</f>
        <v>#N/A</v>
      </c>
      <c r="BE165" s="73" t="e">
        <f ca="1">BE$151-データ!AM12</f>
        <v>#N/A</v>
      </c>
      <c r="BF165" s="73" t="e">
        <f ca="1">BF$151-データ!AN12</f>
        <v>#N/A</v>
      </c>
      <c r="BG165" s="73" t="e">
        <f ca="1">BG$151-データ!AO12</f>
        <v>#N/A</v>
      </c>
      <c r="BH165" s="73" t="e">
        <f ca="1">BH$151-データ!AP12</f>
        <v>#N/A</v>
      </c>
      <c r="BI165" s="73" t="e">
        <f ca="1">BI$151-データ!AQ12</f>
        <v>#N/A</v>
      </c>
      <c r="BJ165" s="73">
        <f ca="1">BJ$151-データ!AR12</f>
        <v>-8</v>
      </c>
      <c r="BK165" s="73" t="e">
        <f ca="1">BK$151-データ!AS12</f>
        <v>#N/A</v>
      </c>
      <c r="BL165" s="73" t="e">
        <f ca="1">BL$151-データ!AT12</f>
        <v>#N/A</v>
      </c>
      <c r="BM165" s="73">
        <f ca="1">BM$151-データ!AU12</f>
        <v>-8</v>
      </c>
      <c r="BN165" s="73" t="e">
        <f ca="1">BN$151-データ!AV12</f>
        <v>#N/A</v>
      </c>
      <c r="BO165" s="73" t="e">
        <f ca="1">BO$151-データ!AW12</f>
        <v>#N/A</v>
      </c>
      <c r="BP165" s="73" t="e">
        <f ca="1">BP$151-データ!AX12</f>
        <v>#N/A</v>
      </c>
      <c r="BQ165" s="73" t="e">
        <f>BQ$151-データ!AY12</f>
        <v>#N/A</v>
      </c>
      <c r="BR165" s="73" t="e">
        <f>BR$151-データ!AZ12</f>
        <v>#N/A</v>
      </c>
    </row>
    <row r="166" spans="30:70" hidden="1" outlineLevel="1">
      <c r="AD166" s="66">
        <f>データ!B13</f>
        <v>9</v>
      </c>
      <c r="AE166" s="66">
        <f ca="1">IF(AF166&lt;&gt;0,0,COUNTIF(AF$157:$AF166,0))</f>
        <v>0</v>
      </c>
      <c r="AF166" s="66">
        <f t="shared" ca="1" si="53"/>
        <v>2</v>
      </c>
      <c r="AG166" s="66" t="str">
        <f>データ!D13</f>
        <v>威霊</v>
      </c>
      <c r="AH166" s="66" t="str">
        <f>データ!F13</f>
        <v>サーマス</v>
      </c>
      <c r="AI166" s="73" t="e">
        <f ca="1">AI$151-データ!Q13</f>
        <v>#N/A</v>
      </c>
      <c r="AJ166" s="73" t="e">
        <f ca="1">AJ$151-データ!R13</f>
        <v>#N/A</v>
      </c>
      <c r="AK166" s="73" t="e">
        <f ca="1">AK$151-データ!S13</f>
        <v>#N/A</v>
      </c>
      <c r="AL166" s="73" t="e">
        <f ca="1">AL$151-データ!T13</f>
        <v>#N/A</v>
      </c>
      <c r="AM166" s="73" t="e">
        <f ca="1">AM$151-データ!U13</f>
        <v>#N/A</v>
      </c>
      <c r="AN166" s="73" t="e">
        <f ca="1">AN$151-データ!V13</f>
        <v>#N/A</v>
      </c>
      <c r="AO166" s="73" t="e">
        <f ca="1">AO$151-データ!W13</f>
        <v>#N/A</v>
      </c>
      <c r="AP166" s="73" t="e">
        <f ca="1">AP$151-データ!X13</f>
        <v>#N/A</v>
      </c>
      <c r="AQ166" s="73" t="e">
        <f ca="1">AQ$151-データ!Y13</f>
        <v>#N/A</v>
      </c>
      <c r="AR166" s="73" t="e">
        <f ca="1">AR$151-データ!Z13</f>
        <v>#N/A</v>
      </c>
      <c r="AS166" s="73" t="e">
        <f ca="1">AS$151-データ!AA13</f>
        <v>#N/A</v>
      </c>
      <c r="AT166" s="73" t="e">
        <f ca="1">AT$151-データ!AB13</f>
        <v>#N/A</v>
      </c>
      <c r="AU166" s="73" t="e">
        <f ca="1">AU$151-データ!AC13</f>
        <v>#N/A</v>
      </c>
      <c r="AV166" s="73" t="e">
        <f ca="1">AV$151-データ!AD13</f>
        <v>#N/A</v>
      </c>
      <c r="AW166" s="73" t="e">
        <f ca="1">AW$151-データ!AE13</f>
        <v>#N/A</v>
      </c>
      <c r="AX166" s="73" t="e">
        <f ca="1">AX$151-データ!AF13</f>
        <v>#N/A</v>
      </c>
      <c r="AY166" s="73" t="e">
        <f ca="1">AY$151-データ!AG13</f>
        <v>#N/A</v>
      </c>
      <c r="AZ166" s="73" t="e">
        <f ca="1">AZ$151-データ!AH13</f>
        <v>#N/A</v>
      </c>
      <c r="BA166" s="73" t="e">
        <f ca="1">BA$151-データ!AI13</f>
        <v>#N/A</v>
      </c>
      <c r="BB166" s="73" t="e">
        <f ca="1">BB$151-データ!AJ13</f>
        <v>#N/A</v>
      </c>
      <c r="BC166" s="73" t="e">
        <f ca="1">BC$151-データ!AK13</f>
        <v>#N/A</v>
      </c>
      <c r="BD166" s="73" t="e">
        <f ca="1">BD$151-データ!AL13</f>
        <v>#N/A</v>
      </c>
      <c r="BE166" s="73" t="e">
        <f ca="1">BE$151-データ!AM13</f>
        <v>#N/A</v>
      </c>
      <c r="BF166" s="73" t="e">
        <f ca="1">BF$151-データ!AN13</f>
        <v>#N/A</v>
      </c>
      <c r="BG166" s="73" t="e">
        <f ca="1">BG$151-データ!AO13</f>
        <v>#N/A</v>
      </c>
      <c r="BH166" s="73" t="e">
        <f ca="1">BH$151-データ!AP13</f>
        <v>#N/A</v>
      </c>
      <c r="BI166" s="73" t="e">
        <f ca="1">BI$151-データ!AQ13</f>
        <v>#N/A</v>
      </c>
      <c r="BJ166" s="73">
        <f ca="1">BJ$151-データ!AR13</f>
        <v>-8</v>
      </c>
      <c r="BK166" s="73" t="e">
        <f ca="1">BK$151-データ!AS13</f>
        <v>#N/A</v>
      </c>
      <c r="BL166" s="73" t="e">
        <f ca="1">BL$151-データ!AT13</f>
        <v>#N/A</v>
      </c>
      <c r="BM166" s="73">
        <f ca="1">BM$151-データ!AU13</f>
        <v>-8</v>
      </c>
      <c r="BN166" s="73" t="e">
        <f ca="1">BN$151-データ!AV13</f>
        <v>#N/A</v>
      </c>
      <c r="BO166" s="73" t="e">
        <f ca="1">BO$151-データ!AW13</f>
        <v>#N/A</v>
      </c>
      <c r="BP166" s="73" t="e">
        <f ca="1">BP$151-データ!AX13</f>
        <v>#N/A</v>
      </c>
      <c r="BQ166" s="73" t="e">
        <f>BQ$151-データ!AY13</f>
        <v>#N/A</v>
      </c>
      <c r="BR166" s="73" t="e">
        <f>BR$151-データ!AZ13</f>
        <v>#N/A</v>
      </c>
    </row>
    <row r="167" spans="30:70" hidden="1" outlineLevel="1">
      <c r="AD167" s="66">
        <f>データ!B14</f>
        <v>10</v>
      </c>
      <c r="AE167" s="66">
        <f ca="1">IF(AF167&lt;&gt;0,0,COUNTIF(AF$157:$AF167,0))</f>
        <v>0</v>
      </c>
      <c r="AF167" s="66">
        <f t="shared" ca="1" si="53"/>
        <v>2</v>
      </c>
      <c r="AG167" s="66" t="str">
        <f>データ!D14</f>
        <v>威霊</v>
      </c>
      <c r="AH167" s="66" t="str">
        <f>データ!F14</f>
        <v>ルヴァ</v>
      </c>
      <c r="AI167" s="73" t="e">
        <f ca="1">AI$151-データ!Q14</f>
        <v>#N/A</v>
      </c>
      <c r="AJ167" s="73" t="e">
        <f ca="1">AJ$151-データ!R14</f>
        <v>#N/A</v>
      </c>
      <c r="AK167" s="73" t="e">
        <f ca="1">AK$151-データ!S14</f>
        <v>#N/A</v>
      </c>
      <c r="AL167" s="73" t="e">
        <f ca="1">AL$151-データ!T14</f>
        <v>#N/A</v>
      </c>
      <c r="AM167" s="73" t="e">
        <f ca="1">AM$151-データ!U14</f>
        <v>#N/A</v>
      </c>
      <c r="AN167" s="73" t="e">
        <f ca="1">AN$151-データ!V14</f>
        <v>#N/A</v>
      </c>
      <c r="AO167" s="73" t="e">
        <f ca="1">AO$151-データ!W14</f>
        <v>#N/A</v>
      </c>
      <c r="AP167" s="73" t="e">
        <f ca="1">AP$151-データ!X14</f>
        <v>#N/A</v>
      </c>
      <c r="AQ167" s="73" t="e">
        <f ca="1">AQ$151-データ!Y14</f>
        <v>#N/A</v>
      </c>
      <c r="AR167" s="73" t="e">
        <f ca="1">AR$151-データ!Z14</f>
        <v>#N/A</v>
      </c>
      <c r="AS167" s="73" t="e">
        <f ca="1">AS$151-データ!AA14</f>
        <v>#N/A</v>
      </c>
      <c r="AT167" s="73" t="e">
        <f ca="1">AT$151-データ!AB14</f>
        <v>#N/A</v>
      </c>
      <c r="AU167" s="73" t="e">
        <f ca="1">AU$151-データ!AC14</f>
        <v>#N/A</v>
      </c>
      <c r="AV167" s="73" t="e">
        <f ca="1">AV$151-データ!AD14</f>
        <v>#N/A</v>
      </c>
      <c r="AW167" s="73" t="e">
        <f ca="1">AW$151-データ!AE14</f>
        <v>#N/A</v>
      </c>
      <c r="AX167" s="73" t="e">
        <f ca="1">AX$151-データ!AF14</f>
        <v>#N/A</v>
      </c>
      <c r="AY167" s="73" t="e">
        <f ca="1">AY$151-データ!AG14</f>
        <v>#N/A</v>
      </c>
      <c r="AZ167" s="73" t="e">
        <f ca="1">AZ$151-データ!AH14</f>
        <v>#N/A</v>
      </c>
      <c r="BA167" s="73" t="e">
        <f ca="1">BA$151-データ!AI14</f>
        <v>#N/A</v>
      </c>
      <c r="BB167" s="73" t="e">
        <f ca="1">BB$151-データ!AJ14</f>
        <v>#N/A</v>
      </c>
      <c r="BC167" s="73" t="e">
        <f ca="1">BC$151-データ!AK14</f>
        <v>#N/A</v>
      </c>
      <c r="BD167" s="73" t="e">
        <f ca="1">BD$151-データ!AL14</f>
        <v>#N/A</v>
      </c>
      <c r="BE167" s="73" t="e">
        <f ca="1">BE$151-データ!AM14</f>
        <v>#N/A</v>
      </c>
      <c r="BF167" s="73" t="e">
        <f ca="1">BF$151-データ!AN14</f>
        <v>#N/A</v>
      </c>
      <c r="BG167" s="73" t="e">
        <f ca="1">BG$151-データ!AO14</f>
        <v>#N/A</v>
      </c>
      <c r="BH167" s="73" t="e">
        <f ca="1">BH$151-データ!AP14</f>
        <v>#N/A</v>
      </c>
      <c r="BI167" s="73" t="e">
        <f ca="1">BI$151-データ!AQ14</f>
        <v>#N/A</v>
      </c>
      <c r="BJ167" s="73">
        <f ca="1">BJ$151-データ!AR14</f>
        <v>-8</v>
      </c>
      <c r="BK167" s="73" t="e">
        <f ca="1">BK$151-データ!AS14</f>
        <v>#N/A</v>
      </c>
      <c r="BL167" s="73" t="e">
        <f ca="1">BL$151-データ!AT14</f>
        <v>#N/A</v>
      </c>
      <c r="BM167" s="73">
        <f ca="1">BM$151-データ!AU14</f>
        <v>-8</v>
      </c>
      <c r="BN167" s="73" t="e">
        <f ca="1">BN$151-データ!AV14</f>
        <v>#N/A</v>
      </c>
      <c r="BO167" s="73" t="e">
        <f ca="1">BO$151-データ!AW14</f>
        <v>#N/A</v>
      </c>
      <c r="BP167" s="73" t="e">
        <f ca="1">BP$151-データ!AX14</f>
        <v>#N/A</v>
      </c>
      <c r="BQ167" s="73" t="e">
        <f>BQ$151-データ!AY14</f>
        <v>#N/A</v>
      </c>
      <c r="BR167" s="73" t="e">
        <f>BR$151-データ!AZ14</f>
        <v>#N/A</v>
      </c>
    </row>
    <row r="168" spans="30:70" hidden="1" outlineLevel="1">
      <c r="AD168" s="66">
        <f>データ!B15</f>
        <v>11</v>
      </c>
      <c r="AE168" s="66">
        <f ca="1">IF(AF168&lt;&gt;0,0,COUNTIF(AF$157:$AF168,0))</f>
        <v>0</v>
      </c>
      <c r="AF168" s="66">
        <f t="shared" ca="1" si="53"/>
        <v>2</v>
      </c>
      <c r="AG168" s="66" t="str">
        <f>データ!D15</f>
        <v>威霊</v>
      </c>
      <c r="AH168" s="66" t="str">
        <f>データ!F15</f>
        <v>アルビオン</v>
      </c>
      <c r="AI168" s="73" t="e">
        <f ca="1">AI$151-データ!Q15</f>
        <v>#N/A</v>
      </c>
      <c r="AJ168" s="73" t="e">
        <f ca="1">AJ$151-データ!R15</f>
        <v>#N/A</v>
      </c>
      <c r="AK168" s="73" t="e">
        <f ca="1">AK$151-データ!S15</f>
        <v>#N/A</v>
      </c>
      <c r="AL168" s="73" t="e">
        <f ca="1">AL$151-データ!T15</f>
        <v>#N/A</v>
      </c>
      <c r="AM168" s="73" t="e">
        <f ca="1">AM$151-データ!U15</f>
        <v>#N/A</v>
      </c>
      <c r="AN168" s="73" t="e">
        <f ca="1">AN$151-データ!V15</f>
        <v>#N/A</v>
      </c>
      <c r="AO168" s="73" t="e">
        <f ca="1">AO$151-データ!W15</f>
        <v>#N/A</v>
      </c>
      <c r="AP168" s="73" t="e">
        <f ca="1">AP$151-データ!X15</f>
        <v>#N/A</v>
      </c>
      <c r="AQ168" s="73" t="e">
        <f ca="1">AQ$151-データ!Y15</f>
        <v>#N/A</v>
      </c>
      <c r="AR168" s="73" t="e">
        <f ca="1">AR$151-データ!Z15</f>
        <v>#N/A</v>
      </c>
      <c r="AS168" s="73" t="e">
        <f ca="1">AS$151-データ!AA15</f>
        <v>#N/A</v>
      </c>
      <c r="AT168" s="73" t="e">
        <f ca="1">AT$151-データ!AB15</f>
        <v>#N/A</v>
      </c>
      <c r="AU168" s="73" t="e">
        <f ca="1">AU$151-データ!AC15</f>
        <v>#N/A</v>
      </c>
      <c r="AV168" s="73" t="e">
        <f ca="1">AV$151-データ!AD15</f>
        <v>#N/A</v>
      </c>
      <c r="AW168" s="73" t="e">
        <f ca="1">AW$151-データ!AE15</f>
        <v>#N/A</v>
      </c>
      <c r="AX168" s="73" t="e">
        <f ca="1">AX$151-データ!AF15</f>
        <v>#N/A</v>
      </c>
      <c r="AY168" s="73" t="e">
        <f ca="1">AY$151-データ!AG15</f>
        <v>#N/A</v>
      </c>
      <c r="AZ168" s="73" t="e">
        <f ca="1">AZ$151-データ!AH15</f>
        <v>#N/A</v>
      </c>
      <c r="BA168" s="73" t="e">
        <f ca="1">BA$151-データ!AI15</f>
        <v>#N/A</v>
      </c>
      <c r="BB168" s="73" t="e">
        <f ca="1">BB$151-データ!AJ15</f>
        <v>#N/A</v>
      </c>
      <c r="BC168" s="73" t="e">
        <f ca="1">BC$151-データ!AK15</f>
        <v>#N/A</v>
      </c>
      <c r="BD168" s="73" t="e">
        <f ca="1">BD$151-データ!AL15</f>
        <v>#N/A</v>
      </c>
      <c r="BE168" s="73" t="e">
        <f ca="1">BE$151-データ!AM15</f>
        <v>#N/A</v>
      </c>
      <c r="BF168" s="73" t="e">
        <f ca="1">BF$151-データ!AN15</f>
        <v>#N/A</v>
      </c>
      <c r="BG168" s="73" t="e">
        <f ca="1">BG$151-データ!AO15</f>
        <v>#N/A</v>
      </c>
      <c r="BH168" s="73" t="e">
        <f ca="1">BH$151-データ!AP15</f>
        <v>#N/A</v>
      </c>
      <c r="BI168" s="73" t="e">
        <f ca="1">BI$151-データ!AQ15</f>
        <v>#N/A</v>
      </c>
      <c r="BJ168" s="73">
        <f ca="1">BJ$151-データ!AR15</f>
        <v>-9</v>
      </c>
      <c r="BK168" s="73" t="e">
        <f ca="1">BK$151-データ!AS15</f>
        <v>#N/A</v>
      </c>
      <c r="BL168" s="73" t="e">
        <f ca="1">BL$151-データ!AT15</f>
        <v>#N/A</v>
      </c>
      <c r="BM168" s="73" t="e">
        <f ca="1">BM$151-データ!AU15</f>
        <v>#N/A</v>
      </c>
      <c r="BN168" s="73" t="e">
        <f ca="1">BN$151-データ!AV15</f>
        <v>#N/A</v>
      </c>
      <c r="BO168" s="73" t="e">
        <f ca="1">BO$151-データ!AW15</f>
        <v>#N/A</v>
      </c>
      <c r="BP168" s="73" t="e">
        <f ca="1">BP$151-データ!AX15</f>
        <v>#N/A</v>
      </c>
      <c r="BQ168" s="73">
        <f>BQ$151-データ!AY15</f>
        <v>-8</v>
      </c>
      <c r="BR168" s="73" t="e">
        <f>BR$151-データ!AZ15</f>
        <v>#N/A</v>
      </c>
    </row>
    <row r="169" spans="30:70" hidden="1" outlineLevel="1">
      <c r="AD169" s="66">
        <f>データ!B16</f>
        <v>12</v>
      </c>
      <c r="AE169" s="66">
        <f ca="1">IF(AF169&lt;&gt;0,0,COUNTIF(AF$157:$AF169,0))</f>
        <v>0</v>
      </c>
      <c r="AF169" s="66">
        <f t="shared" ca="1" si="53"/>
        <v>3</v>
      </c>
      <c r="AG169" s="66" t="str">
        <f>データ!D16</f>
        <v>威霊</v>
      </c>
      <c r="AH169" s="66" t="str">
        <f>データ!F16</f>
        <v>アリラト</v>
      </c>
      <c r="AI169" s="73" t="e">
        <f ca="1">AI$151-データ!Q16</f>
        <v>#N/A</v>
      </c>
      <c r="AJ169" s="73" t="e">
        <f ca="1">AJ$151-データ!R16</f>
        <v>#N/A</v>
      </c>
      <c r="AK169" s="73" t="e">
        <f ca="1">AK$151-データ!S16</f>
        <v>#N/A</v>
      </c>
      <c r="AL169" s="73" t="e">
        <f ca="1">AL$151-データ!T16</f>
        <v>#N/A</v>
      </c>
      <c r="AM169" s="73">
        <f ca="1">AM$151-データ!U16</f>
        <v>-6</v>
      </c>
      <c r="AN169" s="73" t="e">
        <f ca="1">AN$151-データ!V16</f>
        <v>#N/A</v>
      </c>
      <c r="AO169" s="73" t="e">
        <f ca="1">AO$151-データ!W16</f>
        <v>#N/A</v>
      </c>
      <c r="AP169" s="73">
        <f ca="1">AP$151-データ!X16</f>
        <v>-8</v>
      </c>
      <c r="AQ169" s="73" t="e">
        <f ca="1">AQ$151-データ!Y16</f>
        <v>#N/A</v>
      </c>
      <c r="AR169" s="73" t="e">
        <f ca="1">AR$151-データ!Z16</f>
        <v>#N/A</v>
      </c>
      <c r="AS169" s="73" t="e">
        <f ca="1">AS$151-データ!AA16</f>
        <v>#N/A</v>
      </c>
      <c r="AT169" s="73" t="e">
        <f ca="1">AT$151-データ!AB16</f>
        <v>#N/A</v>
      </c>
      <c r="AU169" s="73" t="e">
        <f ca="1">AU$151-データ!AC16</f>
        <v>#N/A</v>
      </c>
      <c r="AV169" s="73" t="e">
        <f ca="1">AV$151-データ!AD16</f>
        <v>#N/A</v>
      </c>
      <c r="AW169" s="73" t="e">
        <f ca="1">AW$151-データ!AE16</f>
        <v>#N/A</v>
      </c>
      <c r="AX169" s="73" t="e">
        <f ca="1">AX$151-データ!AF16</f>
        <v>#N/A</v>
      </c>
      <c r="AY169" s="73" t="e">
        <f ca="1">AY$151-データ!AG16</f>
        <v>#N/A</v>
      </c>
      <c r="AZ169" s="73" t="e">
        <f ca="1">AZ$151-データ!AH16</f>
        <v>#N/A</v>
      </c>
      <c r="BA169" s="73" t="e">
        <f ca="1">BA$151-データ!AI16</f>
        <v>#N/A</v>
      </c>
      <c r="BB169" s="73" t="e">
        <f ca="1">BB$151-データ!AJ16</f>
        <v>#N/A</v>
      </c>
      <c r="BC169" s="73" t="e">
        <f ca="1">BC$151-データ!AK16</f>
        <v>#N/A</v>
      </c>
      <c r="BD169" s="73" t="e">
        <f ca="1">BD$151-データ!AL16</f>
        <v>#N/A</v>
      </c>
      <c r="BE169" s="73" t="e">
        <f ca="1">BE$151-データ!AM16</f>
        <v>#N/A</v>
      </c>
      <c r="BF169" s="73" t="e">
        <f ca="1">BF$151-データ!AN16</f>
        <v>#N/A</v>
      </c>
      <c r="BG169" s="73" t="e">
        <f ca="1">BG$151-データ!AO16</f>
        <v>#N/A</v>
      </c>
      <c r="BH169" s="73" t="e">
        <f ca="1">BH$151-データ!AP16</f>
        <v>#N/A</v>
      </c>
      <c r="BI169" s="73" t="e">
        <f ca="1">BI$151-データ!AQ16</f>
        <v>#N/A</v>
      </c>
      <c r="BJ169" s="73" t="e">
        <f ca="1">BJ$151-データ!AR16</f>
        <v>#N/A</v>
      </c>
      <c r="BK169" s="73" t="e">
        <f ca="1">BK$151-データ!AS16</f>
        <v>#N/A</v>
      </c>
      <c r="BL169" s="73" t="e">
        <f ca="1">BL$151-データ!AT16</f>
        <v>#N/A</v>
      </c>
      <c r="BM169" s="73" t="e">
        <f ca="1">BM$151-データ!AU16</f>
        <v>#N/A</v>
      </c>
      <c r="BN169" s="73" t="e">
        <f ca="1">BN$151-データ!AV16</f>
        <v>#N/A</v>
      </c>
      <c r="BO169" s="73" t="e">
        <f ca="1">BO$151-データ!AW16</f>
        <v>#N/A</v>
      </c>
      <c r="BP169" s="73" t="e">
        <f ca="1">BP$151-データ!AX16</f>
        <v>#N/A</v>
      </c>
      <c r="BQ169" s="73">
        <f>BQ$151-データ!AY16</f>
        <v>-9</v>
      </c>
      <c r="BR169" s="73" t="e">
        <f>BR$151-データ!AZ16</f>
        <v>#N/A</v>
      </c>
    </row>
    <row r="170" spans="30:70" hidden="1" outlineLevel="1">
      <c r="AD170" s="66">
        <f>データ!B17</f>
        <v>13</v>
      </c>
      <c r="AE170" s="66">
        <f ca="1">IF(AF170&lt;&gt;0,0,COUNTIF(AF$157:$AF170,0))</f>
        <v>0</v>
      </c>
      <c r="AF170" s="66">
        <f t="shared" ca="1" si="53"/>
        <v>1</v>
      </c>
      <c r="AG170" s="66" t="str">
        <f>データ!D17</f>
        <v>魔神</v>
      </c>
      <c r="AH170" s="66" t="str">
        <f>データ!F17</f>
        <v>ミトラ</v>
      </c>
      <c r="AI170" s="73">
        <f ca="1">AI$151-データ!Q17</f>
        <v>-1</v>
      </c>
      <c r="AJ170" s="73" t="e">
        <f ca="1">AJ$151-データ!R17</f>
        <v>#N/A</v>
      </c>
      <c r="AK170" s="73" t="e">
        <f ca="1">AK$151-データ!S17</f>
        <v>#N/A</v>
      </c>
      <c r="AL170" s="73" t="e">
        <f ca="1">AL$151-データ!T17</f>
        <v>#N/A</v>
      </c>
      <c r="AM170" s="73" t="e">
        <f ca="1">AM$151-データ!U17</f>
        <v>#N/A</v>
      </c>
      <c r="AN170" s="73" t="e">
        <f ca="1">AN$151-データ!V17</f>
        <v>#N/A</v>
      </c>
      <c r="AO170" s="73" t="e">
        <f ca="1">AO$151-データ!W17</f>
        <v>#N/A</v>
      </c>
      <c r="AP170" s="73" t="e">
        <f ca="1">AP$151-データ!X17</f>
        <v>#N/A</v>
      </c>
      <c r="AQ170" s="73" t="e">
        <f ca="1">AQ$151-データ!Y17</f>
        <v>#N/A</v>
      </c>
      <c r="AR170" s="73" t="e">
        <f ca="1">AR$151-データ!Z17</f>
        <v>#N/A</v>
      </c>
      <c r="AS170" s="73" t="e">
        <f ca="1">AS$151-データ!AA17</f>
        <v>#N/A</v>
      </c>
      <c r="AT170" s="73" t="e">
        <f ca="1">AT$151-データ!AB17</f>
        <v>#N/A</v>
      </c>
      <c r="AU170" s="73" t="e">
        <f ca="1">AU$151-データ!AC17</f>
        <v>#N/A</v>
      </c>
      <c r="AV170" s="73" t="e">
        <f ca="1">AV$151-データ!AD17</f>
        <v>#N/A</v>
      </c>
      <c r="AW170" s="73" t="e">
        <f ca="1">AW$151-データ!AE17</f>
        <v>#N/A</v>
      </c>
      <c r="AX170" s="73" t="e">
        <f ca="1">AX$151-データ!AF17</f>
        <v>#N/A</v>
      </c>
      <c r="AY170" s="73" t="e">
        <f ca="1">AY$151-データ!AG17</f>
        <v>#N/A</v>
      </c>
      <c r="AZ170" s="73" t="e">
        <f ca="1">AZ$151-データ!AH17</f>
        <v>#N/A</v>
      </c>
      <c r="BA170" s="73" t="e">
        <f ca="1">BA$151-データ!AI17</f>
        <v>#N/A</v>
      </c>
      <c r="BB170" s="73" t="e">
        <f ca="1">BB$151-データ!AJ17</f>
        <v>#N/A</v>
      </c>
      <c r="BC170" s="73" t="e">
        <f ca="1">BC$151-データ!AK17</f>
        <v>#N/A</v>
      </c>
      <c r="BD170" s="73" t="e">
        <f ca="1">BD$151-データ!AL17</f>
        <v>#N/A</v>
      </c>
      <c r="BE170" s="73" t="e">
        <f ca="1">BE$151-データ!AM17</f>
        <v>#N/A</v>
      </c>
      <c r="BF170" s="73" t="e">
        <f ca="1">BF$151-データ!AN17</f>
        <v>#N/A</v>
      </c>
      <c r="BG170" s="73" t="e">
        <f ca="1">BG$151-データ!AO17</f>
        <v>#N/A</v>
      </c>
      <c r="BH170" s="73" t="e">
        <f ca="1">BH$151-データ!AP17</f>
        <v>#N/A</v>
      </c>
      <c r="BI170" s="73" t="e">
        <f ca="1">BI$151-データ!AQ17</f>
        <v>#N/A</v>
      </c>
      <c r="BJ170" s="73" t="e">
        <f ca="1">BJ$151-データ!AR17</f>
        <v>#N/A</v>
      </c>
      <c r="BK170" s="73" t="e">
        <f ca="1">BK$151-データ!AS17</f>
        <v>#N/A</v>
      </c>
      <c r="BL170" s="73" t="e">
        <f ca="1">BL$151-データ!AT17</f>
        <v>#N/A</v>
      </c>
      <c r="BM170" s="73" t="e">
        <f ca="1">BM$151-データ!AU17</f>
        <v>#N/A</v>
      </c>
      <c r="BN170" s="73" t="e">
        <f ca="1">BN$151-データ!AV17</f>
        <v>#N/A</v>
      </c>
      <c r="BO170" s="73" t="e">
        <f ca="1">BO$151-データ!AW17</f>
        <v>#N/A</v>
      </c>
      <c r="BP170" s="73" t="e">
        <f ca="1">BP$151-データ!AX17</f>
        <v>#N/A</v>
      </c>
      <c r="BQ170" s="73" t="e">
        <f>BQ$151-データ!AY17</f>
        <v>#N/A</v>
      </c>
      <c r="BR170" s="73" t="e">
        <f>BR$151-データ!AZ17</f>
        <v>#N/A</v>
      </c>
    </row>
    <row r="171" spans="30:70" hidden="1" outlineLevel="1">
      <c r="AD171" s="66">
        <f>データ!B18</f>
        <v>14</v>
      </c>
      <c r="AE171" s="66">
        <f ca="1">IF(AF171&lt;&gt;0,0,COUNTIF(AF$157:$AF171,0))</f>
        <v>0</v>
      </c>
      <c r="AF171" s="66">
        <f t="shared" ca="1" si="53"/>
        <v>1</v>
      </c>
      <c r="AG171" s="66" t="str">
        <f>データ!D18</f>
        <v>魔神</v>
      </c>
      <c r="AH171" s="66" t="str">
        <f>データ!F18</f>
        <v>トート</v>
      </c>
      <c r="AI171" s="73">
        <f ca="1">AI$151-データ!Q18</f>
        <v>-1</v>
      </c>
      <c r="AJ171" s="73" t="e">
        <f ca="1">AJ$151-データ!R18</f>
        <v>#N/A</v>
      </c>
      <c r="AK171" s="73" t="e">
        <f ca="1">AK$151-データ!S18</f>
        <v>#N/A</v>
      </c>
      <c r="AL171" s="73" t="e">
        <f ca="1">AL$151-データ!T18</f>
        <v>#N/A</v>
      </c>
      <c r="AM171" s="73" t="e">
        <f ca="1">AM$151-データ!U18</f>
        <v>#N/A</v>
      </c>
      <c r="AN171" s="73" t="e">
        <f ca="1">AN$151-データ!V18</f>
        <v>#N/A</v>
      </c>
      <c r="AO171" s="73" t="e">
        <f ca="1">AO$151-データ!W18</f>
        <v>#N/A</v>
      </c>
      <c r="AP171" s="73" t="e">
        <f ca="1">AP$151-データ!X18</f>
        <v>#N/A</v>
      </c>
      <c r="AQ171" s="73" t="e">
        <f ca="1">AQ$151-データ!Y18</f>
        <v>#N/A</v>
      </c>
      <c r="AR171" s="73" t="e">
        <f ca="1">AR$151-データ!Z18</f>
        <v>#N/A</v>
      </c>
      <c r="AS171" s="73" t="e">
        <f ca="1">AS$151-データ!AA18</f>
        <v>#N/A</v>
      </c>
      <c r="AT171" s="73" t="e">
        <f ca="1">AT$151-データ!AB18</f>
        <v>#N/A</v>
      </c>
      <c r="AU171" s="73" t="e">
        <f ca="1">AU$151-データ!AC18</f>
        <v>#N/A</v>
      </c>
      <c r="AV171" s="73" t="e">
        <f ca="1">AV$151-データ!AD18</f>
        <v>#N/A</v>
      </c>
      <c r="AW171" s="73" t="e">
        <f ca="1">AW$151-データ!AE18</f>
        <v>#N/A</v>
      </c>
      <c r="AX171" s="73" t="e">
        <f ca="1">AX$151-データ!AF18</f>
        <v>#N/A</v>
      </c>
      <c r="AY171" s="73" t="e">
        <f ca="1">AY$151-データ!AG18</f>
        <v>#N/A</v>
      </c>
      <c r="AZ171" s="73" t="e">
        <f ca="1">AZ$151-データ!AH18</f>
        <v>#N/A</v>
      </c>
      <c r="BA171" s="73" t="e">
        <f ca="1">BA$151-データ!AI18</f>
        <v>#N/A</v>
      </c>
      <c r="BB171" s="73" t="e">
        <f ca="1">BB$151-データ!AJ18</f>
        <v>#N/A</v>
      </c>
      <c r="BC171" s="73" t="e">
        <f ca="1">BC$151-データ!AK18</f>
        <v>#N/A</v>
      </c>
      <c r="BD171" s="73" t="e">
        <f ca="1">BD$151-データ!AL18</f>
        <v>#N/A</v>
      </c>
      <c r="BE171" s="73" t="e">
        <f ca="1">BE$151-データ!AM18</f>
        <v>#N/A</v>
      </c>
      <c r="BF171" s="73" t="e">
        <f ca="1">BF$151-データ!AN18</f>
        <v>#N/A</v>
      </c>
      <c r="BG171" s="73" t="e">
        <f ca="1">BG$151-データ!AO18</f>
        <v>#N/A</v>
      </c>
      <c r="BH171" s="73" t="e">
        <f ca="1">BH$151-データ!AP18</f>
        <v>#N/A</v>
      </c>
      <c r="BI171" s="73" t="e">
        <f ca="1">BI$151-データ!AQ18</f>
        <v>#N/A</v>
      </c>
      <c r="BJ171" s="73" t="e">
        <f ca="1">BJ$151-データ!AR18</f>
        <v>#N/A</v>
      </c>
      <c r="BK171" s="73" t="e">
        <f ca="1">BK$151-データ!AS18</f>
        <v>#N/A</v>
      </c>
      <c r="BL171" s="73" t="e">
        <f ca="1">BL$151-データ!AT18</f>
        <v>#N/A</v>
      </c>
      <c r="BM171" s="73" t="e">
        <f ca="1">BM$151-データ!AU18</f>
        <v>#N/A</v>
      </c>
      <c r="BN171" s="73" t="e">
        <f ca="1">BN$151-データ!AV18</f>
        <v>#N/A</v>
      </c>
      <c r="BO171" s="73" t="e">
        <f ca="1">BO$151-データ!AW18</f>
        <v>#N/A</v>
      </c>
      <c r="BP171" s="73" t="e">
        <f ca="1">BP$151-データ!AX18</f>
        <v>#N/A</v>
      </c>
      <c r="BQ171" s="73" t="e">
        <f>BQ$151-データ!AY18</f>
        <v>#N/A</v>
      </c>
      <c r="BR171" s="73" t="e">
        <f>BR$151-データ!AZ18</f>
        <v>#N/A</v>
      </c>
    </row>
    <row r="172" spans="30:70" hidden="1" outlineLevel="1">
      <c r="AD172" s="66">
        <f>データ!B19</f>
        <v>15</v>
      </c>
      <c r="AE172" s="66">
        <f ca="1">IF(AF172&lt;&gt;0,0,COUNTIF(AF$157:$AF172,0))</f>
        <v>0</v>
      </c>
      <c r="AF172" s="66">
        <f t="shared" ca="1" si="53"/>
        <v>1</v>
      </c>
      <c r="AG172" s="66" t="str">
        <f>データ!D19</f>
        <v>魔神</v>
      </c>
      <c r="AH172" s="66" t="str">
        <f>データ!F19</f>
        <v>インドラ　</v>
      </c>
      <c r="AI172" s="73">
        <f ca="1">AI$151-データ!Q19</f>
        <v>-3</v>
      </c>
      <c r="AJ172" s="73" t="e">
        <f ca="1">AJ$151-データ!R19</f>
        <v>#N/A</v>
      </c>
      <c r="AK172" s="73" t="e">
        <f ca="1">AK$151-データ!S19</f>
        <v>#N/A</v>
      </c>
      <c r="AL172" s="73" t="e">
        <f ca="1">AL$151-データ!T19</f>
        <v>#N/A</v>
      </c>
      <c r="AM172" s="73" t="e">
        <f ca="1">AM$151-データ!U19</f>
        <v>#N/A</v>
      </c>
      <c r="AN172" s="73" t="e">
        <f ca="1">AN$151-データ!V19</f>
        <v>#N/A</v>
      </c>
      <c r="AO172" s="73" t="e">
        <f ca="1">AO$151-データ!W19</f>
        <v>#N/A</v>
      </c>
      <c r="AP172" s="73" t="e">
        <f ca="1">AP$151-データ!X19</f>
        <v>#N/A</v>
      </c>
      <c r="AQ172" s="73" t="e">
        <f ca="1">AQ$151-データ!Y19</f>
        <v>#N/A</v>
      </c>
      <c r="AR172" s="73" t="e">
        <f ca="1">AR$151-データ!Z19</f>
        <v>#N/A</v>
      </c>
      <c r="AS172" s="73" t="e">
        <f ca="1">AS$151-データ!AA19</f>
        <v>#N/A</v>
      </c>
      <c r="AT172" s="73" t="e">
        <f ca="1">AT$151-データ!AB19</f>
        <v>#N/A</v>
      </c>
      <c r="AU172" s="73" t="e">
        <f ca="1">AU$151-データ!AC19</f>
        <v>#N/A</v>
      </c>
      <c r="AV172" s="73" t="e">
        <f ca="1">AV$151-データ!AD19</f>
        <v>#N/A</v>
      </c>
      <c r="AW172" s="73" t="e">
        <f ca="1">AW$151-データ!AE19</f>
        <v>#N/A</v>
      </c>
      <c r="AX172" s="73" t="e">
        <f ca="1">AX$151-データ!AF19</f>
        <v>#N/A</v>
      </c>
      <c r="AY172" s="73" t="e">
        <f ca="1">AY$151-データ!AG19</f>
        <v>#N/A</v>
      </c>
      <c r="AZ172" s="73" t="e">
        <f ca="1">AZ$151-データ!AH19</f>
        <v>#N/A</v>
      </c>
      <c r="BA172" s="73" t="e">
        <f ca="1">BA$151-データ!AI19</f>
        <v>#N/A</v>
      </c>
      <c r="BB172" s="73" t="e">
        <f ca="1">BB$151-データ!AJ19</f>
        <v>#N/A</v>
      </c>
      <c r="BC172" s="73" t="e">
        <f ca="1">BC$151-データ!AK19</f>
        <v>#N/A</v>
      </c>
      <c r="BD172" s="73" t="e">
        <f ca="1">BD$151-データ!AL19</f>
        <v>#N/A</v>
      </c>
      <c r="BE172" s="73" t="e">
        <f ca="1">BE$151-データ!AM19</f>
        <v>#N/A</v>
      </c>
      <c r="BF172" s="73" t="e">
        <f ca="1">BF$151-データ!AN19</f>
        <v>#N/A</v>
      </c>
      <c r="BG172" s="73" t="e">
        <f ca="1">BG$151-データ!AO19</f>
        <v>#N/A</v>
      </c>
      <c r="BH172" s="73" t="e">
        <f ca="1">BH$151-データ!AP19</f>
        <v>#N/A</v>
      </c>
      <c r="BI172" s="73" t="e">
        <f ca="1">BI$151-データ!AQ19</f>
        <v>#N/A</v>
      </c>
      <c r="BJ172" s="73" t="e">
        <f ca="1">BJ$151-データ!AR19</f>
        <v>#N/A</v>
      </c>
      <c r="BK172" s="73" t="e">
        <f ca="1">BK$151-データ!AS19</f>
        <v>#N/A</v>
      </c>
      <c r="BL172" s="73" t="e">
        <f ca="1">BL$151-データ!AT19</f>
        <v>#N/A</v>
      </c>
      <c r="BM172" s="73" t="e">
        <f ca="1">BM$151-データ!AU19</f>
        <v>#N/A</v>
      </c>
      <c r="BN172" s="73" t="e">
        <f ca="1">BN$151-データ!AV19</f>
        <v>#N/A</v>
      </c>
      <c r="BO172" s="73" t="e">
        <f ca="1">BO$151-データ!AW19</f>
        <v>#N/A</v>
      </c>
      <c r="BP172" s="73" t="e">
        <f ca="1">BP$151-データ!AX19</f>
        <v>#N/A</v>
      </c>
      <c r="BQ172" s="73" t="e">
        <f>BQ$151-データ!AY19</f>
        <v>#N/A</v>
      </c>
      <c r="BR172" s="73" t="e">
        <f>BR$151-データ!AZ19</f>
        <v>#N/A</v>
      </c>
    </row>
    <row r="173" spans="30:70" hidden="1" outlineLevel="1">
      <c r="AD173" s="66">
        <f>データ!B20</f>
        <v>16</v>
      </c>
      <c r="AE173" s="66">
        <f ca="1">IF(AF173&lt;&gt;0,0,COUNTIF(AF$157:$AF173,0))</f>
        <v>0</v>
      </c>
      <c r="AF173" s="66">
        <f t="shared" ca="1" si="53"/>
        <v>1</v>
      </c>
      <c r="AG173" s="66" t="str">
        <f>データ!D20</f>
        <v>魔神</v>
      </c>
      <c r="AH173" s="66" t="str">
        <f>データ!F20</f>
        <v>アタバク</v>
      </c>
      <c r="AI173" s="73">
        <f ca="1">AI$151-データ!Q20</f>
        <v>-4</v>
      </c>
      <c r="AJ173" s="73" t="e">
        <f ca="1">AJ$151-データ!R20</f>
        <v>#N/A</v>
      </c>
      <c r="AK173" s="73" t="e">
        <f ca="1">AK$151-データ!S20</f>
        <v>#N/A</v>
      </c>
      <c r="AL173" s="73" t="e">
        <f ca="1">AL$151-データ!T20</f>
        <v>#N/A</v>
      </c>
      <c r="AM173" s="73" t="e">
        <f ca="1">AM$151-データ!U20</f>
        <v>#N/A</v>
      </c>
      <c r="AN173" s="73" t="e">
        <f ca="1">AN$151-データ!V20</f>
        <v>#N/A</v>
      </c>
      <c r="AO173" s="73" t="e">
        <f ca="1">AO$151-データ!W20</f>
        <v>#N/A</v>
      </c>
      <c r="AP173" s="73" t="e">
        <f ca="1">AP$151-データ!X20</f>
        <v>#N/A</v>
      </c>
      <c r="AQ173" s="73" t="e">
        <f ca="1">AQ$151-データ!Y20</f>
        <v>#N/A</v>
      </c>
      <c r="AR173" s="73" t="e">
        <f ca="1">AR$151-データ!Z20</f>
        <v>#N/A</v>
      </c>
      <c r="AS173" s="73" t="e">
        <f ca="1">AS$151-データ!AA20</f>
        <v>#N/A</v>
      </c>
      <c r="AT173" s="73" t="e">
        <f ca="1">AT$151-データ!AB20</f>
        <v>#N/A</v>
      </c>
      <c r="AU173" s="73" t="e">
        <f ca="1">AU$151-データ!AC20</f>
        <v>#N/A</v>
      </c>
      <c r="AV173" s="73" t="e">
        <f ca="1">AV$151-データ!AD20</f>
        <v>#N/A</v>
      </c>
      <c r="AW173" s="73" t="e">
        <f ca="1">AW$151-データ!AE20</f>
        <v>#N/A</v>
      </c>
      <c r="AX173" s="73" t="e">
        <f ca="1">AX$151-データ!AF20</f>
        <v>#N/A</v>
      </c>
      <c r="AY173" s="73" t="e">
        <f ca="1">AY$151-データ!AG20</f>
        <v>#N/A</v>
      </c>
      <c r="AZ173" s="73" t="e">
        <f ca="1">AZ$151-データ!AH20</f>
        <v>#N/A</v>
      </c>
      <c r="BA173" s="73" t="e">
        <f ca="1">BA$151-データ!AI20</f>
        <v>#N/A</v>
      </c>
      <c r="BB173" s="73" t="e">
        <f ca="1">BB$151-データ!AJ20</f>
        <v>#N/A</v>
      </c>
      <c r="BC173" s="73" t="e">
        <f ca="1">BC$151-データ!AK20</f>
        <v>#N/A</v>
      </c>
      <c r="BD173" s="73" t="e">
        <f ca="1">BD$151-データ!AL20</f>
        <v>#N/A</v>
      </c>
      <c r="BE173" s="73" t="e">
        <f ca="1">BE$151-データ!AM20</f>
        <v>#N/A</v>
      </c>
      <c r="BF173" s="73" t="e">
        <f ca="1">BF$151-データ!AN20</f>
        <v>#N/A</v>
      </c>
      <c r="BG173" s="73" t="e">
        <f ca="1">BG$151-データ!AO20</f>
        <v>#N/A</v>
      </c>
      <c r="BH173" s="73" t="e">
        <f ca="1">BH$151-データ!AP20</f>
        <v>#N/A</v>
      </c>
      <c r="BI173" s="73" t="e">
        <f ca="1">BI$151-データ!AQ20</f>
        <v>#N/A</v>
      </c>
      <c r="BJ173" s="73" t="e">
        <f ca="1">BJ$151-データ!AR20</f>
        <v>#N/A</v>
      </c>
      <c r="BK173" s="73" t="e">
        <f ca="1">BK$151-データ!AS20</f>
        <v>#N/A</v>
      </c>
      <c r="BL173" s="73" t="e">
        <f ca="1">BL$151-データ!AT20</f>
        <v>#N/A</v>
      </c>
      <c r="BM173" s="73" t="e">
        <f ca="1">BM$151-データ!AU20</f>
        <v>#N/A</v>
      </c>
      <c r="BN173" s="73" t="e">
        <f ca="1">BN$151-データ!AV20</f>
        <v>#N/A</v>
      </c>
      <c r="BO173" s="73" t="e">
        <f ca="1">BO$151-データ!AW20</f>
        <v>#N/A</v>
      </c>
      <c r="BP173" s="73" t="e">
        <f ca="1">BP$151-データ!AX20</f>
        <v>#N/A</v>
      </c>
      <c r="BQ173" s="73" t="e">
        <f>BQ$151-データ!AY20</f>
        <v>#N/A</v>
      </c>
      <c r="BR173" s="73" t="e">
        <f>BR$151-データ!AZ20</f>
        <v>#N/A</v>
      </c>
    </row>
    <row r="174" spans="30:70" hidden="1" outlineLevel="1">
      <c r="AD174" s="66">
        <f>データ!B21</f>
        <v>17</v>
      </c>
      <c r="AE174" s="66">
        <f ca="1">IF(AF174&lt;&gt;0,0,COUNTIF(AF$157:$AF174,0))</f>
        <v>0</v>
      </c>
      <c r="AF174" s="66">
        <f t="shared" ca="1" si="53"/>
        <v>1</v>
      </c>
      <c r="AG174" s="66" t="str">
        <f>データ!D21</f>
        <v>魔神</v>
      </c>
      <c r="AH174" s="66" t="str">
        <f>データ!F21</f>
        <v>オーディン</v>
      </c>
      <c r="AI174" s="73">
        <f ca="1">AI$151-データ!Q21</f>
        <v>-5</v>
      </c>
      <c r="AJ174" s="73" t="e">
        <f ca="1">AJ$151-データ!R21</f>
        <v>#N/A</v>
      </c>
      <c r="AK174" s="73" t="e">
        <f ca="1">AK$151-データ!S21</f>
        <v>#N/A</v>
      </c>
      <c r="AL174" s="73" t="e">
        <f ca="1">AL$151-データ!T21</f>
        <v>#N/A</v>
      </c>
      <c r="AM174" s="73" t="e">
        <f ca="1">AM$151-データ!U21</f>
        <v>#N/A</v>
      </c>
      <c r="AN174" s="73" t="e">
        <f ca="1">AN$151-データ!V21</f>
        <v>#N/A</v>
      </c>
      <c r="AO174" s="73" t="e">
        <f ca="1">AO$151-データ!W21</f>
        <v>#N/A</v>
      </c>
      <c r="AP174" s="73" t="e">
        <f ca="1">AP$151-データ!X21</f>
        <v>#N/A</v>
      </c>
      <c r="AQ174" s="73" t="e">
        <f ca="1">AQ$151-データ!Y21</f>
        <v>#N/A</v>
      </c>
      <c r="AR174" s="73" t="e">
        <f ca="1">AR$151-データ!Z21</f>
        <v>#N/A</v>
      </c>
      <c r="AS174" s="73" t="e">
        <f ca="1">AS$151-データ!AA21</f>
        <v>#N/A</v>
      </c>
      <c r="AT174" s="73" t="e">
        <f ca="1">AT$151-データ!AB21</f>
        <v>#N/A</v>
      </c>
      <c r="AU174" s="73" t="e">
        <f ca="1">AU$151-データ!AC21</f>
        <v>#N/A</v>
      </c>
      <c r="AV174" s="73" t="e">
        <f ca="1">AV$151-データ!AD21</f>
        <v>#N/A</v>
      </c>
      <c r="AW174" s="73" t="e">
        <f ca="1">AW$151-データ!AE21</f>
        <v>#N/A</v>
      </c>
      <c r="AX174" s="73" t="e">
        <f ca="1">AX$151-データ!AF21</f>
        <v>#N/A</v>
      </c>
      <c r="AY174" s="73" t="e">
        <f ca="1">AY$151-データ!AG21</f>
        <v>#N/A</v>
      </c>
      <c r="AZ174" s="73" t="e">
        <f ca="1">AZ$151-データ!AH21</f>
        <v>#N/A</v>
      </c>
      <c r="BA174" s="73" t="e">
        <f ca="1">BA$151-データ!AI21</f>
        <v>#N/A</v>
      </c>
      <c r="BB174" s="73" t="e">
        <f ca="1">BB$151-データ!AJ21</f>
        <v>#N/A</v>
      </c>
      <c r="BC174" s="73" t="e">
        <f ca="1">BC$151-データ!AK21</f>
        <v>#N/A</v>
      </c>
      <c r="BD174" s="73" t="e">
        <f ca="1">BD$151-データ!AL21</f>
        <v>#N/A</v>
      </c>
      <c r="BE174" s="73" t="e">
        <f ca="1">BE$151-データ!AM21</f>
        <v>#N/A</v>
      </c>
      <c r="BF174" s="73" t="e">
        <f ca="1">BF$151-データ!AN21</f>
        <v>#N/A</v>
      </c>
      <c r="BG174" s="73" t="e">
        <f ca="1">BG$151-データ!AO21</f>
        <v>#N/A</v>
      </c>
      <c r="BH174" s="73" t="e">
        <f ca="1">BH$151-データ!AP21</f>
        <v>#N/A</v>
      </c>
      <c r="BI174" s="73" t="e">
        <f ca="1">BI$151-データ!AQ21</f>
        <v>#N/A</v>
      </c>
      <c r="BJ174" s="73" t="e">
        <f ca="1">BJ$151-データ!AR21</f>
        <v>#N/A</v>
      </c>
      <c r="BK174" s="73" t="e">
        <f ca="1">BK$151-データ!AS21</f>
        <v>#N/A</v>
      </c>
      <c r="BL174" s="73" t="e">
        <f ca="1">BL$151-データ!AT21</f>
        <v>#N/A</v>
      </c>
      <c r="BM174" s="73" t="e">
        <f ca="1">BM$151-データ!AU21</f>
        <v>#N/A</v>
      </c>
      <c r="BN174" s="73" t="e">
        <f ca="1">BN$151-データ!AV21</f>
        <v>#N/A</v>
      </c>
      <c r="BO174" s="73" t="e">
        <f ca="1">BO$151-データ!AW21</f>
        <v>#N/A</v>
      </c>
      <c r="BP174" s="73" t="e">
        <f ca="1">BP$151-データ!AX21</f>
        <v>#N/A</v>
      </c>
      <c r="BQ174" s="73" t="e">
        <f>BQ$151-データ!AY21</f>
        <v>#N/A</v>
      </c>
      <c r="BR174" s="73" t="e">
        <f>BR$151-データ!AZ21</f>
        <v>#N/A</v>
      </c>
    </row>
    <row r="175" spans="30:70" hidden="1" outlineLevel="1">
      <c r="AD175" s="66">
        <f>データ!B22</f>
        <v>18</v>
      </c>
      <c r="AE175" s="66">
        <f ca="1">IF(AF175&lt;&gt;0,0,COUNTIF(AF$157:$AF175,0))</f>
        <v>0</v>
      </c>
      <c r="AF175" s="66">
        <f t="shared" ca="1" si="53"/>
        <v>2</v>
      </c>
      <c r="AG175" s="66" t="str">
        <f>データ!D22</f>
        <v>魔神</v>
      </c>
      <c r="AH175" s="66" t="str">
        <f>データ!F22</f>
        <v>トール</v>
      </c>
      <c r="AI175" s="73">
        <f ca="1">AI$151-データ!Q22</f>
        <v>-1</v>
      </c>
      <c r="AJ175" s="73" t="e">
        <f ca="1">AJ$151-データ!R22</f>
        <v>#N/A</v>
      </c>
      <c r="AK175" s="73" t="e">
        <f ca="1">AK$151-データ!S22</f>
        <v>#N/A</v>
      </c>
      <c r="AL175" s="73" t="e">
        <f ca="1">AL$151-データ!T22</f>
        <v>#N/A</v>
      </c>
      <c r="AM175" s="73" t="e">
        <f ca="1">AM$151-データ!U22</f>
        <v>#N/A</v>
      </c>
      <c r="AN175" s="73" t="e">
        <f ca="1">AN$151-データ!V22</f>
        <v>#N/A</v>
      </c>
      <c r="AO175" s="73" t="e">
        <f ca="1">AO$151-データ!W22</f>
        <v>#N/A</v>
      </c>
      <c r="AP175" s="73" t="e">
        <f ca="1">AP$151-データ!X22</f>
        <v>#N/A</v>
      </c>
      <c r="AQ175" s="73" t="e">
        <f ca="1">AQ$151-データ!Y22</f>
        <v>#N/A</v>
      </c>
      <c r="AR175" s="73" t="e">
        <f ca="1">AR$151-データ!Z22</f>
        <v>#N/A</v>
      </c>
      <c r="AS175" s="73" t="e">
        <f ca="1">AS$151-データ!AA22</f>
        <v>#N/A</v>
      </c>
      <c r="AT175" s="73" t="e">
        <f ca="1">AT$151-データ!AB22</f>
        <v>#N/A</v>
      </c>
      <c r="AU175" s="73" t="e">
        <f ca="1">AU$151-データ!AC22</f>
        <v>#N/A</v>
      </c>
      <c r="AV175" s="73" t="e">
        <f ca="1">AV$151-データ!AD22</f>
        <v>#N/A</v>
      </c>
      <c r="AW175" s="73" t="e">
        <f ca="1">AW$151-データ!AE22</f>
        <v>#N/A</v>
      </c>
      <c r="AX175" s="73">
        <f ca="1">AX$151-データ!AF22</f>
        <v>-1</v>
      </c>
      <c r="AY175" s="73" t="e">
        <f ca="1">AY$151-データ!AG22</f>
        <v>#N/A</v>
      </c>
      <c r="AZ175" s="73" t="e">
        <f ca="1">AZ$151-データ!AH22</f>
        <v>#N/A</v>
      </c>
      <c r="BA175" s="73" t="e">
        <f ca="1">BA$151-データ!AI22</f>
        <v>#N/A</v>
      </c>
      <c r="BB175" s="73" t="e">
        <f ca="1">BB$151-データ!AJ22</f>
        <v>#N/A</v>
      </c>
      <c r="BC175" s="73" t="e">
        <f ca="1">BC$151-データ!AK22</f>
        <v>#N/A</v>
      </c>
      <c r="BD175" s="73" t="e">
        <f ca="1">BD$151-データ!AL22</f>
        <v>#N/A</v>
      </c>
      <c r="BE175" s="73" t="e">
        <f ca="1">BE$151-データ!AM22</f>
        <v>#N/A</v>
      </c>
      <c r="BF175" s="73" t="e">
        <f ca="1">BF$151-データ!AN22</f>
        <v>#N/A</v>
      </c>
      <c r="BG175" s="73" t="e">
        <f ca="1">BG$151-データ!AO22</f>
        <v>#N/A</v>
      </c>
      <c r="BH175" s="73" t="e">
        <f ca="1">BH$151-データ!AP22</f>
        <v>#N/A</v>
      </c>
      <c r="BI175" s="73" t="e">
        <f ca="1">BI$151-データ!AQ22</f>
        <v>#N/A</v>
      </c>
      <c r="BJ175" s="73" t="e">
        <f ca="1">BJ$151-データ!AR22</f>
        <v>#N/A</v>
      </c>
      <c r="BK175" s="73" t="e">
        <f ca="1">BK$151-データ!AS22</f>
        <v>#N/A</v>
      </c>
      <c r="BL175" s="73" t="e">
        <f ca="1">BL$151-データ!AT22</f>
        <v>#N/A</v>
      </c>
      <c r="BM175" s="73" t="e">
        <f ca="1">BM$151-データ!AU22</f>
        <v>#N/A</v>
      </c>
      <c r="BN175" s="73" t="e">
        <f ca="1">BN$151-データ!AV22</f>
        <v>#N/A</v>
      </c>
      <c r="BO175" s="73" t="e">
        <f ca="1">BO$151-データ!AW22</f>
        <v>#N/A</v>
      </c>
      <c r="BP175" s="73" t="e">
        <f ca="1">BP$151-データ!AX22</f>
        <v>#N/A</v>
      </c>
      <c r="BQ175" s="73" t="e">
        <f>BQ$151-データ!AY22</f>
        <v>#N/A</v>
      </c>
      <c r="BR175" s="73" t="e">
        <f>BR$151-データ!AZ22</f>
        <v>#N/A</v>
      </c>
    </row>
    <row r="176" spans="30:70" hidden="1" outlineLevel="1">
      <c r="AD176" s="66">
        <f>データ!B23</f>
        <v>19</v>
      </c>
      <c r="AE176" s="66">
        <f ca="1">IF(AF176&lt;&gt;0,0,COUNTIF(AF$157:$AF176,0))</f>
        <v>0</v>
      </c>
      <c r="AF176" s="66">
        <f t="shared" ca="1" si="53"/>
        <v>3</v>
      </c>
      <c r="AG176" s="66" t="str">
        <f>データ!D23</f>
        <v>魔神</v>
      </c>
      <c r="AH176" s="66" t="str">
        <f>データ!F23</f>
        <v>ヴィシュヌ</v>
      </c>
      <c r="AI176" s="73">
        <f ca="1">AI$151-データ!Q23</f>
        <v>-7</v>
      </c>
      <c r="AJ176" s="73" t="e">
        <f ca="1">AJ$151-データ!R23</f>
        <v>#N/A</v>
      </c>
      <c r="AK176" s="73" t="e">
        <f ca="1">AK$151-データ!S23</f>
        <v>#N/A</v>
      </c>
      <c r="AL176" s="73" t="e">
        <f ca="1">AL$151-データ!T23</f>
        <v>#N/A</v>
      </c>
      <c r="AM176" s="73" t="e">
        <f ca="1">AM$151-データ!U23</f>
        <v>#N/A</v>
      </c>
      <c r="AN176" s="73" t="e">
        <f ca="1">AN$151-データ!V23</f>
        <v>#N/A</v>
      </c>
      <c r="AO176" s="73" t="e">
        <f ca="1">AO$151-データ!W23</f>
        <v>#N/A</v>
      </c>
      <c r="AP176" s="73" t="e">
        <f ca="1">AP$151-データ!X23</f>
        <v>#N/A</v>
      </c>
      <c r="AQ176" s="73" t="e">
        <f ca="1">AQ$151-データ!Y23</f>
        <v>#N/A</v>
      </c>
      <c r="AR176" s="73">
        <f ca="1">AR$151-データ!Z23</f>
        <v>-9</v>
      </c>
      <c r="AS176" s="73" t="e">
        <f ca="1">AS$151-データ!AA23</f>
        <v>#N/A</v>
      </c>
      <c r="AT176" s="73" t="e">
        <f ca="1">AT$151-データ!AB23</f>
        <v>#N/A</v>
      </c>
      <c r="AU176" s="73">
        <f ca="1">AU$151-データ!AC23</f>
        <v>-8</v>
      </c>
      <c r="AV176" s="73" t="e">
        <f ca="1">AV$151-データ!AD23</f>
        <v>#N/A</v>
      </c>
      <c r="AW176" s="73" t="e">
        <f ca="1">AW$151-データ!AE23</f>
        <v>#N/A</v>
      </c>
      <c r="AX176" s="73" t="e">
        <f ca="1">AX$151-データ!AF23</f>
        <v>#N/A</v>
      </c>
      <c r="AY176" s="73" t="e">
        <f ca="1">AY$151-データ!AG23</f>
        <v>#N/A</v>
      </c>
      <c r="AZ176" s="73" t="e">
        <f ca="1">AZ$151-データ!AH23</f>
        <v>#N/A</v>
      </c>
      <c r="BA176" s="73" t="e">
        <f ca="1">BA$151-データ!AI23</f>
        <v>#N/A</v>
      </c>
      <c r="BB176" s="73" t="e">
        <f ca="1">BB$151-データ!AJ23</f>
        <v>#N/A</v>
      </c>
      <c r="BC176" s="73" t="e">
        <f ca="1">BC$151-データ!AK23</f>
        <v>#N/A</v>
      </c>
      <c r="BD176" s="73" t="e">
        <f ca="1">BD$151-データ!AL23</f>
        <v>#N/A</v>
      </c>
      <c r="BE176" s="73" t="e">
        <f ca="1">BE$151-データ!AM23</f>
        <v>#N/A</v>
      </c>
      <c r="BF176" s="73" t="e">
        <f ca="1">BF$151-データ!AN23</f>
        <v>#N/A</v>
      </c>
      <c r="BG176" s="73" t="e">
        <f ca="1">BG$151-データ!AO23</f>
        <v>#N/A</v>
      </c>
      <c r="BH176" s="73" t="e">
        <f ca="1">BH$151-データ!AP23</f>
        <v>#N/A</v>
      </c>
      <c r="BI176" s="73" t="e">
        <f ca="1">BI$151-データ!AQ23</f>
        <v>#N/A</v>
      </c>
      <c r="BJ176" s="73" t="e">
        <f ca="1">BJ$151-データ!AR23</f>
        <v>#N/A</v>
      </c>
      <c r="BK176" s="73" t="e">
        <f ca="1">BK$151-データ!AS23</f>
        <v>#N/A</v>
      </c>
      <c r="BL176" s="73" t="e">
        <f ca="1">BL$151-データ!AT23</f>
        <v>#N/A</v>
      </c>
      <c r="BM176" s="73" t="e">
        <f ca="1">BM$151-データ!AU23</f>
        <v>#N/A</v>
      </c>
      <c r="BN176" s="73" t="e">
        <f ca="1">BN$151-データ!AV23</f>
        <v>#N/A</v>
      </c>
      <c r="BO176" s="73" t="e">
        <f ca="1">BO$151-データ!AW23</f>
        <v>#N/A</v>
      </c>
      <c r="BP176" s="73" t="e">
        <f ca="1">BP$151-データ!AX23</f>
        <v>#N/A</v>
      </c>
      <c r="BQ176" s="73" t="e">
        <f>BQ$151-データ!AY23</f>
        <v>#N/A</v>
      </c>
      <c r="BR176" s="73" t="e">
        <f>BR$151-データ!AZ23</f>
        <v>#N/A</v>
      </c>
    </row>
    <row r="177" spans="30:70" hidden="1" outlineLevel="1">
      <c r="AD177" s="66">
        <f>データ!B24</f>
        <v>20</v>
      </c>
      <c r="AE177" s="66">
        <f ca="1">IF(AF177&lt;&gt;0,0,COUNTIF(AF$157:$AF177,0))</f>
        <v>0</v>
      </c>
      <c r="AF177" s="66">
        <f t="shared" ca="1" si="53"/>
        <v>1</v>
      </c>
      <c r="AG177" s="66" t="str">
        <f>データ!D24</f>
        <v>邪神</v>
      </c>
      <c r="AH177" s="66" t="str">
        <f>データ!F24</f>
        <v>バフォメット</v>
      </c>
      <c r="AI177" s="73" t="e">
        <f ca="1">AI$151-データ!Q24</f>
        <v>#N/A</v>
      </c>
      <c r="AJ177" s="73" t="e">
        <f ca="1">AJ$151-データ!R24</f>
        <v>#N/A</v>
      </c>
      <c r="AK177" s="73" t="e">
        <f ca="1">AK$151-データ!S24</f>
        <v>#N/A</v>
      </c>
      <c r="AL177" s="73">
        <f ca="1">AL$151-データ!T24</f>
        <v>-1</v>
      </c>
      <c r="AM177" s="73" t="e">
        <f ca="1">AM$151-データ!U24</f>
        <v>#N/A</v>
      </c>
      <c r="AN177" s="73" t="e">
        <f ca="1">AN$151-データ!V24</f>
        <v>#N/A</v>
      </c>
      <c r="AO177" s="73" t="e">
        <f ca="1">AO$151-データ!W24</f>
        <v>#N/A</v>
      </c>
      <c r="AP177" s="73" t="e">
        <f ca="1">AP$151-データ!X24</f>
        <v>#N/A</v>
      </c>
      <c r="AQ177" s="73" t="e">
        <f ca="1">AQ$151-データ!Y24</f>
        <v>#N/A</v>
      </c>
      <c r="AR177" s="73" t="e">
        <f ca="1">AR$151-データ!Z24</f>
        <v>#N/A</v>
      </c>
      <c r="AS177" s="73" t="e">
        <f ca="1">AS$151-データ!AA24</f>
        <v>#N/A</v>
      </c>
      <c r="AT177" s="73" t="e">
        <f ca="1">AT$151-データ!AB24</f>
        <v>#N/A</v>
      </c>
      <c r="AU177" s="73" t="e">
        <f ca="1">AU$151-データ!AC24</f>
        <v>#N/A</v>
      </c>
      <c r="AV177" s="73" t="e">
        <f ca="1">AV$151-データ!AD24</f>
        <v>#N/A</v>
      </c>
      <c r="AW177" s="73" t="e">
        <f ca="1">AW$151-データ!AE24</f>
        <v>#N/A</v>
      </c>
      <c r="AX177" s="73" t="e">
        <f ca="1">AX$151-データ!AF24</f>
        <v>#N/A</v>
      </c>
      <c r="AY177" s="73" t="e">
        <f ca="1">AY$151-データ!AG24</f>
        <v>#N/A</v>
      </c>
      <c r="AZ177" s="73" t="e">
        <f ca="1">AZ$151-データ!AH24</f>
        <v>#N/A</v>
      </c>
      <c r="BA177" s="73" t="e">
        <f ca="1">BA$151-データ!AI24</f>
        <v>#N/A</v>
      </c>
      <c r="BB177" s="73" t="e">
        <f ca="1">BB$151-データ!AJ24</f>
        <v>#N/A</v>
      </c>
      <c r="BC177" s="73" t="e">
        <f ca="1">BC$151-データ!AK24</f>
        <v>#N/A</v>
      </c>
      <c r="BD177" s="73" t="e">
        <f ca="1">BD$151-データ!AL24</f>
        <v>#N/A</v>
      </c>
      <c r="BE177" s="73" t="e">
        <f ca="1">BE$151-データ!AM24</f>
        <v>#N/A</v>
      </c>
      <c r="BF177" s="73" t="e">
        <f ca="1">BF$151-データ!AN24</f>
        <v>#N/A</v>
      </c>
      <c r="BG177" s="73" t="e">
        <f ca="1">BG$151-データ!AO24</f>
        <v>#N/A</v>
      </c>
      <c r="BH177" s="73" t="e">
        <f ca="1">BH$151-データ!AP24</f>
        <v>#N/A</v>
      </c>
      <c r="BI177" s="73" t="e">
        <f ca="1">BI$151-データ!AQ24</f>
        <v>#N/A</v>
      </c>
      <c r="BJ177" s="73" t="e">
        <f ca="1">BJ$151-データ!AR24</f>
        <v>#N/A</v>
      </c>
      <c r="BK177" s="73" t="e">
        <f ca="1">BK$151-データ!AS24</f>
        <v>#N/A</v>
      </c>
      <c r="BL177" s="73" t="e">
        <f ca="1">BL$151-データ!AT24</f>
        <v>#N/A</v>
      </c>
      <c r="BM177" s="73" t="e">
        <f ca="1">BM$151-データ!AU24</f>
        <v>#N/A</v>
      </c>
      <c r="BN177" s="73" t="e">
        <f ca="1">BN$151-データ!AV24</f>
        <v>#N/A</v>
      </c>
      <c r="BO177" s="73" t="e">
        <f ca="1">BO$151-データ!AW24</f>
        <v>#N/A</v>
      </c>
      <c r="BP177" s="73" t="e">
        <f ca="1">BP$151-データ!AX24</f>
        <v>#N/A</v>
      </c>
      <c r="BQ177" s="73" t="e">
        <f>BQ$151-データ!AY24</f>
        <v>#N/A</v>
      </c>
      <c r="BR177" s="73" t="e">
        <f>BR$151-データ!AZ24</f>
        <v>#N/A</v>
      </c>
    </row>
    <row r="178" spans="30:70" hidden="1" outlineLevel="1">
      <c r="AD178" s="66">
        <f>データ!B25</f>
        <v>21</v>
      </c>
      <c r="AE178" s="66">
        <f ca="1">IF(AF178&lt;&gt;0,0,COUNTIF(AF$157:$AF178,0))</f>
        <v>0</v>
      </c>
      <c r="AF178" s="66">
        <f t="shared" ca="1" si="53"/>
        <v>1</v>
      </c>
      <c r="AG178" s="66" t="str">
        <f>データ!D25</f>
        <v>邪神</v>
      </c>
      <c r="AH178" s="66" t="str">
        <f>データ!F25</f>
        <v>トウテツ</v>
      </c>
      <c r="AI178" s="73" t="e">
        <f ca="1">AI$151-データ!Q25</f>
        <v>#N/A</v>
      </c>
      <c r="AJ178" s="73" t="e">
        <f ca="1">AJ$151-データ!R25</f>
        <v>#N/A</v>
      </c>
      <c r="AK178" s="73" t="e">
        <f ca="1">AK$151-データ!S25</f>
        <v>#N/A</v>
      </c>
      <c r="AL178" s="73">
        <f ca="1">AL$151-データ!T25</f>
        <v>-1</v>
      </c>
      <c r="AM178" s="73" t="e">
        <f ca="1">AM$151-データ!U25</f>
        <v>#N/A</v>
      </c>
      <c r="AN178" s="73" t="e">
        <f ca="1">AN$151-データ!V25</f>
        <v>#N/A</v>
      </c>
      <c r="AO178" s="73" t="e">
        <f ca="1">AO$151-データ!W25</f>
        <v>#N/A</v>
      </c>
      <c r="AP178" s="73" t="e">
        <f ca="1">AP$151-データ!X25</f>
        <v>#N/A</v>
      </c>
      <c r="AQ178" s="73" t="e">
        <f ca="1">AQ$151-データ!Y25</f>
        <v>#N/A</v>
      </c>
      <c r="AR178" s="73" t="e">
        <f ca="1">AR$151-データ!Z25</f>
        <v>#N/A</v>
      </c>
      <c r="AS178" s="73" t="e">
        <f ca="1">AS$151-データ!AA25</f>
        <v>#N/A</v>
      </c>
      <c r="AT178" s="73" t="e">
        <f ca="1">AT$151-データ!AB25</f>
        <v>#N/A</v>
      </c>
      <c r="AU178" s="73" t="e">
        <f ca="1">AU$151-データ!AC25</f>
        <v>#N/A</v>
      </c>
      <c r="AV178" s="73" t="e">
        <f ca="1">AV$151-データ!AD25</f>
        <v>#N/A</v>
      </c>
      <c r="AW178" s="73" t="e">
        <f ca="1">AW$151-データ!AE25</f>
        <v>#N/A</v>
      </c>
      <c r="AX178" s="73" t="e">
        <f ca="1">AX$151-データ!AF25</f>
        <v>#N/A</v>
      </c>
      <c r="AY178" s="73" t="e">
        <f ca="1">AY$151-データ!AG25</f>
        <v>#N/A</v>
      </c>
      <c r="AZ178" s="73" t="e">
        <f ca="1">AZ$151-データ!AH25</f>
        <v>#N/A</v>
      </c>
      <c r="BA178" s="73" t="e">
        <f ca="1">BA$151-データ!AI25</f>
        <v>#N/A</v>
      </c>
      <c r="BB178" s="73" t="e">
        <f ca="1">BB$151-データ!AJ25</f>
        <v>#N/A</v>
      </c>
      <c r="BC178" s="73" t="e">
        <f ca="1">BC$151-データ!AK25</f>
        <v>#N/A</v>
      </c>
      <c r="BD178" s="73" t="e">
        <f ca="1">BD$151-データ!AL25</f>
        <v>#N/A</v>
      </c>
      <c r="BE178" s="73" t="e">
        <f ca="1">BE$151-データ!AM25</f>
        <v>#N/A</v>
      </c>
      <c r="BF178" s="73" t="e">
        <f ca="1">BF$151-データ!AN25</f>
        <v>#N/A</v>
      </c>
      <c r="BG178" s="73" t="e">
        <f ca="1">BG$151-データ!AO25</f>
        <v>#N/A</v>
      </c>
      <c r="BH178" s="73" t="e">
        <f ca="1">BH$151-データ!AP25</f>
        <v>#N/A</v>
      </c>
      <c r="BI178" s="73" t="e">
        <f ca="1">BI$151-データ!AQ25</f>
        <v>#N/A</v>
      </c>
      <c r="BJ178" s="73" t="e">
        <f ca="1">BJ$151-データ!AR25</f>
        <v>#N/A</v>
      </c>
      <c r="BK178" s="73" t="e">
        <f ca="1">BK$151-データ!AS25</f>
        <v>#N/A</v>
      </c>
      <c r="BL178" s="73" t="e">
        <f ca="1">BL$151-データ!AT25</f>
        <v>#N/A</v>
      </c>
      <c r="BM178" s="73" t="e">
        <f ca="1">BM$151-データ!AU25</f>
        <v>#N/A</v>
      </c>
      <c r="BN178" s="73" t="e">
        <f ca="1">BN$151-データ!AV25</f>
        <v>#N/A</v>
      </c>
      <c r="BO178" s="73" t="e">
        <f ca="1">BO$151-データ!AW25</f>
        <v>#N/A</v>
      </c>
      <c r="BP178" s="73" t="e">
        <f ca="1">BP$151-データ!AX25</f>
        <v>#N/A</v>
      </c>
      <c r="BQ178" s="73" t="e">
        <f>BQ$151-データ!AY25</f>
        <v>#N/A</v>
      </c>
      <c r="BR178" s="73" t="e">
        <f>BR$151-データ!AZ25</f>
        <v>#N/A</v>
      </c>
    </row>
    <row r="179" spans="30:70" hidden="1" outlineLevel="1">
      <c r="AD179" s="66">
        <f>データ!B26</f>
        <v>22</v>
      </c>
      <c r="AE179" s="66">
        <f ca="1">IF(AF179&lt;&gt;0,0,COUNTIF(AF$157:$AF179,0))</f>
        <v>0</v>
      </c>
      <c r="AF179" s="66">
        <f t="shared" ca="1" si="53"/>
        <v>1</v>
      </c>
      <c r="AG179" s="66" t="str">
        <f>データ!D26</f>
        <v>邪神</v>
      </c>
      <c r="AH179" s="66" t="str">
        <f>データ!F26</f>
        <v>ミシャグジさま</v>
      </c>
      <c r="AI179" s="73" t="e">
        <f ca="1">AI$151-データ!Q26</f>
        <v>#N/A</v>
      </c>
      <c r="AJ179" s="73" t="e">
        <f ca="1">AJ$151-データ!R26</f>
        <v>#N/A</v>
      </c>
      <c r="AK179" s="73" t="e">
        <f ca="1">AK$151-データ!S26</f>
        <v>#N/A</v>
      </c>
      <c r="AL179" s="73">
        <f ca="1">AL$151-データ!T26</f>
        <v>-4</v>
      </c>
      <c r="AM179" s="73" t="e">
        <f ca="1">AM$151-データ!U26</f>
        <v>#N/A</v>
      </c>
      <c r="AN179" s="73" t="e">
        <f ca="1">AN$151-データ!V26</f>
        <v>#N/A</v>
      </c>
      <c r="AO179" s="73" t="e">
        <f ca="1">AO$151-データ!W26</f>
        <v>#N/A</v>
      </c>
      <c r="AP179" s="73" t="e">
        <f ca="1">AP$151-データ!X26</f>
        <v>#N/A</v>
      </c>
      <c r="AQ179" s="73" t="e">
        <f ca="1">AQ$151-データ!Y26</f>
        <v>#N/A</v>
      </c>
      <c r="AR179" s="73" t="e">
        <f ca="1">AR$151-データ!Z26</f>
        <v>#N/A</v>
      </c>
      <c r="AS179" s="73" t="e">
        <f ca="1">AS$151-データ!AA26</f>
        <v>#N/A</v>
      </c>
      <c r="AT179" s="73" t="e">
        <f ca="1">AT$151-データ!AB26</f>
        <v>#N/A</v>
      </c>
      <c r="AU179" s="73" t="e">
        <f ca="1">AU$151-データ!AC26</f>
        <v>#N/A</v>
      </c>
      <c r="AV179" s="73" t="e">
        <f ca="1">AV$151-データ!AD26</f>
        <v>#N/A</v>
      </c>
      <c r="AW179" s="73" t="e">
        <f ca="1">AW$151-データ!AE26</f>
        <v>#N/A</v>
      </c>
      <c r="AX179" s="73" t="e">
        <f ca="1">AX$151-データ!AF26</f>
        <v>#N/A</v>
      </c>
      <c r="AY179" s="73" t="e">
        <f ca="1">AY$151-データ!AG26</f>
        <v>#N/A</v>
      </c>
      <c r="AZ179" s="73" t="e">
        <f ca="1">AZ$151-データ!AH26</f>
        <v>#N/A</v>
      </c>
      <c r="BA179" s="73" t="e">
        <f ca="1">BA$151-データ!AI26</f>
        <v>#N/A</v>
      </c>
      <c r="BB179" s="73" t="e">
        <f ca="1">BB$151-データ!AJ26</f>
        <v>#N/A</v>
      </c>
      <c r="BC179" s="73" t="e">
        <f ca="1">BC$151-データ!AK26</f>
        <v>#N/A</v>
      </c>
      <c r="BD179" s="73" t="e">
        <f ca="1">BD$151-データ!AL26</f>
        <v>#N/A</v>
      </c>
      <c r="BE179" s="73" t="e">
        <f ca="1">BE$151-データ!AM26</f>
        <v>#N/A</v>
      </c>
      <c r="BF179" s="73" t="e">
        <f ca="1">BF$151-データ!AN26</f>
        <v>#N/A</v>
      </c>
      <c r="BG179" s="73" t="e">
        <f ca="1">BG$151-データ!AO26</f>
        <v>#N/A</v>
      </c>
      <c r="BH179" s="73" t="e">
        <f ca="1">BH$151-データ!AP26</f>
        <v>#N/A</v>
      </c>
      <c r="BI179" s="73" t="e">
        <f ca="1">BI$151-データ!AQ26</f>
        <v>#N/A</v>
      </c>
      <c r="BJ179" s="73" t="e">
        <f ca="1">BJ$151-データ!AR26</f>
        <v>#N/A</v>
      </c>
      <c r="BK179" s="73" t="e">
        <f ca="1">BK$151-データ!AS26</f>
        <v>#N/A</v>
      </c>
      <c r="BL179" s="73" t="e">
        <f ca="1">BL$151-データ!AT26</f>
        <v>#N/A</v>
      </c>
      <c r="BM179" s="73" t="e">
        <f ca="1">BM$151-データ!AU26</f>
        <v>#N/A</v>
      </c>
      <c r="BN179" s="73" t="e">
        <f ca="1">BN$151-データ!AV26</f>
        <v>#N/A</v>
      </c>
      <c r="BO179" s="73" t="e">
        <f ca="1">BO$151-データ!AW26</f>
        <v>#N/A</v>
      </c>
      <c r="BP179" s="73" t="e">
        <f ca="1">BP$151-データ!AX26</f>
        <v>#N/A</v>
      </c>
      <c r="BQ179" s="73" t="e">
        <f>BQ$151-データ!AY26</f>
        <v>#N/A</v>
      </c>
      <c r="BR179" s="73" t="e">
        <f>BR$151-データ!AZ26</f>
        <v>#N/A</v>
      </c>
    </row>
    <row r="180" spans="30:70" hidden="1" outlineLevel="1">
      <c r="AD180" s="66">
        <f>データ!B27</f>
        <v>23</v>
      </c>
      <c r="AE180" s="66">
        <f ca="1">IF(AF180&lt;&gt;0,0,COUNTIF(AF$157:$AF180,0))</f>
        <v>0</v>
      </c>
      <c r="AF180" s="66">
        <f t="shared" ca="1" si="53"/>
        <v>1</v>
      </c>
      <c r="AG180" s="66" t="str">
        <f>データ!D27</f>
        <v>邪神</v>
      </c>
      <c r="AH180" s="66" t="str">
        <f>データ!F27</f>
        <v>マダ</v>
      </c>
      <c r="AI180" s="73" t="e">
        <f ca="1">AI$151-データ!Q27</f>
        <v>#N/A</v>
      </c>
      <c r="AJ180" s="73" t="e">
        <f ca="1">AJ$151-データ!R27</f>
        <v>#N/A</v>
      </c>
      <c r="AK180" s="73" t="e">
        <f ca="1">AK$151-データ!S27</f>
        <v>#N/A</v>
      </c>
      <c r="AL180" s="73">
        <f ca="1">AL$151-データ!T27</f>
        <v>-8</v>
      </c>
      <c r="AM180" s="73" t="e">
        <f ca="1">AM$151-データ!U27</f>
        <v>#N/A</v>
      </c>
      <c r="AN180" s="73" t="e">
        <f ca="1">AN$151-データ!V27</f>
        <v>#N/A</v>
      </c>
      <c r="AO180" s="73" t="e">
        <f ca="1">AO$151-データ!W27</f>
        <v>#N/A</v>
      </c>
      <c r="AP180" s="73" t="e">
        <f ca="1">AP$151-データ!X27</f>
        <v>#N/A</v>
      </c>
      <c r="AQ180" s="73" t="e">
        <f ca="1">AQ$151-データ!Y27</f>
        <v>#N/A</v>
      </c>
      <c r="AR180" s="73" t="e">
        <f ca="1">AR$151-データ!Z27</f>
        <v>#N/A</v>
      </c>
      <c r="AS180" s="73" t="e">
        <f ca="1">AS$151-データ!AA27</f>
        <v>#N/A</v>
      </c>
      <c r="AT180" s="73" t="e">
        <f ca="1">AT$151-データ!AB27</f>
        <v>#N/A</v>
      </c>
      <c r="AU180" s="73" t="e">
        <f ca="1">AU$151-データ!AC27</f>
        <v>#N/A</v>
      </c>
      <c r="AV180" s="73" t="e">
        <f ca="1">AV$151-データ!AD27</f>
        <v>#N/A</v>
      </c>
      <c r="AW180" s="73" t="e">
        <f ca="1">AW$151-データ!AE27</f>
        <v>#N/A</v>
      </c>
      <c r="AX180" s="73" t="e">
        <f ca="1">AX$151-データ!AF27</f>
        <v>#N/A</v>
      </c>
      <c r="AY180" s="73" t="e">
        <f ca="1">AY$151-データ!AG27</f>
        <v>#N/A</v>
      </c>
      <c r="AZ180" s="73" t="e">
        <f ca="1">AZ$151-データ!AH27</f>
        <v>#N/A</v>
      </c>
      <c r="BA180" s="73" t="e">
        <f ca="1">BA$151-データ!AI27</f>
        <v>#N/A</v>
      </c>
      <c r="BB180" s="73" t="e">
        <f ca="1">BB$151-データ!AJ27</f>
        <v>#N/A</v>
      </c>
      <c r="BC180" s="73" t="e">
        <f ca="1">BC$151-データ!AK27</f>
        <v>#N/A</v>
      </c>
      <c r="BD180" s="73" t="e">
        <f ca="1">BD$151-データ!AL27</f>
        <v>#N/A</v>
      </c>
      <c r="BE180" s="73" t="e">
        <f ca="1">BE$151-データ!AM27</f>
        <v>#N/A</v>
      </c>
      <c r="BF180" s="73" t="e">
        <f ca="1">BF$151-データ!AN27</f>
        <v>#N/A</v>
      </c>
      <c r="BG180" s="73" t="e">
        <f ca="1">BG$151-データ!AO27</f>
        <v>#N/A</v>
      </c>
      <c r="BH180" s="73" t="e">
        <f ca="1">BH$151-データ!AP27</f>
        <v>#N/A</v>
      </c>
      <c r="BI180" s="73" t="e">
        <f ca="1">BI$151-データ!AQ27</f>
        <v>#N/A</v>
      </c>
      <c r="BJ180" s="73" t="e">
        <f ca="1">BJ$151-データ!AR27</f>
        <v>#N/A</v>
      </c>
      <c r="BK180" s="73" t="e">
        <f ca="1">BK$151-データ!AS27</f>
        <v>#N/A</v>
      </c>
      <c r="BL180" s="73" t="e">
        <f ca="1">BL$151-データ!AT27</f>
        <v>#N/A</v>
      </c>
      <c r="BM180" s="73" t="e">
        <f ca="1">BM$151-データ!AU27</f>
        <v>#N/A</v>
      </c>
      <c r="BN180" s="73" t="e">
        <f ca="1">BN$151-データ!AV27</f>
        <v>#N/A</v>
      </c>
      <c r="BO180" s="73" t="e">
        <f ca="1">BO$151-データ!AW27</f>
        <v>#N/A</v>
      </c>
      <c r="BP180" s="73" t="e">
        <f ca="1">BP$151-データ!AX27</f>
        <v>#N/A</v>
      </c>
      <c r="BQ180" s="73" t="e">
        <f>BQ$151-データ!AY27</f>
        <v>#N/A</v>
      </c>
      <c r="BR180" s="73" t="e">
        <f>BR$151-データ!AZ27</f>
        <v>#N/A</v>
      </c>
    </row>
    <row r="181" spans="30:70" hidden="1" outlineLevel="1">
      <c r="AD181" s="66">
        <f>データ!B28</f>
        <v>24</v>
      </c>
      <c r="AE181" s="66">
        <f ca="1">IF(AF181&lt;&gt;0,0,COUNTIF(AF$157:$AF181,0))</f>
        <v>0</v>
      </c>
      <c r="AF181" s="66">
        <f t="shared" ca="1" si="53"/>
        <v>2</v>
      </c>
      <c r="AG181" s="66" t="str">
        <f>データ!D28</f>
        <v>邪神</v>
      </c>
      <c r="AH181" s="66" t="str">
        <f>データ!F28</f>
        <v>パズス</v>
      </c>
      <c r="AI181" s="73" t="e">
        <f ca="1">AI$151-データ!Q28</f>
        <v>#N/A</v>
      </c>
      <c r="AJ181" s="73" t="e">
        <f ca="1">AJ$151-データ!R28</f>
        <v>#N/A</v>
      </c>
      <c r="AK181" s="73" t="e">
        <f ca="1">AK$151-データ!S28</f>
        <v>#N/A</v>
      </c>
      <c r="AL181" s="73">
        <f ca="1">AL$151-データ!T28</f>
        <v>-7</v>
      </c>
      <c r="AM181" s="73" t="e">
        <f ca="1">AM$151-データ!U28</f>
        <v>#N/A</v>
      </c>
      <c r="AN181" s="73" t="e">
        <f ca="1">AN$151-データ!V28</f>
        <v>#N/A</v>
      </c>
      <c r="AO181" s="73" t="e">
        <f ca="1">AO$151-データ!W28</f>
        <v>#N/A</v>
      </c>
      <c r="AP181" s="73" t="e">
        <f ca="1">AP$151-データ!X28</f>
        <v>#N/A</v>
      </c>
      <c r="AQ181" s="73" t="e">
        <f ca="1">AQ$151-データ!Y28</f>
        <v>#N/A</v>
      </c>
      <c r="AR181" s="73" t="e">
        <f ca="1">AR$151-データ!Z28</f>
        <v>#N/A</v>
      </c>
      <c r="AS181" s="73" t="e">
        <f ca="1">AS$151-データ!AA28</f>
        <v>#N/A</v>
      </c>
      <c r="AT181" s="73" t="e">
        <f ca="1">AT$151-データ!AB28</f>
        <v>#N/A</v>
      </c>
      <c r="AU181" s="73" t="e">
        <f ca="1">AU$151-データ!AC28</f>
        <v>#N/A</v>
      </c>
      <c r="AV181" s="73" t="e">
        <f ca="1">AV$151-データ!AD28</f>
        <v>#N/A</v>
      </c>
      <c r="AW181" s="73" t="e">
        <f ca="1">AW$151-データ!AE28</f>
        <v>#N/A</v>
      </c>
      <c r="AX181" s="73" t="e">
        <f ca="1">AX$151-データ!AF28</f>
        <v>#N/A</v>
      </c>
      <c r="AY181" s="73" t="e">
        <f ca="1">AY$151-データ!AG28</f>
        <v>#N/A</v>
      </c>
      <c r="AZ181" s="73" t="e">
        <f ca="1">AZ$151-データ!AH28</f>
        <v>#N/A</v>
      </c>
      <c r="BA181" s="73" t="e">
        <f ca="1">BA$151-データ!AI28</f>
        <v>#N/A</v>
      </c>
      <c r="BB181" s="73" t="e">
        <f ca="1">BB$151-データ!AJ28</f>
        <v>#N/A</v>
      </c>
      <c r="BC181" s="73">
        <f ca="1">BC$151-データ!AK28</f>
        <v>-7</v>
      </c>
      <c r="BD181" s="73" t="e">
        <f ca="1">BD$151-データ!AL28</f>
        <v>#N/A</v>
      </c>
      <c r="BE181" s="73" t="e">
        <f ca="1">BE$151-データ!AM28</f>
        <v>#N/A</v>
      </c>
      <c r="BF181" s="73" t="e">
        <f ca="1">BF$151-データ!AN28</f>
        <v>#N/A</v>
      </c>
      <c r="BG181" s="73" t="e">
        <f ca="1">BG$151-データ!AO28</f>
        <v>#N/A</v>
      </c>
      <c r="BH181" s="73" t="e">
        <f ca="1">BH$151-データ!AP28</f>
        <v>#N/A</v>
      </c>
      <c r="BI181" s="73" t="e">
        <f ca="1">BI$151-データ!AQ28</f>
        <v>#N/A</v>
      </c>
      <c r="BJ181" s="73" t="e">
        <f ca="1">BJ$151-データ!AR28</f>
        <v>#N/A</v>
      </c>
      <c r="BK181" s="73" t="e">
        <f ca="1">BK$151-データ!AS28</f>
        <v>#N/A</v>
      </c>
      <c r="BL181" s="73" t="e">
        <f ca="1">BL$151-データ!AT28</f>
        <v>#N/A</v>
      </c>
      <c r="BM181" s="73" t="e">
        <f ca="1">BM$151-データ!AU28</f>
        <v>#N/A</v>
      </c>
      <c r="BN181" s="73" t="e">
        <f ca="1">BN$151-データ!AV28</f>
        <v>#N/A</v>
      </c>
      <c r="BO181" s="73" t="e">
        <f ca="1">BO$151-データ!AW28</f>
        <v>#N/A</v>
      </c>
      <c r="BP181" s="73" t="e">
        <f ca="1">BP$151-データ!AX28</f>
        <v>#N/A</v>
      </c>
      <c r="BQ181" s="73" t="e">
        <f>BQ$151-データ!AY28</f>
        <v>#N/A</v>
      </c>
      <c r="BR181" s="73" t="e">
        <f>BR$151-データ!AZ28</f>
        <v>#N/A</v>
      </c>
    </row>
    <row r="182" spans="30:70" hidden="1" outlineLevel="1">
      <c r="AD182" s="66">
        <f>データ!B29</f>
        <v>25</v>
      </c>
      <c r="AE182" s="66">
        <f ca="1">IF(AF182&lt;&gt;0,0,COUNTIF(AF$157:$AF182,0))</f>
        <v>0</v>
      </c>
      <c r="AF182" s="66">
        <f t="shared" ca="1" si="53"/>
        <v>2</v>
      </c>
      <c r="AG182" s="66" t="str">
        <f>データ!D29</f>
        <v>邪神</v>
      </c>
      <c r="AH182" s="66" t="str">
        <f>データ!F29</f>
        <v>ニャルラトホテプ</v>
      </c>
      <c r="AI182" s="73" t="e">
        <f ca="1">AI$151-データ!Q29</f>
        <v>#N/A</v>
      </c>
      <c r="AJ182" s="73" t="e">
        <f ca="1">AJ$151-データ!R29</f>
        <v>#N/A</v>
      </c>
      <c r="AK182" s="73" t="e">
        <f ca="1">AK$151-データ!S29</f>
        <v>#N/A</v>
      </c>
      <c r="AL182" s="73">
        <f ca="1">AL$151-データ!T29</f>
        <v>-8</v>
      </c>
      <c r="AM182" s="73" t="e">
        <f ca="1">AM$151-データ!U29</f>
        <v>#N/A</v>
      </c>
      <c r="AN182" s="73" t="e">
        <f ca="1">AN$151-データ!V29</f>
        <v>#N/A</v>
      </c>
      <c r="AO182" s="73" t="e">
        <f ca="1">AO$151-データ!W29</f>
        <v>#N/A</v>
      </c>
      <c r="AP182" s="73" t="e">
        <f ca="1">AP$151-データ!X29</f>
        <v>#N/A</v>
      </c>
      <c r="AQ182" s="73" t="e">
        <f ca="1">AQ$151-データ!Y29</f>
        <v>#N/A</v>
      </c>
      <c r="AR182" s="73" t="e">
        <f ca="1">AR$151-データ!Z29</f>
        <v>#N/A</v>
      </c>
      <c r="AS182" s="73" t="e">
        <f ca="1">AS$151-データ!AA29</f>
        <v>#N/A</v>
      </c>
      <c r="AT182" s="73" t="e">
        <f ca="1">AT$151-データ!AB29</f>
        <v>#N/A</v>
      </c>
      <c r="AU182" s="73" t="e">
        <f ca="1">AU$151-データ!AC29</f>
        <v>#N/A</v>
      </c>
      <c r="AV182" s="73" t="e">
        <f ca="1">AV$151-データ!AD29</f>
        <v>#N/A</v>
      </c>
      <c r="AW182" s="73" t="e">
        <f ca="1">AW$151-データ!AE29</f>
        <v>#N/A</v>
      </c>
      <c r="AX182" s="73" t="e">
        <f ca="1">AX$151-データ!AF29</f>
        <v>#N/A</v>
      </c>
      <c r="AY182" s="73" t="e">
        <f ca="1">AY$151-データ!AG29</f>
        <v>#N/A</v>
      </c>
      <c r="AZ182" s="73" t="e">
        <f ca="1">AZ$151-データ!AH29</f>
        <v>#N/A</v>
      </c>
      <c r="BA182" s="73" t="e">
        <f ca="1">BA$151-データ!AI29</f>
        <v>#N/A</v>
      </c>
      <c r="BB182" s="73" t="e">
        <f ca="1">BB$151-データ!AJ29</f>
        <v>#N/A</v>
      </c>
      <c r="BC182" s="73" t="e">
        <f ca="1">BC$151-データ!AK29</f>
        <v>#N/A</v>
      </c>
      <c r="BD182" s="73" t="e">
        <f ca="1">BD$151-データ!AL29</f>
        <v>#N/A</v>
      </c>
      <c r="BE182" s="73" t="e">
        <f ca="1">BE$151-データ!AM29</f>
        <v>#N/A</v>
      </c>
      <c r="BF182" s="73" t="e">
        <f ca="1">BF$151-データ!AN29</f>
        <v>#N/A</v>
      </c>
      <c r="BG182" s="73">
        <f ca="1">BG$151-データ!AO29</f>
        <v>-10</v>
      </c>
      <c r="BH182" s="73" t="e">
        <f ca="1">BH$151-データ!AP29</f>
        <v>#N/A</v>
      </c>
      <c r="BI182" s="73" t="e">
        <f ca="1">BI$151-データ!AQ29</f>
        <v>#N/A</v>
      </c>
      <c r="BJ182" s="73" t="e">
        <f ca="1">BJ$151-データ!AR29</f>
        <v>#N/A</v>
      </c>
      <c r="BK182" s="73" t="e">
        <f ca="1">BK$151-データ!AS29</f>
        <v>#N/A</v>
      </c>
      <c r="BL182" s="73" t="e">
        <f ca="1">BL$151-データ!AT29</f>
        <v>#N/A</v>
      </c>
      <c r="BM182" s="73" t="e">
        <f ca="1">BM$151-データ!AU29</f>
        <v>#N/A</v>
      </c>
      <c r="BN182" s="73" t="e">
        <f ca="1">BN$151-データ!AV29</f>
        <v>#N/A</v>
      </c>
      <c r="BO182" s="73" t="e">
        <f ca="1">BO$151-データ!AW29</f>
        <v>#N/A</v>
      </c>
      <c r="BP182" s="73" t="e">
        <f ca="1">BP$151-データ!AX29</f>
        <v>#N/A</v>
      </c>
      <c r="BQ182" s="73" t="e">
        <f>BQ$151-データ!AY29</f>
        <v>#N/A</v>
      </c>
      <c r="BR182" s="73" t="e">
        <f>BR$151-データ!AZ29</f>
        <v>#N/A</v>
      </c>
    </row>
    <row r="183" spans="30:70" hidden="1" outlineLevel="1">
      <c r="AD183" s="66">
        <f>データ!B30</f>
        <v>26</v>
      </c>
      <c r="AE183" s="66">
        <f ca="1">IF(AF183&lt;&gt;0,0,COUNTIF(AF$157:$AF183,0))</f>
        <v>0</v>
      </c>
      <c r="AF183" s="66">
        <f t="shared" ca="1" si="53"/>
        <v>3</v>
      </c>
      <c r="AG183" s="66" t="str">
        <f>データ!D30</f>
        <v>邪神</v>
      </c>
      <c r="AH183" s="66" t="str">
        <f>データ!F30</f>
        <v>サマエル</v>
      </c>
      <c r="AI183" s="73" t="e">
        <f ca="1">AI$151-データ!Q30</f>
        <v>#N/A</v>
      </c>
      <c r="AJ183" s="73" t="e">
        <f ca="1">AJ$151-データ!R30</f>
        <v>#N/A</v>
      </c>
      <c r="AK183" s="73" t="e">
        <f ca="1">AK$151-データ!S30</f>
        <v>#N/A</v>
      </c>
      <c r="AL183" s="73">
        <f ca="1">AL$151-データ!T30</f>
        <v>-7</v>
      </c>
      <c r="AM183" s="73" t="e">
        <f ca="1">AM$151-データ!U30</f>
        <v>#N/A</v>
      </c>
      <c r="AN183" s="73" t="e">
        <f ca="1">AN$151-データ!V30</f>
        <v>#N/A</v>
      </c>
      <c r="AO183" s="73" t="e">
        <f ca="1">AO$151-データ!W30</f>
        <v>#N/A</v>
      </c>
      <c r="AP183" s="73" t="e">
        <f ca="1">AP$151-データ!X30</f>
        <v>#N/A</v>
      </c>
      <c r="AQ183" s="73">
        <f ca="1">AQ$151-データ!Y30</f>
        <v>-1</v>
      </c>
      <c r="AR183" s="73" t="e">
        <f ca="1">AR$151-データ!Z30</f>
        <v>#N/A</v>
      </c>
      <c r="AS183" s="73" t="e">
        <f ca="1">AS$151-データ!AA30</f>
        <v>#N/A</v>
      </c>
      <c r="AT183" s="73" t="e">
        <f ca="1">AT$151-データ!AB30</f>
        <v>#N/A</v>
      </c>
      <c r="AU183" s="73" t="e">
        <f ca="1">AU$151-データ!AC30</f>
        <v>#N/A</v>
      </c>
      <c r="AV183" s="73" t="e">
        <f ca="1">AV$151-データ!AD30</f>
        <v>#N/A</v>
      </c>
      <c r="AW183" s="73" t="e">
        <f ca="1">AW$151-データ!AE30</f>
        <v>#N/A</v>
      </c>
      <c r="AX183" s="73" t="e">
        <f ca="1">AX$151-データ!AF30</f>
        <v>#N/A</v>
      </c>
      <c r="AY183" s="73" t="e">
        <f ca="1">AY$151-データ!AG30</f>
        <v>#N/A</v>
      </c>
      <c r="AZ183" s="73" t="e">
        <f ca="1">AZ$151-データ!AH30</f>
        <v>#N/A</v>
      </c>
      <c r="BA183" s="73" t="e">
        <f ca="1">BA$151-データ!AI30</f>
        <v>#N/A</v>
      </c>
      <c r="BB183" s="73" t="e">
        <f ca="1">BB$151-データ!AJ30</f>
        <v>#N/A</v>
      </c>
      <c r="BC183" s="73" t="e">
        <f ca="1">BC$151-データ!AK30</f>
        <v>#N/A</v>
      </c>
      <c r="BD183" s="73" t="e">
        <f ca="1">BD$151-データ!AL30</f>
        <v>#N/A</v>
      </c>
      <c r="BE183" s="73">
        <f ca="1">BE$151-データ!AM30</f>
        <v>-7</v>
      </c>
      <c r="BF183" s="73" t="e">
        <f ca="1">BF$151-データ!AN30</f>
        <v>#N/A</v>
      </c>
      <c r="BG183" s="73" t="e">
        <f ca="1">BG$151-データ!AO30</f>
        <v>#N/A</v>
      </c>
      <c r="BH183" s="73" t="e">
        <f ca="1">BH$151-データ!AP30</f>
        <v>#N/A</v>
      </c>
      <c r="BI183" s="73" t="e">
        <f ca="1">BI$151-データ!AQ30</f>
        <v>#N/A</v>
      </c>
      <c r="BJ183" s="73" t="e">
        <f ca="1">BJ$151-データ!AR30</f>
        <v>#N/A</v>
      </c>
      <c r="BK183" s="73" t="e">
        <f ca="1">BK$151-データ!AS30</f>
        <v>#N/A</v>
      </c>
      <c r="BL183" s="73" t="e">
        <f ca="1">BL$151-データ!AT30</f>
        <v>#N/A</v>
      </c>
      <c r="BM183" s="73" t="e">
        <f ca="1">BM$151-データ!AU30</f>
        <v>#N/A</v>
      </c>
      <c r="BN183" s="73" t="e">
        <f ca="1">BN$151-データ!AV30</f>
        <v>#N/A</v>
      </c>
      <c r="BO183" s="73" t="e">
        <f ca="1">BO$151-データ!AW30</f>
        <v>#N/A</v>
      </c>
      <c r="BP183" s="73" t="e">
        <f ca="1">BP$151-データ!AX30</f>
        <v>#N/A</v>
      </c>
      <c r="BQ183" s="73" t="e">
        <f>BQ$151-データ!AY30</f>
        <v>#N/A</v>
      </c>
      <c r="BR183" s="73" t="e">
        <f>BR$151-データ!AZ30</f>
        <v>#N/A</v>
      </c>
    </row>
    <row r="184" spans="30:70" hidden="1" outlineLevel="1">
      <c r="AD184" s="66">
        <f>データ!B31</f>
        <v>27</v>
      </c>
      <c r="AE184" s="66">
        <f ca="1">IF(AF184&lt;&gt;0,0,COUNTIF(AF$157:$AF184,0))</f>
        <v>0</v>
      </c>
      <c r="AF184" s="66">
        <f t="shared" ca="1" si="53"/>
        <v>2</v>
      </c>
      <c r="AG184" s="66" t="str">
        <f>データ!D31</f>
        <v>邪神</v>
      </c>
      <c r="AH184" s="66" t="str">
        <f>データ!F31</f>
        <v>セト</v>
      </c>
      <c r="AI184" s="73">
        <f ca="1">AI$151-データ!Q31</f>
        <v>-7</v>
      </c>
      <c r="AJ184" s="73" t="e">
        <f ca="1">AJ$151-データ!R31</f>
        <v>#N/A</v>
      </c>
      <c r="AK184" s="73" t="e">
        <f ca="1">AK$151-データ!S31</f>
        <v>#N/A</v>
      </c>
      <c r="AL184" s="73">
        <f ca="1">AL$151-データ!T31</f>
        <v>-8</v>
      </c>
      <c r="AM184" s="73" t="e">
        <f ca="1">AM$151-データ!U31</f>
        <v>#N/A</v>
      </c>
      <c r="AN184" s="73" t="e">
        <f ca="1">AN$151-データ!V31</f>
        <v>#N/A</v>
      </c>
      <c r="AO184" s="73" t="e">
        <f ca="1">AO$151-データ!W31</f>
        <v>#N/A</v>
      </c>
      <c r="AP184" s="73" t="e">
        <f ca="1">AP$151-データ!X31</f>
        <v>#N/A</v>
      </c>
      <c r="AQ184" s="73" t="e">
        <f ca="1">AQ$151-データ!Y31</f>
        <v>#N/A</v>
      </c>
      <c r="AR184" s="73" t="e">
        <f ca="1">AR$151-データ!Z31</f>
        <v>#N/A</v>
      </c>
      <c r="AS184" s="73" t="e">
        <f ca="1">AS$151-データ!AA31</f>
        <v>#N/A</v>
      </c>
      <c r="AT184" s="73" t="e">
        <f ca="1">AT$151-データ!AB31</f>
        <v>#N/A</v>
      </c>
      <c r="AU184" s="73" t="e">
        <f ca="1">AU$151-データ!AC31</f>
        <v>#N/A</v>
      </c>
      <c r="AV184" s="73" t="e">
        <f ca="1">AV$151-データ!AD31</f>
        <v>#N/A</v>
      </c>
      <c r="AW184" s="73" t="e">
        <f ca="1">AW$151-データ!AE31</f>
        <v>#N/A</v>
      </c>
      <c r="AX184" s="73" t="e">
        <f ca="1">AX$151-データ!AF31</f>
        <v>#N/A</v>
      </c>
      <c r="AY184" s="73" t="e">
        <f ca="1">AY$151-データ!AG31</f>
        <v>#N/A</v>
      </c>
      <c r="AZ184" s="73" t="e">
        <f ca="1">AZ$151-データ!AH31</f>
        <v>#N/A</v>
      </c>
      <c r="BA184" s="73" t="e">
        <f ca="1">BA$151-データ!AI31</f>
        <v>#N/A</v>
      </c>
      <c r="BB184" s="73" t="e">
        <f ca="1">BB$151-データ!AJ31</f>
        <v>#N/A</v>
      </c>
      <c r="BC184" s="73" t="e">
        <f ca="1">BC$151-データ!AK31</f>
        <v>#N/A</v>
      </c>
      <c r="BD184" s="73" t="e">
        <f ca="1">BD$151-データ!AL31</f>
        <v>#N/A</v>
      </c>
      <c r="BE184" s="73" t="e">
        <f ca="1">BE$151-データ!AM31</f>
        <v>#N/A</v>
      </c>
      <c r="BF184" s="73" t="e">
        <f ca="1">BF$151-データ!AN31</f>
        <v>#N/A</v>
      </c>
      <c r="BG184" s="73" t="e">
        <f ca="1">BG$151-データ!AO31</f>
        <v>#N/A</v>
      </c>
      <c r="BH184" s="73" t="e">
        <f ca="1">BH$151-データ!AP31</f>
        <v>#N/A</v>
      </c>
      <c r="BI184" s="73" t="e">
        <f ca="1">BI$151-データ!AQ31</f>
        <v>#N/A</v>
      </c>
      <c r="BJ184" s="73" t="e">
        <f ca="1">BJ$151-データ!AR31</f>
        <v>#N/A</v>
      </c>
      <c r="BK184" s="73" t="e">
        <f ca="1">BK$151-データ!AS31</f>
        <v>#N/A</v>
      </c>
      <c r="BL184" s="73" t="e">
        <f ca="1">BL$151-データ!AT31</f>
        <v>#N/A</v>
      </c>
      <c r="BM184" s="73" t="e">
        <f ca="1">BM$151-データ!AU31</f>
        <v>#N/A</v>
      </c>
      <c r="BN184" s="73" t="e">
        <f ca="1">BN$151-データ!AV31</f>
        <v>#N/A</v>
      </c>
      <c r="BO184" s="73" t="e">
        <f ca="1">BO$151-データ!AW31</f>
        <v>#N/A</v>
      </c>
      <c r="BP184" s="73" t="e">
        <f ca="1">BP$151-データ!AX31</f>
        <v>#N/A</v>
      </c>
      <c r="BQ184" s="73" t="e">
        <f>BQ$151-データ!AY31</f>
        <v>#N/A</v>
      </c>
      <c r="BR184" s="73" t="e">
        <f>BR$151-データ!AZ31</f>
        <v>#N/A</v>
      </c>
    </row>
    <row r="185" spans="30:70" hidden="1" outlineLevel="1">
      <c r="AD185" s="66">
        <f>データ!B32</f>
        <v>28</v>
      </c>
      <c r="AE185" s="66">
        <f ca="1">IF(AF185&lt;&gt;0,0,COUNTIF(AF$157:$AF185,0))</f>
        <v>0</v>
      </c>
      <c r="AF185" s="66">
        <f t="shared" ca="1" si="53"/>
        <v>1</v>
      </c>
      <c r="AG185" s="66" t="str">
        <f>データ!D32</f>
        <v>霊鳥</v>
      </c>
      <c r="AH185" s="66" t="str">
        <f>データ!F32</f>
        <v>ホウオウ</v>
      </c>
      <c r="AI185" s="73" t="e">
        <f ca="1">AI$151-データ!Q32</f>
        <v>#N/A</v>
      </c>
      <c r="AJ185" s="73" t="e">
        <f ca="1">AJ$151-データ!R32</f>
        <v>#N/A</v>
      </c>
      <c r="AK185" s="73" t="e">
        <f ca="1">AK$151-データ!S32</f>
        <v>#N/A</v>
      </c>
      <c r="AL185" s="73" t="e">
        <f ca="1">AL$151-データ!T32</f>
        <v>#N/A</v>
      </c>
      <c r="AM185" s="73" t="e">
        <f ca="1">AM$151-データ!U32</f>
        <v>#N/A</v>
      </c>
      <c r="AN185" s="73" t="e">
        <f ca="1">AN$151-データ!V32</f>
        <v>#N/A</v>
      </c>
      <c r="AO185" s="73" t="e">
        <f ca="1">AO$151-データ!W32</f>
        <v>#N/A</v>
      </c>
      <c r="AP185" s="73" t="e">
        <f ca="1">AP$151-データ!X32</f>
        <v>#N/A</v>
      </c>
      <c r="AQ185" s="73" t="e">
        <f ca="1">AQ$151-データ!Y32</f>
        <v>#N/A</v>
      </c>
      <c r="AR185" s="73">
        <f ca="1">AR$151-データ!Z32</f>
        <v>-1</v>
      </c>
      <c r="AS185" s="73" t="e">
        <f ca="1">AS$151-データ!AA32</f>
        <v>#N/A</v>
      </c>
      <c r="AT185" s="73" t="e">
        <f ca="1">AT$151-データ!AB32</f>
        <v>#N/A</v>
      </c>
      <c r="AU185" s="73" t="e">
        <f ca="1">AU$151-データ!AC32</f>
        <v>#N/A</v>
      </c>
      <c r="AV185" s="73" t="e">
        <f ca="1">AV$151-データ!AD32</f>
        <v>#N/A</v>
      </c>
      <c r="AW185" s="73" t="e">
        <f ca="1">AW$151-データ!AE32</f>
        <v>#N/A</v>
      </c>
      <c r="AX185" s="73" t="e">
        <f ca="1">AX$151-データ!AF32</f>
        <v>#N/A</v>
      </c>
      <c r="AY185" s="73" t="e">
        <f ca="1">AY$151-データ!AG32</f>
        <v>#N/A</v>
      </c>
      <c r="AZ185" s="73" t="e">
        <f ca="1">AZ$151-データ!AH32</f>
        <v>#N/A</v>
      </c>
      <c r="BA185" s="73" t="e">
        <f ca="1">BA$151-データ!AI32</f>
        <v>#N/A</v>
      </c>
      <c r="BB185" s="73" t="e">
        <f ca="1">BB$151-データ!AJ32</f>
        <v>#N/A</v>
      </c>
      <c r="BC185" s="73" t="e">
        <f ca="1">BC$151-データ!AK32</f>
        <v>#N/A</v>
      </c>
      <c r="BD185" s="73" t="e">
        <f ca="1">BD$151-データ!AL32</f>
        <v>#N/A</v>
      </c>
      <c r="BE185" s="73" t="e">
        <f ca="1">BE$151-データ!AM32</f>
        <v>#N/A</v>
      </c>
      <c r="BF185" s="73" t="e">
        <f ca="1">BF$151-データ!AN32</f>
        <v>#N/A</v>
      </c>
      <c r="BG185" s="73" t="e">
        <f ca="1">BG$151-データ!AO32</f>
        <v>#N/A</v>
      </c>
      <c r="BH185" s="73" t="e">
        <f ca="1">BH$151-データ!AP32</f>
        <v>#N/A</v>
      </c>
      <c r="BI185" s="73" t="e">
        <f ca="1">BI$151-データ!AQ32</f>
        <v>#N/A</v>
      </c>
      <c r="BJ185" s="73" t="e">
        <f ca="1">BJ$151-データ!AR32</f>
        <v>#N/A</v>
      </c>
      <c r="BK185" s="73" t="e">
        <f ca="1">BK$151-データ!AS32</f>
        <v>#N/A</v>
      </c>
      <c r="BL185" s="73" t="e">
        <f ca="1">BL$151-データ!AT32</f>
        <v>#N/A</v>
      </c>
      <c r="BM185" s="73" t="e">
        <f ca="1">BM$151-データ!AU32</f>
        <v>#N/A</v>
      </c>
      <c r="BN185" s="73" t="e">
        <f ca="1">BN$151-データ!AV32</f>
        <v>#N/A</v>
      </c>
      <c r="BO185" s="73" t="e">
        <f ca="1">BO$151-データ!AW32</f>
        <v>#N/A</v>
      </c>
      <c r="BP185" s="73" t="e">
        <f ca="1">BP$151-データ!AX32</f>
        <v>#N/A</v>
      </c>
      <c r="BQ185" s="73" t="e">
        <f>BQ$151-データ!AY32</f>
        <v>#N/A</v>
      </c>
      <c r="BR185" s="73" t="e">
        <f>BR$151-データ!AZ32</f>
        <v>#N/A</v>
      </c>
    </row>
    <row r="186" spans="30:70" hidden="1" outlineLevel="1">
      <c r="AD186" s="66">
        <f>データ!B33</f>
        <v>29</v>
      </c>
      <c r="AE186" s="66">
        <f ca="1">IF(AF186&lt;&gt;0,0,COUNTIF(AF$157:$AF186,0))</f>
        <v>0</v>
      </c>
      <c r="AF186" s="66">
        <f t="shared" ca="1" si="53"/>
        <v>1</v>
      </c>
      <c r="AG186" s="66" t="str">
        <f>データ!D33</f>
        <v>霊鳥</v>
      </c>
      <c r="AH186" s="66" t="str">
        <f>データ!F33</f>
        <v>ジャターユ</v>
      </c>
      <c r="AI186" s="73" t="e">
        <f ca="1">AI$151-データ!Q33</f>
        <v>#N/A</v>
      </c>
      <c r="AJ186" s="73" t="e">
        <f ca="1">AJ$151-データ!R33</f>
        <v>#N/A</v>
      </c>
      <c r="AK186" s="73" t="e">
        <f ca="1">AK$151-データ!S33</f>
        <v>#N/A</v>
      </c>
      <c r="AL186" s="73" t="e">
        <f ca="1">AL$151-データ!T33</f>
        <v>#N/A</v>
      </c>
      <c r="AM186" s="73" t="e">
        <f ca="1">AM$151-データ!U33</f>
        <v>#N/A</v>
      </c>
      <c r="AN186" s="73" t="e">
        <f ca="1">AN$151-データ!V33</f>
        <v>#N/A</v>
      </c>
      <c r="AO186" s="73" t="e">
        <f ca="1">AO$151-データ!W33</f>
        <v>#N/A</v>
      </c>
      <c r="AP186" s="73" t="e">
        <f ca="1">AP$151-データ!X33</f>
        <v>#N/A</v>
      </c>
      <c r="AQ186" s="73" t="e">
        <f ca="1">AQ$151-データ!Y33</f>
        <v>#N/A</v>
      </c>
      <c r="AR186" s="73">
        <f ca="1">AR$151-データ!Z33</f>
        <v>-1</v>
      </c>
      <c r="AS186" s="73" t="e">
        <f ca="1">AS$151-データ!AA33</f>
        <v>#N/A</v>
      </c>
      <c r="AT186" s="73" t="e">
        <f ca="1">AT$151-データ!AB33</f>
        <v>#N/A</v>
      </c>
      <c r="AU186" s="73" t="e">
        <f ca="1">AU$151-データ!AC33</f>
        <v>#N/A</v>
      </c>
      <c r="AV186" s="73" t="e">
        <f ca="1">AV$151-データ!AD33</f>
        <v>#N/A</v>
      </c>
      <c r="AW186" s="73" t="e">
        <f ca="1">AW$151-データ!AE33</f>
        <v>#N/A</v>
      </c>
      <c r="AX186" s="73" t="e">
        <f ca="1">AX$151-データ!AF33</f>
        <v>#N/A</v>
      </c>
      <c r="AY186" s="73" t="e">
        <f ca="1">AY$151-データ!AG33</f>
        <v>#N/A</v>
      </c>
      <c r="AZ186" s="73" t="e">
        <f ca="1">AZ$151-データ!AH33</f>
        <v>#N/A</v>
      </c>
      <c r="BA186" s="73" t="e">
        <f ca="1">BA$151-データ!AI33</f>
        <v>#N/A</v>
      </c>
      <c r="BB186" s="73" t="e">
        <f ca="1">BB$151-データ!AJ33</f>
        <v>#N/A</v>
      </c>
      <c r="BC186" s="73" t="e">
        <f ca="1">BC$151-データ!AK33</f>
        <v>#N/A</v>
      </c>
      <c r="BD186" s="73" t="e">
        <f ca="1">BD$151-データ!AL33</f>
        <v>#N/A</v>
      </c>
      <c r="BE186" s="73" t="e">
        <f ca="1">BE$151-データ!AM33</f>
        <v>#N/A</v>
      </c>
      <c r="BF186" s="73" t="e">
        <f ca="1">BF$151-データ!AN33</f>
        <v>#N/A</v>
      </c>
      <c r="BG186" s="73" t="e">
        <f ca="1">BG$151-データ!AO33</f>
        <v>#N/A</v>
      </c>
      <c r="BH186" s="73" t="e">
        <f ca="1">BH$151-データ!AP33</f>
        <v>#N/A</v>
      </c>
      <c r="BI186" s="73" t="e">
        <f ca="1">BI$151-データ!AQ33</f>
        <v>#N/A</v>
      </c>
      <c r="BJ186" s="73" t="e">
        <f ca="1">BJ$151-データ!AR33</f>
        <v>#N/A</v>
      </c>
      <c r="BK186" s="73" t="e">
        <f ca="1">BK$151-データ!AS33</f>
        <v>#N/A</v>
      </c>
      <c r="BL186" s="73" t="e">
        <f ca="1">BL$151-データ!AT33</f>
        <v>#N/A</v>
      </c>
      <c r="BM186" s="73" t="e">
        <f ca="1">BM$151-データ!AU33</f>
        <v>#N/A</v>
      </c>
      <c r="BN186" s="73" t="e">
        <f ca="1">BN$151-データ!AV33</f>
        <v>#N/A</v>
      </c>
      <c r="BO186" s="73" t="e">
        <f ca="1">BO$151-データ!AW33</f>
        <v>#N/A</v>
      </c>
      <c r="BP186" s="73" t="e">
        <f ca="1">BP$151-データ!AX33</f>
        <v>#N/A</v>
      </c>
      <c r="BQ186" s="73" t="e">
        <f>BQ$151-データ!AY33</f>
        <v>#N/A</v>
      </c>
      <c r="BR186" s="73" t="e">
        <f>BR$151-データ!AZ33</f>
        <v>#N/A</v>
      </c>
    </row>
    <row r="187" spans="30:70" hidden="1" outlineLevel="1">
      <c r="AD187" s="66">
        <f>データ!B34</f>
        <v>30</v>
      </c>
      <c r="AE187" s="66">
        <f ca="1">IF(AF187&lt;&gt;0,0,COUNTIF(AF$157:$AF187,0))</f>
        <v>0</v>
      </c>
      <c r="AF187" s="66">
        <f t="shared" ca="1" si="53"/>
        <v>1</v>
      </c>
      <c r="AG187" s="66" t="str">
        <f>データ!D34</f>
        <v>霊鳥</v>
      </c>
      <c r="AH187" s="66" t="str">
        <f>データ!F34</f>
        <v>フェニックス</v>
      </c>
      <c r="AI187" s="73" t="e">
        <f ca="1">AI$151-データ!Q34</f>
        <v>#N/A</v>
      </c>
      <c r="AJ187" s="73" t="e">
        <f ca="1">AJ$151-データ!R34</f>
        <v>#N/A</v>
      </c>
      <c r="AK187" s="73" t="e">
        <f ca="1">AK$151-データ!S34</f>
        <v>#N/A</v>
      </c>
      <c r="AL187" s="73" t="e">
        <f ca="1">AL$151-データ!T34</f>
        <v>#N/A</v>
      </c>
      <c r="AM187" s="73" t="e">
        <f ca="1">AM$151-データ!U34</f>
        <v>#N/A</v>
      </c>
      <c r="AN187" s="73" t="e">
        <f ca="1">AN$151-データ!V34</f>
        <v>#N/A</v>
      </c>
      <c r="AO187" s="73" t="e">
        <f ca="1">AO$151-データ!W34</f>
        <v>#N/A</v>
      </c>
      <c r="AP187" s="73" t="e">
        <f ca="1">AP$151-データ!X34</f>
        <v>#N/A</v>
      </c>
      <c r="AQ187" s="73" t="e">
        <f ca="1">AQ$151-データ!Y34</f>
        <v>#N/A</v>
      </c>
      <c r="AR187" s="73">
        <f ca="1">AR$151-データ!Z34</f>
        <v>-3</v>
      </c>
      <c r="AS187" s="73" t="e">
        <f ca="1">AS$151-データ!AA34</f>
        <v>#N/A</v>
      </c>
      <c r="AT187" s="73" t="e">
        <f ca="1">AT$151-データ!AB34</f>
        <v>#N/A</v>
      </c>
      <c r="AU187" s="73" t="e">
        <f ca="1">AU$151-データ!AC34</f>
        <v>#N/A</v>
      </c>
      <c r="AV187" s="73" t="e">
        <f ca="1">AV$151-データ!AD34</f>
        <v>#N/A</v>
      </c>
      <c r="AW187" s="73" t="e">
        <f ca="1">AW$151-データ!AE34</f>
        <v>#N/A</v>
      </c>
      <c r="AX187" s="73" t="e">
        <f ca="1">AX$151-データ!AF34</f>
        <v>#N/A</v>
      </c>
      <c r="AY187" s="73" t="e">
        <f ca="1">AY$151-データ!AG34</f>
        <v>#N/A</v>
      </c>
      <c r="AZ187" s="73" t="e">
        <f ca="1">AZ$151-データ!AH34</f>
        <v>#N/A</v>
      </c>
      <c r="BA187" s="73" t="e">
        <f ca="1">BA$151-データ!AI34</f>
        <v>#N/A</v>
      </c>
      <c r="BB187" s="73" t="e">
        <f ca="1">BB$151-データ!AJ34</f>
        <v>#N/A</v>
      </c>
      <c r="BC187" s="73" t="e">
        <f ca="1">BC$151-データ!AK34</f>
        <v>#N/A</v>
      </c>
      <c r="BD187" s="73" t="e">
        <f ca="1">BD$151-データ!AL34</f>
        <v>#N/A</v>
      </c>
      <c r="BE187" s="73" t="e">
        <f ca="1">BE$151-データ!AM34</f>
        <v>#N/A</v>
      </c>
      <c r="BF187" s="73" t="e">
        <f ca="1">BF$151-データ!AN34</f>
        <v>#N/A</v>
      </c>
      <c r="BG187" s="73" t="e">
        <f ca="1">BG$151-データ!AO34</f>
        <v>#N/A</v>
      </c>
      <c r="BH187" s="73" t="e">
        <f ca="1">BH$151-データ!AP34</f>
        <v>#N/A</v>
      </c>
      <c r="BI187" s="73" t="e">
        <f ca="1">BI$151-データ!AQ34</f>
        <v>#N/A</v>
      </c>
      <c r="BJ187" s="73" t="e">
        <f ca="1">BJ$151-データ!AR34</f>
        <v>#N/A</v>
      </c>
      <c r="BK187" s="73" t="e">
        <f ca="1">BK$151-データ!AS34</f>
        <v>#N/A</v>
      </c>
      <c r="BL187" s="73" t="e">
        <f ca="1">BL$151-データ!AT34</f>
        <v>#N/A</v>
      </c>
      <c r="BM187" s="73" t="e">
        <f ca="1">BM$151-データ!AU34</f>
        <v>#N/A</v>
      </c>
      <c r="BN187" s="73" t="e">
        <f ca="1">BN$151-データ!AV34</f>
        <v>#N/A</v>
      </c>
      <c r="BO187" s="73" t="e">
        <f ca="1">BO$151-データ!AW34</f>
        <v>#N/A</v>
      </c>
      <c r="BP187" s="73" t="e">
        <f ca="1">BP$151-データ!AX34</f>
        <v>#N/A</v>
      </c>
      <c r="BQ187" s="73" t="e">
        <f>BQ$151-データ!AY34</f>
        <v>#N/A</v>
      </c>
      <c r="BR187" s="73" t="e">
        <f>BR$151-データ!AZ34</f>
        <v>#N/A</v>
      </c>
    </row>
    <row r="188" spans="30:70" hidden="1" outlineLevel="1">
      <c r="AD188" s="66">
        <f>データ!B35</f>
        <v>31</v>
      </c>
      <c r="AE188" s="66">
        <f ca="1">IF(AF188&lt;&gt;0,0,COUNTIF(AF$157:$AF188,0))</f>
        <v>0</v>
      </c>
      <c r="AF188" s="66">
        <f t="shared" ca="1" si="53"/>
        <v>1</v>
      </c>
      <c r="AG188" s="66" t="str">
        <f>データ!D35</f>
        <v>霊鳥</v>
      </c>
      <c r="AH188" s="66" t="str">
        <f>データ!F35</f>
        <v>スパルナ</v>
      </c>
      <c r="AI188" s="73" t="e">
        <f ca="1">AI$151-データ!Q35</f>
        <v>#N/A</v>
      </c>
      <c r="AJ188" s="73" t="e">
        <f ca="1">AJ$151-データ!R35</f>
        <v>#N/A</v>
      </c>
      <c r="AK188" s="73" t="e">
        <f ca="1">AK$151-データ!S35</f>
        <v>#N/A</v>
      </c>
      <c r="AL188" s="73" t="e">
        <f ca="1">AL$151-データ!T35</f>
        <v>#N/A</v>
      </c>
      <c r="AM188" s="73" t="e">
        <f ca="1">AM$151-データ!U35</f>
        <v>#N/A</v>
      </c>
      <c r="AN188" s="73" t="e">
        <f ca="1">AN$151-データ!V35</f>
        <v>#N/A</v>
      </c>
      <c r="AO188" s="73" t="e">
        <f ca="1">AO$151-データ!W35</f>
        <v>#N/A</v>
      </c>
      <c r="AP188" s="73" t="e">
        <f ca="1">AP$151-データ!X35</f>
        <v>#N/A</v>
      </c>
      <c r="AQ188" s="73" t="e">
        <f ca="1">AQ$151-データ!Y35</f>
        <v>#N/A</v>
      </c>
      <c r="AR188" s="73">
        <f ca="1">AR$151-データ!Z35</f>
        <v>-4</v>
      </c>
      <c r="AS188" s="73" t="e">
        <f ca="1">AS$151-データ!AA35</f>
        <v>#N/A</v>
      </c>
      <c r="AT188" s="73" t="e">
        <f ca="1">AT$151-データ!AB35</f>
        <v>#N/A</v>
      </c>
      <c r="AU188" s="73" t="e">
        <f ca="1">AU$151-データ!AC35</f>
        <v>#N/A</v>
      </c>
      <c r="AV188" s="73" t="e">
        <f ca="1">AV$151-データ!AD35</f>
        <v>#N/A</v>
      </c>
      <c r="AW188" s="73" t="e">
        <f ca="1">AW$151-データ!AE35</f>
        <v>#N/A</v>
      </c>
      <c r="AX188" s="73" t="e">
        <f ca="1">AX$151-データ!AF35</f>
        <v>#N/A</v>
      </c>
      <c r="AY188" s="73" t="e">
        <f ca="1">AY$151-データ!AG35</f>
        <v>#N/A</v>
      </c>
      <c r="AZ188" s="73" t="e">
        <f ca="1">AZ$151-データ!AH35</f>
        <v>#N/A</v>
      </c>
      <c r="BA188" s="73" t="e">
        <f ca="1">BA$151-データ!AI35</f>
        <v>#N/A</v>
      </c>
      <c r="BB188" s="73" t="e">
        <f ca="1">BB$151-データ!AJ35</f>
        <v>#N/A</v>
      </c>
      <c r="BC188" s="73" t="e">
        <f ca="1">BC$151-データ!AK35</f>
        <v>#N/A</v>
      </c>
      <c r="BD188" s="73" t="e">
        <f ca="1">BD$151-データ!AL35</f>
        <v>#N/A</v>
      </c>
      <c r="BE188" s="73" t="e">
        <f ca="1">BE$151-データ!AM35</f>
        <v>#N/A</v>
      </c>
      <c r="BF188" s="73" t="e">
        <f ca="1">BF$151-データ!AN35</f>
        <v>#N/A</v>
      </c>
      <c r="BG188" s="73" t="e">
        <f ca="1">BG$151-データ!AO35</f>
        <v>#N/A</v>
      </c>
      <c r="BH188" s="73" t="e">
        <f ca="1">BH$151-データ!AP35</f>
        <v>#N/A</v>
      </c>
      <c r="BI188" s="73" t="e">
        <f ca="1">BI$151-データ!AQ35</f>
        <v>#N/A</v>
      </c>
      <c r="BJ188" s="73" t="e">
        <f ca="1">BJ$151-データ!AR35</f>
        <v>#N/A</v>
      </c>
      <c r="BK188" s="73" t="e">
        <f ca="1">BK$151-データ!AS35</f>
        <v>#N/A</v>
      </c>
      <c r="BL188" s="73" t="e">
        <f ca="1">BL$151-データ!AT35</f>
        <v>#N/A</v>
      </c>
      <c r="BM188" s="73" t="e">
        <f ca="1">BM$151-データ!AU35</f>
        <v>#N/A</v>
      </c>
      <c r="BN188" s="73" t="e">
        <f ca="1">BN$151-データ!AV35</f>
        <v>#N/A</v>
      </c>
      <c r="BO188" s="73" t="e">
        <f ca="1">BO$151-データ!AW35</f>
        <v>#N/A</v>
      </c>
      <c r="BP188" s="73" t="e">
        <f ca="1">BP$151-データ!AX35</f>
        <v>#N/A</v>
      </c>
      <c r="BQ188" s="73" t="e">
        <f>BQ$151-データ!AY35</f>
        <v>#N/A</v>
      </c>
      <c r="BR188" s="73" t="e">
        <f>BR$151-データ!AZ35</f>
        <v>#N/A</v>
      </c>
    </row>
    <row r="189" spans="30:70" hidden="1" outlineLevel="1">
      <c r="AD189" s="66">
        <f>データ!B36</f>
        <v>32</v>
      </c>
      <c r="AE189" s="66">
        <f ca="1">IF(AF189&lt;&gt;0,0,COUNTIF(AF$157:$AF189,0))</f>
        <v>0</v>
      </c>
      <c r="AF189" s="66">
        <f t="shared" ca="1" si="53"/>
        <v>1</v>
      </c>
      <c r="AG189" s="66" t="str">
        <f>データ!D36</f>
        <v>霊鳥</v>
      </c>
      <c r="AH189" s="66" t="str">
        <f>データ!F36</f>
        <v>ヤタガラス</v>
      </c>
      <c r="AI189" s="73" t="e">
        <f ca="1">AI$151-データ!Q36</f>
        <v>#N/A</v>
      </c>
      <c r="AJ189" s="73" t="e">
        <f ca="1">AJ$151-データ!R36</f>
        <v>#N/A</v>
      </c>
      <c r="AK189" s="73" t="e">
        <f ca="1">AK$151-データ!S36</f>
        <v>#N/A</v>
      </c>
      <c r="AL189" s="73" t="e">
        <f ca="1">AL$151-データ!T36</f>
        <v>#N/A</v>
      </c>
      <c r="AM189" s="73" t="e">
        <f ca="1">AM$151-データ!U36</f>
        <v>#N/A</v>
      </c>
      <c r="AN189" s="73" t="e">
        <f ca="1">AN$151-データ!V36</f>
        <v>#N/A</v>
      </c>
      <c r="AO189" s="73" t="e">
        <f ca="1">AO$151-データ!W36</f>
        <v>#N/A</v>
      </c>
      <c r="AP189" s="73" t="e">
        <f ca="1">AP$151-データ!X36</f>
        <v>#N/A</v>
      </c>
      <c r="AQ189" s="73" t="e">
        <f ca="1">AQ$151-データ!Y36</f>
        <v>#N/A</v>
      </c>
      <c r="AR189" s="73">
        <f ca="1">AR$151-データ!Z36</f>
        <v>-5</v>
      </c>
      <c r="AS189" s="73" t="e">
        <f ca="1">AS$151-データ!AA36</f>
        <v>#N/A</v>
      </c>
      <c r="AT189" s="73" t="e">
        <f ca="1">AT$151-データ!AB36</f>
        <v>#N/A</v>
      </c>
      <c r="AU189" s="73" t="e">
        <f ca="1">AU$151-データ!AC36</f>
        <v>#N/A</v>
      </c>
      <c r="AV189" s="73" t="e">
        <f ca="1">AV$151-データ!AD36</f>
        <v>#N/A</v>
      </c>
      <c r="AW189" s="73" t="e">
        <f ca="1">AW$151-データ!AE36</f>
        <v>#N/A</v>
      </c>
      <c r="AX189" s="73" t="e">
        <f ca="1">AX$151-データ!AF36</f>
        <v>#N/A</v>
      </c>
      <c r="AY189" s="73" t="e">
        <f ca="1">AY$151-データ!AG36</f>
        <v>#N/A</v>
      </c>
      <c r="AZ189" s="73" t="e">
        <f ca="1">AZ$151-データ!AH36</f>
        <v>#N/A</v>
      </c>
      <c r="BA189" s="73" t="e">
        <f ca="1">BA$151-データ!AI36</f>
        <v>#N/A</v>
      </c>
      <c r="BB189" s="73" t="e">
        <f ca="1">BB$151-データ!AJ36</f>
        <v>#N/A</v>
      </c>
      <c r="BC189" s="73" t="e">
        <f ca="1">BC$151-データ!AK36</f>
        <v>#N/A</v>
      </c>
      <c r="BD189" s="73" t="e">
        <f ca="1">BD$151-データ!AL36</f>
        <v>#N/A</v>
      </c>
      <c r="BE189" s="73" t="e">
        <f ca="1">BE$151-データ!AM36</f>
        <v>#N/A</v>
      </c>
      <c r="BF189" s="73" t="e">
        <f ca="1">BF$151-データ!AN36</f>
        <v>#N/A</v>
      </c>
      <c r="BG189" s="73" t="e">
        <f ca="1">BG$151-データ!AO36</f>
        <v>#N/A</v>
      </c>
      <c r="BH189" s="73" t="e">
        <f ca="1">BH$151-データ!AP36</f>
        <v>#N/A</v>
      </c>
      <c r="BI189" s="73" t="e">
        <f ca="1">BI$151-データ!AQ36</f>
        <v>#N/A</v>
      </c>
      <c r="BJ189" s="73" t="e">
        <f ca="1">BJ$151-データ!AR36</f>
        <v>#N/A</v>
      </c>
      <c r="BK189" s="73" t="e">
        <f ca="1">BK$151-データ!AS36</f>
        <v>#N/A</v>
      </c>
      <c r="BL189" s="73" t="e">
        <f ca="1">BL$151-データ!AT36</f>
        <v>#N/A</v>
      </c>
      <c r="BM189" s="73" t="e">
        <f ca="1">BM$151-データ!AU36</f>
        <v>#N/A</v>
      </c>
      <c r="BN189" s="73" t="e">
        <f ca="1">BN$151-データ!AV36</f>
        <v>#N/A</v>
      </c>
      <c r="BO189" s="73" t="e">
        <f ca="1">BO$151-データ!AW36</f>
        <v>#N/A</v>
      </c>
      <c r="BP189" s="73" t="e">
        <f ca="1">BP$151-データ!AX36</f>
        <v>#N/A</v>
      </c>
      <c r="BQ189" s="73" t="e">
        <f>BQ$151-データ!AY36</f>
        <v>#N/A</v>
      </c>
      <c r="BR189" s="73" t="e">
        <f>BR$151-データ!AZ36</f>
        <v>#N/A</v>
      </c>
    </row>
    <row r="190" spans="30:70" hidden="1" outlineLevel="1">
      <c r="AD190" s="66">
        <f>データ!B37</f>
        <v>33</v>
      </c>
      <c r="AE190" s="66">
        <f ca="1">IF(AF190&lt;&gt;0,0,COUNTIF(AF$157:$AF190,0))</f>
        <v>0</v>
      </c>
      <c r="AF190" s="66">
        <f t="shared" ca="1" si="53"/>
        <v>1</v>
      </c>
      <c r="AG190" s="66" t="str">
        <f>データ!D37</f>
        <v>霊鳥</v>
      </c>
      <c r="AH190" s="66" t="str">
        <f>データ!F37</f>
        <v>ガルーダ</v>
      </c>
      <c r="AI190" s="73" t="e">
        <f ca="1">AI$151-データ!Q37</f>
        <v>#N/A</v>
      </c>
      <c r="AJ190" s="73" t="e">
        <f ca="1">AJ$151-データ!R37</f>
        <v>#N/A</v>
      </c>
      <c r="AK190" s="73" t="e">
        <f ca="1">AK$151-データ!S37</f>
        <v>#N/A</v>
      </c>
      <c r="AL190" s="73" t="e">
        <f ca="1">AL$151-データ!T37</f>
        <v>#N/A</v>
      </c>
      <c r="AM190" s="73" t="e">
        <f ca="1">AM$151-データ!U37</f>
        <v>#N/A</v>
      </c>
      <c r="AN190" s="73" t="e">
        <f ca="1">AN$151-データ!V37</f>
        <v>#N/A</v>
      </c>
      <c r="AO190" s="73" t="e">
        <f ca="1">AO$151-データ!W37</f>
        <v>#N/A</v>
      </c>
      <c r="AP190" s="73" t="e">
        <f ca="1">AP$151-データ!X37</f>
        <v>#N/A</v>
      </c>
      <c r="AQ190" s="73" t="e">
        <f ca="1">AQ$151-データ!Y37</f>
        <v>#N/A</v>
      </c>
      <c r="AR190" s="73">
        <f ca="1">AR$151-データ!Z37</f>
        <v>-8</v>
      </c>
      <c r="AS190" s="73" t="e">
        <f ca="1">AS$151-データ!AA37</f>
        <v>#N/A</v>
      </c>
      <c r="AT190" s="73" t="e">
        <f ca="1">AT$151-データ!AB37</f>
        <v>#N/A</v>
      </c>
      <c r="AU190" s="73" t="e">
        <f ca="1">AU$151-データ!AC37</f>
        <v>#N/A</v>
      </c>
      <c r="AV190" s="73" t="e">
        <f ca="1">AV$151-データ!AD37</f>
        <v>#N/A</v>
      </c>
      <c r="AW190" s="73" t="e">
        <f ca="1">AW$151-データ!AE37</f>
        <v>#N/A</v>
      </c>
      <c r="AX190" s="73" t="e">
        <f ca="1">AX$151-データ!AF37</f>
        <v>#N/A</v>
      </c>
      <c r="AY190" s="73" t="e">
        <f ca="1">AY$151-データ!AG37</f>
        <v>#N/A</v>
      </c>
      <c r="AZ190" s="73" t="e">
        <f ca="1">AZ$151-データ!AH37</f>
        <v>#N/A</v>
      </c>
      <c r="BA190" s="73" t="e">
        <f ca="1">BA$151-データ!AI37</f>
        <v>#N/A</v>
      </c>
      <c r="BB190" s="73" t="e">
        <f ca="1">BB$151-データ!AJ37</f>
        <v>#N/A</v>
      </c>
      <c r="BC190" s="73" t="e">
        <f ca="1">BC$151-データ!AK37</f>
        <v>#N/A</v>
      </c>
      <c r="BD190" s="73" t="e">
        <f ca="1">BD$151-データ!AL37</f>
        <v>#N/A</v>
      </c>
      <c r="BE190" s="73" t="e">
        <f ca="1">BE$151-データ!AM37</f>
        <v>#N/A</v>
      </c>
      <c r="BF190" s="73" t="e">
        <f ca="1">BF$151-データ!AN37</f>
        <v>#N/A</v>
      </c>
      <c r="BG190" s="73" t="e">
        <f ca="1">BG$151-データ!AO37</f>
        <v>#N/A</v>
      </c>
      <c r="BH190" s="73" t="e">
        <f ca="1">BH$151-データ!AP37</f>
        <v>#N/A</v>
      </c>
      <c r="BI190" s="73" t="e">
        <f ca="1">BI$151-データ!AQ37</f>
        <v>#N/A</v>
      </c>
      <c r="BJ190" s="73" t="e">
        <f ca="1">BJ$151-データ!AR37</f>
        <v>#N/A</v>
      </c>
      <c r="BK190" s="73" t="e">
        <f ca="1">BK$151-データ!AS37</f>
        <v>#N/A</v>
      </c>
      <c r="BL190" s="73" t="e">
        <f ca="1">BL$151-データ!AT37</f>
        <v>#N/A</v>
      </c>
      <c r="BM190" s="73" t="e">
        <f ca="1">BM$151-データ!AU37</f>
        <v>#N/A</v>
      </c>
      <c r="BN190" s="73" t="e">
        <f ca="1">BN$151-データ!AV37</f>
        <v>#N/A</v>
      </c>
      <c r="BO190" s="73" t="e">
        <f ca="1">BO$151-データ!AW37</f>
        <v>#N/A</v>
      </c>
      <c r="BP190" s="73" t="e">
        <f ca="1">BP$151-データ!AX37</f>
        <v>#N/A</v>
      </c>
      <c r="BQ190" s="73" t="e">
        <f>BQ$151-データ!AY37</f>
        <v>#N/A</v>
      </c>
      <c r="BR190" s="73" t="e">
        <f>BR$151-データ!AZ37</f>
        <v>#N/A</v>
      </c>
    </row>
    <row r="191" spans="30:70" hidden="1" outlineLevel="1">
      <c r="AD191" s="66">
        <f>データ!B38</f>
        <v>34</v>
      </c>
      <c r="AE191" s="66">
        <f ca="1">IF(AF191&lt;&gt;0,0,COUNTIF(AF$157:$AF191,0))</f>
        <v>0</v>
      </c>
      <c r="AF191" s="66">
        <f t="shared" ca="1" si="53"/>
        <v>3</v>
      </c>
      <c r="AG191" s="66" t="str">
        <f>データ!D38</f>
        <v>霊鳥</v>
      </c>
      <c r="AH191" s="66" t="str">
        <f>データ!F38</f>
        <v>スザク</v>
      </c>
      <c r="AI191" s="73" t="e">
        <f ca="1">AI$151-データ!Q38</f>
        <v>#N/A</v>
      </c>
      <c r="AJ191" s="73" t="e">
        <f ca="1">AJ$151-データ!R38</f>
        <v>#N/A</v>
      </c>
      <c r="AK191" s="73" t="e">
        <f ca="1">AK$151-データ!S38</f>
        <v>#N/A</v>
      </c>
      <c r="AL191" s="73" t="e">
        <f ca="1">AL$151-データ!T38</f>
        <v>#N/A</v>
      </c>
      <c r="AM191" s="73" t="e">
        <f ca="1">AM$151-データ!U38</f>
        <v>#N/A</v>
      </c>
      <c r="AN191" s="73" t="e">
        <f ca="1">AN$151-データ!V38</f>
        <v>#N/A</v>
      </c>
      <c r="AO191" s="73" t="e">
        <f ca="1">AO$151-データ!W38</f>
        <v>#N/A</v>
      </c>
      <c r="AP191" s="73" t="e">
        <f ca="1">AP$151-データ!X38</f>
        <v>#N/A</v>
      </c>
      <c r="AQ191" s="73" t="e">
        <f ca="1">AQ$151-データ!Y38</f>
        <v>#N/A</v>
      </c>
      <c r="AR191" s="73">
        <f ca="1">AR$151-データ!Z38</f>
        <v>-8</v>
      </c>
      <c r="AS191" s="73" t="e">
        <f ca="1">AS$151-データ!AA38</f>
        <v>#N/A</v>
      </c>
      <c r="AT191" s="73" t="e">
        <f ca="1">AT$151-データ!AB38</f>
        <v>#N/A</v>
      </c>
      <c r="AU191" s="73" t="e">
        <f ca="1">AU$151-データ!AC38</f>
        <v>#N/A</v>
      </c>
      <c r="AV191" s="73" t="e">
        <f ca="1">AV$151-データ!AD38</f>
        <v>#N/A</v>
      </c>
      <c r="AW191" s="73" t="e">
        <f ca="1">AW$151-データ!AE38</f>
        <v>#N/A</v>
      </c>
      <c r="AX191" s="73" t="e">
        <f ca="1">AX$151-データ!AF38</f>
        <v>#N/A</v>
      </c>
      <c r="AY191" s="73" t="e">
        <f ca="1">AY$151-データ!AG38</f>
        <v>#N/A</v>
      </c>
      <c r="AZ191" s="73" t="e">
        <f ca="1">AZ$151-データ!AH38</f>
        <v>#N/A</v>
      </c>
      <c r="BA191" s="73" t="e">
        <f ca="1">BA$151-データ!AI38</f>
        <v>#N/A</v>
      </c>
      <c r="BB191" s="73">
        <f ca="1">BB$151-データ!AJ38</f>
        <v>-7</v>
      </c>
      <c r="BC191" s="73" t="e">
        <f ca="1">BC$151-データ!AK38</f>
        <v>#N/A</v>
      </c>
      <c r="BD191" s="73" t="e">
        <f ca="1">BD$151-データ!AL38</f>
        <v>#N/A</v>
      </c>
      <c r="BE191" s="73" t="e">
        <f ca="1">BE$151-データ!AM38</f>
        <v>#N/A</v>
      </c>
      <c r="BF191" s="73" t="e">
        <f ca="1">BF$151-データ!AN38</f>
        <v>#N/A</v>
      </c>
      <c r="BG191" s="73" t="e">
        <f ca="1">BG$151-データ!AO38</f>
        <v>#N/A</v>
      </c>
      <c r="BH191" s="73" t="e">
        <f ca="1">BH$151-データ!AP38</f>
        <v>#N/A</v>
      </c>
      <c r="BI191" s="73">
        <f ca="1">BI$151-データ!AQ38</f>
        <v>-7</v>
      </c>
      <c r="BJ191" s="73" t="e">
        <f ca="1">BJ$151-データ!AR38</f>
        <v>#N/A</v>
      </c>
      <c r="BK191" s="73" t="e">
        <f ca="1">BK$151-データ!AS38</f>
        <v>#N/A</v>
      </c>
      <c r="BL191" s="73" t="e">
        <f ca="1">BL$151-データ!AT38</f>
        <v>#N/A</v>
      </c>
      <c r="BM191" s="73" t="e">
        <f ca="1">BM$151-データ!AU38</f>
        <v>#N/A</v>
      </c>
      <c r="BN191" s="73" t="e">
        <f ca="1">BN$151-データ!AV38</f>
        <v>#N/A</v>
      </c>
      <c r="BO191" s="73" t="e">
        <f ca="1">BO$151-データ!AW38</f>
        <v>#N/A</v>
      </c>
      <c r="BP191" s="73" t="e">
        <f ca="1">BP$151-データ!AX38</f>
        <v>#N/A</v>
      </c>
      <c r="BQ191" s="73" t="e">
        <f>BQ$151-データ!AY38</f>
        <v>#N/A</v>
      </c>
      <c r="BR191" s="73" t="e">
        <f>BR$151-データ!AZ38</f>
        <v>#N/A</v>
      </c>
    </row>
    <row r="192" spans="30:70" hidden="1" outlineLevel="1">
      <c r="AD192" s="66">
        <f>データ!B39</f>
        <v>35</v>
      </c>
      <c r="AE192" s="66">
        <f ca="1">IF(AF192&lt;&gt;0,0,COUNTIF(AF$157:$AF192,0))</f>
        <v>0</v>
      </c>
      <c r="AF192" s="66">
        <f t="shared" ca="1" si="53"/>
        <v>1</v>
      </c>
      <c r="AG192" s="66" t="str">
        <f>データ!D39</f>
        <v>女神</v>
      </c>
      <c r="AH192" s="66" t="str">
        <f>データ!F39</f>
        <v>ハトホル</v>
      </c>
      <c r="AI192" s="73" t="e">
        <f ca="1">AI$151-データ!Q39</f>
        <v>#N/A</v>
      </c>
      <c r="AJ192" s="73" t="e">
        <f ca="1">AJ$151-データ!R39</f>
        <v>#N/A</v>
      </c>
      <c r="AK192" s="73" t="e">
        <f ca="1">AK$151-データ!S39</f>
        <v>#N/A</v>
      </c>
      <c r="AL192" s="73" t="e">
        <f ca="1">AL$151-データ!T39</f>
        <v>#N/A</v>
      </c>
      <c r="AM192" s="73">
        <f ca="1">AM$151-データ!U39</f>
        <v>-1</v>
      </c>
      <c r="AN192" s="73" t="e">
        <f ca="1">AN$151-データ!V39</f>
        <v>#N/A</v>
      </c>
      <c r="AO192" s="73" t="e">
        <f ca="1">AO$151-データ!W39</f>
        <v>#N/A</v>
      </c>
      <c r="AP192" s="73" t="e">
        <f ca="1">AP$151-データ!X39</f>
        <v>#N/A</v>
      </c>
      <c r="AQ192" s="73" t="e">
        <f ca="1">AQ$151-データ!Y39</f>
        <v>#N/A</v>
      </c>
      <c r="AR192" s="73" t="e">
        <f ca="1">AR$151-データ!Z39</f>
        <v>#N/A</v>
      </c>
      <c r="AS192" s="73" t="e">
        <f ca="1">AS$151-データ!AA39</f>
        <v>#N/A</v>
      </c>
      <c r="AT192" s="73" t="e">
        <f ca="1">AT$151-データ!AB39</f>
        <v>#N/A</v>
      </c>
      <c r="AU192" s="73" t="e">
        <f ca="1">AU$151-データ!AC39</f>
        <v>#N/A</v>
      </c>
      <c r="AV192" s="73" t="e">
        <f ca="1">AV$151-データ!AD39</f>
        <v>#N/A</v>
      </c>
      <c r="AW192" s="73" t="e">
        <f ca="1">AW$151-データ!AE39</f>
        <v>#N/A</v>
      </c>
      <c r="AX192" s="73" t="e">
        <f ca="1">AX$151-データ!AF39</f>
        <v>#N/A</v>
      </c>
      <c r="AY192" s="73" t="e">
        <f ca="1">AY$151-データ!AG39</f>
        <v>#N/A</v>
      </c>
      <c r="AZ192" s="73" t="e">
        <f ca="1">AZ$151-データ!AH39</f>
        <v>#N/A</v>
      </c>
      <c r="BA192" s="73" t="e">
        <f ca="1">BA$151-データ!AI39</f>
        <v>#N/A</v>
      </c>
      <c r="BB192" s="73" t="e">
        <f ca="1">BB$151-データ!AJ39</f>
        <v>#N/A</v>
      </c>
      <c r="BC192" s="73" t="e">
        <f ca="1">BC$151-データ!AK39</f>
        <v>#N/A</v>
      </c>
      <c r="BD192" s="73" t="e">
        <f ca="1">BD$151-データ!AL39</f>
        <v>#N/A</v>
      </c>
      <c r="BE192" s="73" t="e">
        <f ca="1">BE$151-データ!AM39</f>
        <v>#N/A</v>
      </c>
      <c r="BF192" s="73" t="e">
        <f ca="1">BF$151-データ!AN39</f>
        <v>#N/A</v>
      </c>
      <c r="BG192" s="73" t="e">
        <f ca="1">BG$151-データ!AO39</f>
        <v>#N/A</v>
      </c>
      <c r="BH192" s="73" t="e">
        <f ca="1">BH$151-データ!AP39</f>
        <v>#N/A</v>
      </c>
      <c r="BI192" s="73" t="e">
        <f ca="1">BI$151-データ!AQ39</f>
        <v>#N/A</v>
      </c>
      <c r="BJ192" s="73" t="e">
        <f ca="1">BJ$151-データ!AR39</f>
        <v>#N/A</v>
      </c>
      <c r="BK192" s="73" t="e">
        <f ca="1">BK$151-データ!AS39</f>
        <v>#N/A</v>
      </c>
      <c r="BL192" s="73" t="e">
        <f ca="1">BL$151-データ!AT39</f>
        <v>#N/A</v>
      </c>
      <c r="BM192" s="73" t="e">
        <f ca="1">BM$151-データ!AU39</f>
        <v>#N/A</v>
      </c>
      <c r="BN192" s="73" t="e">
        <f ca="1">BN$151-データ!AV39</f>
        <v>#N/A</v>
      </c>
      <c r="BO192" s="73" t="e">
        <f ca="1">BO$151-データ!AW39</f>
        <v>#N/A</v>
      </c>
      <c r="BP192" s="73" t="e">
        <f ca="1">BP$151-データ!AX39</f>
        <v>#N/A</v>
      </c>
      <c r="BQ192" s="73" t="e">
        <f>BQ$151-データ!AY39</f>
        <v>#N/A</v>
      </c>
      <c r="BR192" s="73" t="e">
        <f>BR$151-データ!AZ39</f>
        <v>#N/A</v>
      </c>
    </row>
    <row r="193" spans="30:70" hidden="1" outlineLevel="1">
      <c r="AD193" s="66">
        <f>データ!B40</f>
        <v>36</v>
      </c>
      <c r="AE193" s="66">
        <f ca="1">IF(AF193&lt;&gt;0,0,COUNTIF(AF$157:$AF193,0))</f>
        <v>0</v>
      </c>
      <c r="AF193" s="66">
        <f t="shared" ca="1" si="53"/>
        <v>1</v>
      </c>
      <c r="AG193" s="66" t="str">
        <f>データ!D40</f>
        <v>女神</v>
      </c>
      <c r="AH193" s="66" t="str">
        <f>データ!F40</f>
        <v>アメノウズメ</v>
      </c>
      <c r="AI193" s="73" t="e">
        <f ca="1">AI$151-データ!Q40</f>
        <v>#N/A</v>
      </c>
      <c r="AJ193" s="73" t="e">
        <f ca="1">AJ$151-データ!R40</f>
        <v>#N/A</v>
      </c>
      <c r="AK193" s="73" t="e">
        <f ca="1">AK$151-データ!S40</f>
        <v>#N/A</v>
      </c>
      <c r="AL193" s="73" t="e">
        <f ca="1">AL$151-データ!T40</f>
        <v>#N/A</v>
      </c>
      <c r="AM193" s="73">
        <f ca="1">AM$151-データ!U40</f>
        <v>-1</v>
      </c>
      <c r="AN193" s="73" t="e">
        <f ca="1">AN$151-データ!V40</f>
        <v>#N/A</v>
      </c>
      <c r="AO193" s="73" t="e">
        <f ca="1">AO$151-データ!W40</f>
        <v>#N/A</v>
      </c>
      <c r="AP193" s="73" t="e">
        <f ca="1">AP$151-データ!X40</f>
        <v>#N/A</v>
      </c>
      <c r="AQ193" s="73" t="e">
        <f ca="1">AQ$151-データ!Y40</f>
        <v>#N/A</v>
      </c>
      <c r="AR193" s="73" t="e">
        <f ca="1">AR$151-データ!Z40</f>
        <v>#N/A</v>
      </c>
      <c r="AS193" s="73" t="e">
        <f ca="1">AS$151-データ!AA40</f>
        <v>#N/A</v>
      </c>
      <c r="AT193" s="73" t="e">
        <f ca="1">AT$151-データ!AB40</f>
        <v>#N/A</v>
      </c>
      <c r="AU193" s="73" t="e">
        <f ca="1">AU$151-データ!AC40</f>
        <v>#N/A</v>
      </c>
      <c r="AV193" s="73" t="e">
        <f ca="1">AV$151-データ!AD40</f>
        <v>#N/A</v>
      </c>
      <c r="AW193" s="73" t="e">
        <f ca="1">AW$151-データ!AE40</f>
        <v>#N/A</v>
      </c>
      <c r="AX193" s="73" t="e">
        <f ca="1">AX$151-データ!AF40</f>
        <v>#N/A</v>
      </c>
      <c r="AY193" s="73" t="e">
        <f ca="1">AY$151-データ!AG40</f>
        <v>#N/A</v>
      </c>
      <c r="AZ193" s="73" t="e">
        <f ca="1">AZ$151-データ!AH40</f>
        <v>#N/A</v>
      </c>
      <c r="BA193" s="73" t="e">
        <f ca="1">BA$151-データ!AI40</f>
        <v>#N/A</v>
      </c>
      <c r="BB193" s="73" t="e">
        <f ca="1">BB$151-データ!AJ40</f>
        <v>#N/A</v>
      </c>
      <c r="BC193" s="73" t="e">
        <f ca="1">BC$151-データ!AK40</f>
        <v>#N/A</v>
      </c>
      <c r="BD193" s="73" t="e">
        <f ca="1">BD$151-データ!AL40</f>
        <v>#N/A</v>
      </c>
      <c r="BE193" s="73" t="e">
        <f ca="1">BE$151-データ!AM40</f>
        <v>#N/A</v>
      </c>
      <c r="BF193" s="73" t="e">
        <f ca="1">BF$151-データ!AN40</f>
        <v>#N/A</v>
      </c>
      <c r="BG193" s="73" t="e">
        <f ca="1">BG$151-データ!AO40</f>
        <v>#N/A</v>
      </c>
      <c r="BH193" s="73" t="e">
        <f ca="1">BH$151-データ!AP40</f>
        <v>#N/A</v>
      </c>
      <c r="BI193" s="73" t="e">
        <f ca="1">BI$151-データ!AQ40</f>
        <v>#N/A</v>
      </c>
      <c r="BJ193" s="73" t="e">
        <f ca="1">BJ$151-データ!AR40</f>
        <v>#N/A</v>
      </c>
      <c r="BK193" s="73" t="e">
        <f ca="1">BK$151-データ!AS40</f>
        <v>#N/A</v>
      </c>
      <c r="BL193" s="73" t="e">
        <f ca="1">BL$151-データ!AT40</f>
        <v>#N/A</v>
      </c>
      <c r="BM193" s="73" t="e">
        <f ca="1">BM$151-データ!AU40</f>
        <v>#N/A</v>
      </c>
      <c r="BN193" s="73" t="e">
        <f ca="1">BN$151-データ!AV40</f>
        <v>#N/A</v>
      </c>
      <c r="BO193" s="73" t="e">
        <f ca="1">BO$151-データ!AW40</f>
        <v>#N/A</v>
      </c>
      <c r="BP193" s="73" t="e">
        <f ca="1">BP$151-データ!AX40</f>
        <v>#N/A</v>
      </c>
      <c r="BQ193" s="73" t="e">
        <f>BQ$151-データ!AY40</f>
        <v>#N/A</v>
      </c>
      <c r="BR193" s="73" t="e">
        <f>BR$151-データ!AZ40</f>
        <v>#N/A</v>
      </c>
    </row>
    <row r="194" spans="30:70" hidden="1" outlineLevel="1">
      <c r="AD194" s="66">
        <f>データ!B41</f>
        <v>37</v>
      </c>
      <c r="AE194" s="66">
        <f ca="1">IF(AF194&lt;&gt;0,0,COUNTIF(AF$157:$AF194,0))</f>
        <v>0</v>
      </c>
      <c r="AF194" s="66">
        <f t="shared" ca="1" si="53"/>
        <v>1</v>
      </c>
      <c r="AG194" s="66" t="str">
        <f>データ!D41</f>
        <v>女神</v>
      </c>
      <c r="AH194" s="66" t="str">
        <f>データ!F41</f>
        <v>サラスヴァティ</v>
      </c>
      <c r="AI194" s="73" t="e">
        <f ca="1">AI$151-データ!Q41</f>
        <v>#N/A</v>
      </c>
      <c r="AJ194" s="73" t="e">
        <f ca="1">AJ$151-データ!R41</f>
        <v>#N/A</v>
      </c>
      <c r="AK194" s="73" t="e">
        <f ca="1">AK$151-データ!S41</f>
        <v>#N/A</v>
      </c>
      <c r="AL194" s="73" t="e">
        <f ca="1">AL$151-データ!T41</f>
        <v>#N/A</v>
      </c>
      <c r="AM194" s="73">
        <f ca="1">AM$151-データ!U41</f>
        <v>-3</v>
      </c>
      <c r="AN194" s="73" t="e">
        <f ca="1">AN$151-データ!V41</f>
        <v>#N/A</v>
      </c>
      <c r="AO194" s="73" t="e">
        <f ca="1">AO$151-データ!W41</f>
        <v>#N/A</v>
      </c>
      <c r="AP194" s="73" t="e">
        <f ca="1">AP$151-データ!X41</f>
        <v>#N/A</v>
      </c>
      <c r="AQ194" s="73" t="e">
        <f ca="1">AQ$151-データ!Y41</f>
        <v>#N/A</v>
      </c>
      <c r="AR194" s="73" t="e">
        <f ca="1">AR$151-データ!Z41</f>
        <v>#N/A</v>
      </c>
      <c r="AS194" s="73" t="e">
        <f ca="1">AS$151-データ!AA41</f>
        <v>#N/A</v>
      </c>
      <c r="AT194" s="73" t="e">
        <f ca="1">AT$151-データ!AB41</f>
        <v>#N/A</v>
      </c>
      <c r="AU194" s="73" t="e">
        <f ca="1">AU$151-データ!AC41</f>
        <v>#N/A</v>
      </c>
      <c r="AV194" s="73" t="e">
        <f ca="1">AV$151-データ!AD41</f>
        <v>#N/A</v>
      </c>
      <c r="AW194" s="73" t="e">
        <f ca="1">AW$151-データ!AE41</f>
        <v>#N/A</v>
      </c>
      <c r="AX194" s="73" t="e">
        <f ca="1">AX$151-データ!AF41</f>
        <v>#N/A</v>
      </c>
      <c r="AY194" s="73" t="e">
        <f ca="1">AY$151-データ!AG41</f>
        <v>#N/A</v>
      </c>
      <c r="AZ194" s="73" t="e">
        <f ca="1">AZ$151-データ!AH41</f>
        <v>#N/A</v>
      </c>
      <c r="BA194" s="73" t="e">
        <f ca="1">BA$151-データ!AI41</f>
        <v>#N/A</v>
      </c>
      <c r="BB194" s="73" t="e">
        <f ca="1">BB$151-データ!AJ41</f>
        <v>#N/A</v>
      </c>
      <c r="BC194" s="73" t="e">
        <f ca="1">BC$151-データ!AK41</f>
        <v>#N/A</v>
      </c>
      <c r="BD194" s="73" t="e">
        <f ca="1">BD$151-データ!AL41</f>
        <v>#N/A</v>
      </c>
      <c r="BE194" s="73" t="e">
        <f ca="1">BE$151-データ!AM41</f>
        <v>#N/A</v>
      </c>
      <c r="BF194" s="73" t="e">
        <f ca="1">BF$151-データ!AN41</f>
        <v>#N/A</v>
      </c>
      <c r="BG194" s="73" t="e">
        <f ca="1">BG$151-データ!AO41</f>
        <v>#N/A</v>
      </c>
      <c r="BH194" s="73" t="e">
        <f ca="1">BH$151-データ!AP41</f>
        <v>#N/A</v>
      </c>
      <c r="BI194" s="73" t="e">
        <f ca="1">BI$151-データ!AQ41</f>
        <v>#N/A</v>
      </c>
      <c r="BJ194" s="73" t="e">
        <f ca="1">BJ$151-データ!AR41</f>
        <v>#N/A</v>
      </c>
      <c r="BK194" s="73" t="e">
        <f ca="1">BK$151-データ!AS41</f>
        <v>#N/A</v>
      </c>
      <c r="BL194" s="73" t="e">
        <f ca="1">BL$151-データ!AT41</f>
        <v>#N/A</v>
      </c>
      <c r="BM194" s="73" t="e">
        <f ca="1">BM$151-データ!AU41</f>
        <v>#N/A</v>
      </c>
      <c r="BN194" s="73" t="e">
        <f ca="1">BN$151-データ!AV41</f>
        <v>#N/A</v>
      </c>
      <c r="BO194" s="73" t="e">
        <f ca="1">BO$151-データ!AW41</f>
        <v>#N/A</v>
      </c>
      <c r="BP194" s="73" t="e">
        <f ca="1">BP$151-データ!AX41</f>
        <v>#N/A</v>
      </c>
      <c r="BQ194" s="73" t="e">
        <f>BQ$151-データ!AY41</f>
        <v>#N/A</v>
      </c>
      <c r="BR194" s="73" t="e">
        <f>BR$151-データ!AZ41</f>
        <v>#N/A</v>
      </c>
    </row>
    <row r="195" spans="30:70" hidden="1" outlineLevel="1">
      <c r="AD195" s="66">
        <f>データ!B42</f>
        <v>38</v>
      </c>
      <c r="AE195" s="66">
        <f ca="1">IF(AF195&lt;&gt;0,0,COUNTIF(AF$157:$AF195,0))</f>
        <v>0</v>
      </c>
      <c r="AF195" s="66">
        <f t="shared" ca="1" si="53"/>
        <v>1</v>
      </c>
      <c r="AG195" s="66" t="str">
        <f>データ!D42</f>
        <v>女神</v>
      </c>
      <c r="AH195" s="66" t="str">
        <f>データ!F42</f>
        <v>フレイア</v>
      </c>
      <c r="AI195" s="73" t="e">
        <f ca="1">AI$151-データ!Q42</f>
        <v>#N/A</v>
      </c>
      <c r="AJ195" s="73" t="e">
        <f ca="1">AJ$151-データ!R42</f>
        <v>#N/A</v>
      </c>
      <c r="AK195" s="73" t="e">
        <f ca="1">AK$151-データ!S42</f>
        <v>#N/A</v>
      </c>
      <c r="AL195" s="73" t="e">
        <f ca="1">AL$151-データ!T42</f>
        <v>#N/A</v>
      </c>
      <c r="AM195" s="73">
        <f ca="1">AM$151-データ!U42</f>
        <v>-3</v>
      </c>
      <c r="AN195" s="73" t="e">
        <f ca="1">AN$151-データ!V42</f>
        <v>#N/A</v>
      </c>
      <c r="AO195" s="73" t="e">
        <f ca="1">AO$151-データ!W42</f>
        <v>#N/A</v>
      </c>
      <c r="AP195" s="73" t="e">
        <f ca="1">AP$151-データ!X42</f>
        <v>#N/A</v>
      </c>
      <c r="AQ195" s="73" t="e">
        <f ca="1">AQ$151-データ!Y42</f>
        <v>#N/A</v>
      </c>
      <c r="AR195" s="73" t="e">
        <f ca="1">AR$151-データ!Z42</f>
        <v>#N/A</v>
      </c>
      <c r="AS195" s="73" t="e">
        <f ca="1">AS$151-データ!AA42</f>
        <v>#N/A</v>
      </c>
      <c r="AT195" s="73" t="e">
        <f ca="1">AT$151-データ!AB42</f>
        <v>#N/A</v>
      </c>
      <c r="AU195" s="73" t="e">
        <f ca="1">AU$151-データ!AC42</f>
        <v>#N/A</v>
      </c>
      <c r="AV195" s="73" t="e">
        <f ca="1">AV$151-データ!AD42</f>
        <v>#N/A</v>
      </c>
      <c r="AW195" s="73" t="e">
        <f ca="1">AW$151-データ!AE42</f>
        <v>#N/A</v>
      </c>
      <c r="AX195" s="73" t="e">
        <f ca="1">AX$151-データ!AF42</f>
        <v>#N/A</v>
      </c>
      <c r="AY195" s="73" t="e">
        <f ca="1">AY$151-データ!AG42</f>
        <v>#N/A</v>
      </c>
      <c r="AZ195" s="73" t="e">
        <f ca="1">AZ$151-データ!AH42</f>
        <v>#N/A</v>
      </c>
      <c r="BA195" s="73" t="e">
        <f ca="1">BA$151-データ!AI42</f>
        <v>#N/A</v>
      </c>
      <c r="BB195" s="73" t="e">
        <f ca="1">BB$151-データ!AJ42</f>
        <v>#N/A</v>
      </c>
      <c r="BC195" s="73" t="e">
        <f ca="1">BC$151-データ!AK42</f>
        <v>#N/A</v>
      </c>
      <c r="BD195" s="73" t="e">
        <f ca="1">BD$151-データ!AL42</f>
        <v>#N/A</v>
      </c>
      <c r="BE195" s="73" t="e">
        <f ca="1">BE$151-データ!AM42</f>
        <v>#N/A</v>
      </c>
      <c r="BF195" s="73" t="e">
        <f ca="1">BF$151-データ!AN42</f>
        <v>#N/A</v>
      </c>
      <c r="BG195" s="73" t="e">
        <f ca="1">BG$151-データ!AO42</f>
        <v>#N/A</v>
      </c>
      <c r="BH195" s="73" t="e">
        <f ca="1">BH$151-データ!AP42</f>
        <v>#N/A</v>
      </c>
      <c r="BI195" s="73" t="e">
        <f ca="1">BI$151-データ!AQ42</f>
        <v>#N/A</v>
      </c>
      <c r="BJ195" s="73" t="e">
        <f ca="1">BJ$151-データ!AR42</f>
        <v>#N/A</v>
      </c>
      <c r="BK195" s="73" t="e">
        <f ca="1">BK$151-データ!AS42</f>
        <v>#N/A</v>
      </c>
      <c r="BL195" s="73" t="e">
        <f ca="1">BL$151-データ!AT42</f>
        <v>#N/A</v>
      </c>
      <c r="BM195" s="73" t="e">
        <f ca="1">BM$151-データ!AU42</f>
        <v>#N/A</v>
      </c>
      <c r="BN195" s="73" t="e">
        <f ca="1">BN$151-データ!AV42</f>
        <v>#N/A</v>
      </c>
      <c r="BO195" s="73" t="e">
        <f ca="1">BO$151-データ!AW42</f>
        <v>#N/A</v>
      </c>
      <c r="BP195" s="73" t="e">
        <f ca="1">BP$151-データ!AX42</f>
        <v>#N/A</v>
      </c>
      <c r="BQ195" s="73" t="e">
        <f>BQ$151-データ!AY42</f>
        <v>#N/A</v>
      </c>
      <c r="BR195" s="73" t="e">
        <f>BR$151-データ!AZ42</f>
        <v>#N/A</v>
      </c>
    </row>
    <row r="196" spans="30:70" hidden="1" outlineLevel="1">
      <c r="AD196" s="66">
        <f>データ!B43</f>
        <v>39</v>
      </c>
      <c r="AE196" s="66">
        <f ca="1">IF(AF196&lt;&gt;0,0,COUNTIF(AF$157:$AF196,0))</f>
        <v>0</v>
      </c>
      <c r="AF196" s="66">
        <f t="shared" ca="1" si="53"/>
        <v>1</v>
      </c>
      <c r="AG196" s="66" t="str">
        <f>データ!D43</f>
        <v>女神</v>
      </c>
      <c r="AH196" s="66" t="str">
        <f>データ!F43</f>
        <v>フォルトゥナ</v>
      </c>
      <c r="AI196" s="73" t="e">
        <f ca="1">AI$151-データ!Q43</f>
        <v>#N/A</v>
      </c>
      <c r="AJ196" s="73" t="e">
        <f ca="1">AJ$151-データ!R43</f>
        <v>#N/A</v>
      </c>
      <c r="AK196" s="73" t="e">
        <f ca="1">AK$151-データ!S43</f>
        <v>#N/A</v>
      </c>
      <c r="AL196" s="73" t="e">
        <f ca="1">AL$151-データ!T43</f>
        <v>#N/A</v>
      </c>
      <c r="AM196" s="73">
        <f ca="1">AM$151-データ!U43</f>
        <v>-5</v>
      </c>
      <c r="AN196" s="73" t="e">
        <f ca="1">AN$151-データ!V43</f>
        <v>#N/A</v>
      </c>
      <c r="AO196" s="73" t="e">
        <f ca="1">AO$151-データ!W43</f>
        <v>#N/A</v>
      </c>
      <c r="AP196" s="73" t="e">
        <f ca="1">AP$151-データ!X43</f>
        <v>#N/A</v>
      </c>
      <c r="AQ196" s="73" t="e">
        <f ca="1">AQ$151-データ!Y43</f>
        <v>#N/A</v>
      </c>
      <c r="AR196" s="73" t="e">
        <f ca="1">AR$151-データ!Z43</f>
        <v>#N/A</v>
      </c>
      <c r="AS196" s="73" t="e">
        <f ca="1">AS$151-データ!AA43</f>
        <v>#N/A</v>
      </c>
      <c r="AT196" s="73" t="e">
        <f ca="1">AT$151-データ!AB43</f>
        <v>#N/A</v>
      </c>
      <c r="AU196" s="73" t="e">
        <f ca="1">AU$151-データ!AC43</f>
        <v>#N/A</v>
      </c>
      <c r="AV196" s="73" t="e">
        <f ca="1">AV$151-データ!AD43</f>
        <v>#N/A</v>
      </c>
      <c r="AW196" s="73" t="e">
        <f ca="1">AW$151-データ!AE43</f>
        <v>#N/A</v>
      </c>
      <c r="AX196" s="73" t="e">
        <f ca="1">AX$151-データ!AF43</f>
        <v>#N/A</v>
      </c>
      <c r="AY196" s="73" t="e">
        <f ca="1">AY$151-データ!AG43</f>
        <v>#N/A</v>
      </c>
      <c r="AZ196" s="73" t="e">
        <f ca="1">AZ$151-データ!AH43</f>
        <v>#N/A</v>
      </c>
      <c r="BA196" s="73" t="e">
        <f ca="1">BA$151-データ!AI43</f>
        <v>#N/A</v>
      </c>
      <c r="BB196" s="73" t="e">
        <f ca="1">BB$151-データ!AJ43</f>
        <v>#N/A</v>
      </c>
      <c r="BC196" s="73" t="e">
        <f ca="1">BC$151-データ!AK43</f>
        <v>#N/A</v>
      </c>
      <c r="BD196" s="73" t="e">
        <f ca="1">BD$151-データ!AL43</f>
        <v>#N/A</v>
      </c>
      <c r="BE196" s="73" t="e">
        <f ca="1">BE$151-データ!AM43</f>
        <v>#N/A</v>
      </c>
      <c r="BF196" s="73" t="e">
        <f ca="1">BF$151-データ!AN43</f>
        <v>#N/A</v>
      </c>
      <c r="BG196" s="73" t="e">
        <f ca="1">BG$151-データ!AO43</f>
        <v>#N/A</v>
      </c>
      <c r="BH196" s="73" t="e">
        <f ca="1">BH$151-データ!AP43</f>
        <v>#N/A</v>
      </c>
      <c r="BI196" s="73" t="e">
        <f ca="1">BI$151-データ!AQ43</f>
        <v>#N/A</v>
      </c>
      <c r="BJ196" s="73" t="e">
        <f ca="1">BJ$151-データ!AR43</f>
        <v>#N/A</v>
      </c>
      <c r="BK196" s="73" t="e">
        <f ca="1">BK$151-データ!AS43</f>
        <v>#N/A</v>
      </c>
      <c r="BL196" s="73" t="e">
        <f ca="1">BL$151-データ!AT43</f>
        <v>#N/A</v>
      </c>
      <c r="BM196" s="73" t="e">
        <f ca="1">BM$151-データ!AU43</f>
        <v>#N/A</v>
      </c>
      <c r="BN196" s="73" t="e">
        <f ca="1">BN$151-データ!AV43</f>
        <v>#N/A</v>
      </c>
      <c r="BO196" s="73" t="e">
        <f ca="1">BO$151-データ!AW43</f>
        <v>#N/A</v>
      </c>
      <c r="BP196" s="73" t="e">
        <f ca="1">BP$151-データ!AX43</f>
        <v>#N/A</v>
      </c>
      <c r="BQ196" s="73" t="e">
        <f>BQ$151-データ!AY43</f>
        <v>#N/A</v>
      </c>
      <c r="BR196" s="73" t="e">
        <f>BR$151-データ!AZ43</f>
        <v>#N/A</v>
      </c>
    </row>
    <row r="197" spans="30:70" hidden="1" outlineLevel="1">
      <c r="AD197" s="66">
        <f>データ!B44</f>
        <v>40</v>
      </c>
      <c r="AE197" s="66">
        <f ca="1">IF(AF197&lt;&gt;0,0,COUNTIF(AF$157:$AF197,0))</f>
        <v>0</v>
      </c>
      <c r="AF197" s="66">
        <f t="shared" ca="1" si="53"/>
        <v>1</v>
      </c>
      <c r="AG197" s="66" t="str">
        <f>データ!D44</f>
        <v>女神</v>
      </c>
      <c r="AH197" s="66" t="str">
        <f>データ!F44</f>
        <v>サティ</v>
      </c>
      <c r="AI197" s="73" t="e">
        <f ca="1">AI$151-データ!Q44</f>
        <v>#N/A</v>
      </c>
      <c r="AJ197" s="73" t="e">
        <f ca="1">AJ$151-データ!R44</f>
        <v>#N/A</v>
      </c>
      <c r="AK197" s="73" t="e">
        <f ca="1">AK$151-データ!S44</f>
        <v>#N/A</v>
      </c>
      <c r="AL197" s="73" t="e">
        <f ca="1">AL$151-データ!T44</f>
        <v>#N/A</v>
      </c>
      <c r="AM197" s="73">
        <f ca="1">AM$151-データ!U44</f>
        <v>-6</v>
      </c>
      <c r="AN197" s="73" t="e">
        <f ca="1">AN$151-データ!V44</f>
        <v>#N/A</v>
      </c>
      <c r="AO197" s="73" t="e">
        <f ca="1">AO$151-データ!W44</f>
        <v>#N/A</v>
      </c>
      <c r="AP197" s="73" t="e">
        <f ca="1">AP$151-データ!X44</f>
        <v>#N/A</v>
      </c>
      <c r="AQ197" s="73" t="e">
        <f ca="1">AQ$151-データ!Y44</f>
        <v>#N/A</v>
      </c>
      <c r="AR197" s="73" t="e">
        <f ca="1">AR$151-データ!Z44</f>
        <v>#N/A</v>
      </c>
      <c r="AS197" s="73" t="e">
        <f ca="1">AS$151-データ!AA44</f>
        <v>#N/A</v>
      </c>
      <c r="AT197" s="73" t="e">
        <f ca="1">AT$151-データ!AB44</f>
        <v>#N/A</v>
      </c>
      <c r="AU197" s="73" t="e">
        <f ca="1">AU$151-データ!AC44</f>
        <v>#N/A</v>
      </c>
      <c r="AV197" s="73" t="e">
        <f ca="1">AV$151-データ!AD44</f>
        <v>#N/A</v>
      </c>
      <c r="AW197" s="73" t="e">
        <f ca="1">AW$151-データ!AE44</f>
        <v>#N/A</v>
      </c>
      <c r="AX197" s="73" t="e">
        <f ca="1">AX$151-データ!AF44</f>
        <v>#N/A</v>
      </c>
      <c r="AY197" s="73" t="e">
        <f ca="1">AY$151-データ!AG44</f>
        <v>#N/A</v>
      </c>
      <c r="AZ197" s="73" t="e">
        <f ca="1">AZ$151-データ!AH44</f>
        <v>#N/A</v>
      </c>
      <c r="BA197" s="73" t="e">
        <f ca="1">BA$151-データ!AI44</f>
        <v>#N/A</v>
      </c>
      <c r="BB197" s="73" t="e">
        <f ca="1">BB$151-データ!AJ44</f>
        <v>#N/A</v>
      </c>
      <c r="BC197" s="73" t="e">
        <f ca="1">BC$151-データ!AK44</f>
        <v>#N/A</v>
      </c>
      <c r="BD197" s="73" t="e">
        <f ca="1">BD$151-データ!AL44</f>
        <v>#N/A</v>
      </c>
      <c r="BE197" s="73" t="e">
        <f ca="1">BE$151-データ!AM44</f>
        <v>#N/A</v>
      </c>
      <c r="BF197" s="73" t="e">
        <f ca="1">BF$151-データ!AN44</f>
        <v>#N/A</v>
      </c>
      <c r="BG197" s="73" t="e">
        <f ca="1">BG$151-データ!AO44</f>
        <v>#N/A</v>
      </c>
      <c r="BH197" s="73" t="e">
        <f ca="1">BH$151-データ!AP44</f>
        <v>#N/A</v>
      </c>
      <c r="BI197" s="73" t="e">
        <f ca="1">BI$151-データ!AQ44</f>
        <v>#N/A</v>
      </c>
      <c r="BJ197" s="73" t="e">
        <f ca="1">BJ$151-データ!AR44</f>
        <v>#N/A</v>
      </c>
      <c r="BK197" s="73" t="e">
        <f ca="1">BK$151-データ!AS44</f>
        <v>#N/A</v>
      </c>
      <c r="BL197" s="73" t="e">
        <f ca="1">BL$151-データ!AT44</f>
        <v>#N/A</v>
      </c>
      <c r="BM197" s="73" t="e">
        <f ca="1">BM$151-データ!AU44</f>
        <v>#N/A</v>
      </c>
      <c r="BN197" s="73" t="e">
        <f ca="1">BN$151-データ!AV44</f>
        <v>#N/A</v>
      </c>
      <c r="BO197" s="73" t="e">
        <f ca="1">BO$151-データ!AW44</f>
        <v>#N/A</v>
      </c>
      <c r="BP197" s="73" t="e">
        <f ca="1">BP$151-データ!AX44</f>
        <v>#N/A</v>
      </c>
      <c r="BQ197" s="73" t="e">
        <f>BQ$151-データ!AY44</f>
        <v>#N/A</v>
      </c>
      <c r="BR197" s="73" t="e">
        <f>BR$151-データ!AZ44</f>
        <v>#N/A</v>
      </c>
    </row>
    <row r="198" spans="30:70" hidden="1" outlineLevel="1">
      <c r="AD198" s="66">
        <f>データ!B45</f>
        <v>41</v>
      </c>
      <c r="AE198" s="66">
        <f ca="1">IF(AF198&lt;&gt;0,0,COUNTIF(AF$157:$AF198,0))</f>
        <v>0</v>
      </c>
      <c r="AF198" s="66">
        <f t="shared" ca="1" si="53"/>
        <v>1</v>
      </c>
      <c r="AG198" s="66" t="str">
        <f>データ!D45</f>
        <v>女神</v>
      </c>
      <c r="AH198" s="66" t="str">
        <f>データ!F45</f>
        <v>スカアハ</v>
      </c>
      <c r="AI198" s="73" t="e">
        <f ca="1">AI$151-データ!Q45</f>
        <v>#N/A</v>
      </c>
      <c r="AJ198" s="73" t="e">
        <f ca="1">AJ$151-データ!R45</f>
        <v>#N/A</v>
      </c>
      <c r="AK198" s="73" t="e">
        <f ca="1">AK$151-データ!S45</f>
        <v>#N/A</v>
      </c>
      <c r="AL198" s="73" t="e">
        <f ca="1">AL$151-データ!T45</f>
        <v>#N/A</v>
      </c>
      <c r="AM198" s="73">
        <f ca="1">AM$151-データ!U45</f>
        <v>-7</v>
      </c>
      <c r="AN198" s="73" t="e">
        <f ca="1">AN$151-データ!V45</f>
        <v>#N/A</v>
      </c>
      <c r="AO198" s="73" t="e">
        <f ca="1">AO$151-データ!W45</f>
        <v>#N/A</v>
      </c>
      <c r="AP198" s="73" t="e">
        <f ca="1">AP$151-データ!X45</f>
        <v>#N/A</v>
      </c>
      <c r="AQ198" s="73" t="e">
        <f ca="1">AQ$151-データ!Y45</f>
        <v>#N/A</v>
      </c>
      <c r="AR198" s="73" t="e">
        <f ca="1">AR$151-データ!Z45</f>
        <v>#N/A</v>
      </c>
      <c r="AS198" s="73" t="e">
        <f ca="1">AS$151-データ!AA45</f>
        <v>#N/A</v>
      </c>
      <c r="AT198" s="73" t="e">
        <f ca="1">AT$151-データ!AB45</f>
        <v>#N/A</v>
      </c>
      <c r="AU198" s="73" t="e">
        <f ca="1">AU$151-データ!AC45</f>
        <v>#N/A</v>
      </c>
      <c r="AV198" s="73" t="e">
        <f ca="1">AV$151-データ!AD45</f>
        <v>#N/A</v>
      </c>
      <c r="AW198" s="73" t="e">
        <f ca="1">AW$151-データ!AE45</f>
        <v>#N/A</v>
      </c>
      <c r="AX198" s="73" t="e">
        <f ca="1">AX$151-データ!AF45</f>
        <v>#N/A</v>
      </c>
      <c r="AY198" s="73" t="e">
        <f ca="1">AY$151-データ!AG45</f>
        <v>#N/A</v>
      </c>
      <c r="AZ198" s="73" t="e">
        <f ca="1">AZ$151-データ!AH45</f>
        <v>#N/A</v>
      </c>
      <c r="BA198" s="73" t="e">
        <f ca="1">BA$151-データ!AI45</f>
        <v>#N/A</v>
      </c>
      <c r="BB198" s="73" t="e">
        <f ca="1">BB$151-データ!AJ45</f>
        <v>#N/A</v>
      </c>
      <c r="BC198" s="73" t="e">
        <f ca="1">BC$151-データ!AK45</f>
        <v>#N/A</v>
      </c>
      <c r="BD198" s="73" t="e">
        <f ca="1">BD$151-データ!AL45</f>
        <v>#N/A</v>
      </c>
      <c r="BE198" s="73" t="e">
        <f ca="1">BE$151-データ!AM45</f>
        <v>#N/A</v>
      </c>
      <c r="BF198" s="73" t="e">
        <f ca="1">BF$151-データ!AN45</f>
        <v>#N/A</v>
      </c>
      <c r="BG198" s="73" t="e">
        <f ca="1">BG$151-データ!AO45</f>
        <v>#N/A</v>
      </c>
      <c r="BH198" s="73" t="e">
        <f ca="1">BH$151-データ!AP45</f>
        <v>#N/A</v>
      </c>
      <c r="BI198" s="73" t="e">
        <f ca="1">BI$151-データ!AQ45</f>
        <v>#N/A</v>
      </c>
      <c r="BJ198" s="73" t="e">
        <f ca="1">BJ$151-データ!AR45</f>
        <v>#N/A</v>
      </c>
      <c r="BK198" s="73" t="e">
        <f ca="1">BK$151-データ!AS45</f>
        <v>#N/A</v>
      </c>
      <c r="BL198" s="73" t="e">
        <f ca="1">BL$151-データ!AT45</f>
        <v>#N/A</v>
      </c>
      <c r="BM198" s="73" t="e">
        <f ca="1">BM$151-データ!AU45</f>
        <v>#N/A</v>
      </c>
      <c r="BN198" s="73" t="e">
        <f ca="1">BN$151-データ!AV45</f>
        <v>#N/A</v>
      </c>
      <c r="BO198" s="73" t="e">
        <f ca="1">BO$151-データ!AW45</f>
        <v>#N/A</v>
      </c>
      <c r="BP198" s="73" t="e">
        <f ca="1">BP$151-データ!AX45</f>
        <v>#N/A</v>
      </c>
      <c r="BQ198" s="73" t="e">
        <f>BQ$151-データ!AY45</f>
        <v>#N/A</v>
      </c>
      <c r="BR198" s="73" t="e">
        <f>BR$151-データ!AZ45</f>
        <v>#N/A</v>
      </c>
    </row>
    <row r="199" spans="30:70" hidden="1" outlineLevel="1">
      <c r="AD199" s="66">
        <f>データ!B46</f>
        <v>42</v>
      </c>
      <c r="AE199" s="66">
        <f ca="1">IF(AF199&lt;&gt;0,0,COUNTIF(AF$157:$AF199,0))</f>
        <v>0</v>
      </c>
      <c r="AF199" s="66">
        <f t="shared" ca="1" si="53"/>
        <v>1</v>
      </c>
      <c r="AG199" s="66" t="str">
        <f>データ!D46</f>
        <v>女神</v>
      </c>
      <c r="AH199" s="66" t="str">
        <f>データ!F46</f>
        <v>ノルン</v>
      </c>
      <c r="AI199" s="73" t="e">
        <f ca="1">AI$151-データ!Q46</f>
        <v>#N/A</v>
      </c>
      <c r="AJ199" s="73" t="e">
        <f ca="1">AJ$151-データ!R46</f>
        <v>#N/A</v>
      </c>
      <c r="AK199" s="73" t="e">
        <f ca="1">AK$151-データ!S46</f>
        <v>#N/A</v>
      </c>
      <c r="AL199" s="73" t="e">
        <f ca="1">AL$151-データ!T46</f>
        <v>#N/A</v>
      </c>
      <c r="AM199" s="73">
        <f ca="1">AM$151-データ!U46</f>
        <v>-9</v>
      </c>
      <c r="AN199" s="73" t="e">
        <f ca="1">AN$151-データ!V46</f>
        <v>#N/A</v>
      </c>
      <c r="AO199" s="73" t="e">
        <f ca="1">AO$151-データ!W46</f>
        <v>#N/A</v>
      </c>
      <c r="AP199" s="73" t="e">
        <f ca="1">AP$151-データ!X46</f>
        <v>#N/A</v>
      </c>
      <c r="AQ199" s="73" t="e">
        <f ca="1">AQ$151-データ!Y46</f>
        <v>#N/A</v>
      </c>
      <c r="AR199" s="73" t="e">
        <f ca="1">AR$151-データ!Z46</f>
        <v>#N/A</v>
      </c>
      <c r="AS199" s="73" t="e">
        <f ca="1">AS$151-データ!AA46</f>
        <v>#N/A</v>
      </c>
      <c r="AT199" s="73" t="e">
        <f ca="1">AT$151-データ!AB46</f>
        <v>#N/A</v>
      </c>
      <c r="AU199" s="73" t="e">
        <f ca="1">AU$151-データ!AC46</f>
        <v>#N/A</v>
      </c>
      <c r="AV199" s="73" t="e">
        <f ca="1">AV$151-データ!AD46</f>
        <v>#N/A</v>
      </c>
      <c r="AW199" s="73" t="e">
        <f ca="1">AW$151-データ!AE46</f>
        <v>#N/A</v>
      </c>
      <c r="AX199" s="73" t="e">
        <f ca="1">AX$151-データ!AF46</f>
        <v>#N/A</v>
      </c>
      <c r="AY199" s="73" t="e">
        <f ca="1">AY$151-データ!AG46</f>
        <v>#N/A</v>
      </c>
      <c r="AZ199" s="73" t="e">
        <f ca="1">AZ$151-データ!AH46</f>
        <v>#N/A</v>
      </c>
      <c r="BA199" s="73" t="e">
        <f ca="1">BA$151-データ!AI46</f>
        <v>#N/A</v>
      </c>
      <c r="BB199" s="73" t="e">
        <f ca="1">BB$151-データ!AJ46</f>
        <v>#N/A</v>
      </c>
      <c r="BC199" s="73" t="e">
        <f ca="1">BC$151-データ!AK46</f>
        <v>#N/A</v>
      </c>
      <c r="BD199" s="73" t="e">
        <f ca="1">BD$151-データ!AL46</f>
        <v>#N/A</v>
      </c>
      <c r="BE199" s="73" t="e">
        <f ca="1">BE$151-データ!AM46</f>
        <v>#N/A</v>
      </c>
      <c r="BF199" s="73" t="e">
        <f ca="1">BF$151-データ!AN46</f>
        <v>#N/A</v>
      </c>
      <c r="BG199" s="73" t="e">
        <f ca="1">BG$151-データ!AO46</f>
        <v>#N/A</v>
      </c>
      <c r="BH199" s="73" t="e">
        <f ca="1">BH$151-データ!AP46</f>
        <v>#N/A</v>
      </c>
      <c r="BI199" s="73" t="e">
        <f ca="1">BI$151-データ!AQ46</f>
        <v>#N/A</v>
      </c>
      <c r="BJ199" s="73" t="e">
        <f ca="1">BJ$151-データ!AR46</f>
        <v>#N/A</v>
      </c>
      <c r="BK199" s="73" t="e">
        <f ca="1">BK$151-データ!AS46</f>
        <v>#N/A</v>
      </c>
      <c r="BL199" s="73" t="e">
        <f ca="1">BL$151-データ!AT46</f>
        <v>#N/A</v>
      </c>
      <c r="BM199" s="73" t="e">
        <f ca="1">BM$151-データ!AU46</f>
        <v>#N/A</v>
      </c>
      <c r="BN199" s="73" t="e">
        <f ca="1">BN$151-データ!AV46</f>
        <v>#N/A</v>
      </c>
      <c r="BO199" s="73" t="e">
        <f ca="1">BO$151-データ!AW46</f>
        <v>#N/A</v>
      </c>
      <c r="BP199" s="73" t="e">
        <f ca="1">BP$151-データ!AX46</f>
        <v>#N/A</v>
      </c>
      <c r="BQ199" s="73" t="e">
        <f>BQ$151-データ!AY46</f>
        <v>#N/A</v>
      </c>
      <c r="BR199" s="73" t="e">
        <f>BR$151-データ!AZ46</f>
        <v>#N/A</v>
      </c>
    </row>
    <row r="200" spans="30:70" hidden="1" outlineLevel="1">
      <c r="AD200" s="66">
        <f>データ!B47</f>
        <v>43</v>
      </c>
      <c r="AE200" s="66">
        <f ca="1">IF(AF200&lt;&gt;0,0,COUNTIF(AF$157:$AF200,0))</f>
        <v>0</v>
      </c>
      <c r="AF200" s="66">
        <f t="shared" ca="1" si="53"/>
        <v>1</v>
      </c>
      <c r="AG200" s="66" t="str">
        <f>データ!D47</f>
        <v>女神</v>
      </c>
      <c r="AH200" s="66" t="str">
        <f>データ!F47</f>
        <v>パラスアテナ</v>
      </c>
      <c r="AI200" s="73" t="e">
        <f ca="1">AI$151-データ!Q47</f>
        <v>#N/A</v>
      </c>
      <c r="AJ200" s="73" t="e">
        <f ca="1">AJ$151-データ!R47</f>
        <v>#N/A</v>
      </c>
      <c r="AK200" s="73" t="e">
        <f ca="1">AK$151-データ!S47</f>
        <v>#N/A</v>
      </c>
      <c r="AL200" s="73" t="e">
        <f ca="1">AL$151-データ!T47</f>
        <v>#N/A</v>
      </c>
      <c r="AM200" s="73">
        <f ca="1">AM$151-データ!U47</f>
        <v>-9</v>
      </c>
      <c r="AN200" s="73" t="e">
        <f ca="1">AN$151-データ!V47</f>
        <v>#N/A</v>
      </c>
      <c r="AO200" s="73" t="e">
        <f ca="1">AO$151-データ!W47</f>
        <v>#N/A</v>
      </c>
      <c r="AP200" s="73" t="e">
        <f ca="1">AP$151-データ!X47</f>
        <v>#N/A</v>
      </c>
      <c r="AQ200" s="73" t="e">
        <f ca="1">AQ$151-データ!Y47</f>
        <v>#N/A</v>
      </c>
      <c r="AR200" s="73" t="e">
        <f ca="1">AR$151-データ!Z47</f>
        <v>#N/A</v>
      </c>
      <c r="AS200" s="73" t="e">
        <f ca="1">AS$151-データ!AA47</f>
        <v>#N/A</v>
      </c>
      <c r="AT200" s="73" t="e">
        <f ca="1">AT$151-データ!AB47</f>
        <v>#N/A</v>
      </c>
      <c r="AU200" s="73" t="e">
        <f ca="1">AU$151-データ!AC47</f>
        <v>#N/A</v>
      </c>
      <c r="AV200" s="73" t="e">
        <f ca="1">AV$151-データ!AD47</f>
        <v>#N/A</v>
      </c>
      <c r="AW200" s="73" t="e">
        <f ca="1">AW$151-データ!AE47</f>
        <v>#N/A</v>
      </c>
      <c r="AX200" s="73" t="e">
        <f ca="1">AX$151-データ!AF47</f>
        <v>#N/A</v>
      </c>
      <c r="AY200" s="73" t="e">
        <f ca="1">AY$151-データ!AG47</f>
        <v>#N/A</v>
      </c>
      <c r="AZ200" s="73" t="e">
        <f ca="1">AZ$151-データ!AH47</f>
        <v>#N/A</v>
      </c>
      <c r="BA200" s="73" t="e">
        <f ca="1">BA$151-データ!AI47</f>
        <v>#N/A</v>
      </c>
      <c r="BB200" s="73" t="e">
        <f ca="1">BB$151-データ!AJ47</f>
        <v>#N/A</v>
      </c>
      <c r="BC200" s="73" t="e">
        <f ca="1">BC$151-データ!AK47</f>
        <v>#N/A</v>
      </c>
      <c r="BD200" s="73" t="e">
        <f ca="1">BD$151-データ!AL47</f>
        <v>#N/A</v>
      </c>
      <c r="BE200" s="73" t="e">
        <f ca="1">BE$151-データ!AM47</f>
        <v>#N/A</v>
      </c>
      <c r="BF200" s="73" t="e">
        <f ca="1">BF$151-データ!AN47</f>
        <v>#N/A</v>
      </c>
      <c r="BG200" s="73" t="e">
        <f ca="1">BG$151-データ!AO47</f>
        <v>#N/A</v>
      </c>
      <c r="BH200" s="73" t="e">
        <f ca="1">BH$151-データ!AP47</f>
        <v>#N/A</v>
      </c>
      <c r="BI200" s="73" t="e">
        <f ca="1">BI$151-データ!AQ47</f>
        <v>#N/A</v>
      </c>
      <c r="BJ200" s="73" t="e">
        <f ca="1">BJ$151-データ!AR47</f>
        <v>#N/A</v>
      </c>
      <c r="BK200" s="73" t="e">
        <f ca="1">BK$151-データ!AS47</f>
        <v>#N/A</v>
      </c>
      <c r="BL200" s="73" t="e">
        <f ca="1">BL$151-データ!AT47</f>
        <v>#N/A</v>
      </c>
      <c r="BM200" s="73" t="e">
        <f ca="1">BM$151-データ!AU47</f>
        <v>#N/A</v>
      </c>
      <c r="BN200" s="73" t="e">
        <f ca="1">BN$151-データ!AV47</f>
        <v>#N/A</v>
      </c>
      <c r="BO200" s="73" t="e">
        <f ca="1">BO$151-データ!AW47</f>
        <v>#N/A</v>
      </c>
      <c r="BP200" s="73" t="e">
        <f ca="1">BP$151-データ!AX47</f>
        <v>#N/A</v>
      </c>
      <c r="BQ200" s="73" t="e">
        <f>BQ$151-データ!AY47</f>
        <v>#N/A</v>
      </c>
      <c r="BR200" s="73" t="e">
        <f>BR$151-データ!AZ47</f>
        <v>#N/A</v>
      </c>
    </row>
    <row r="201" spans="30:70" hidden="1" outlineLevel="1">
      <c r="AD201" s="66">
        <f>データ!B48</f>
        <v>44</v>
      </c>
      <c r="AE201" s="66">
        <f ca="1">IF(AF201&lt;&gt;0,0,COUNTIF(AF$157:$AF201,0))</f>
        <v>0</v>
      </c>
      <c r="AF201" s="66">
        <f t="shared" ca="1" si="53"/>
        <v>1</v>
      </c>
      <c r="AG201" s="66" t="str">
        <f>データ!D48</f>
        <v>女神</v>
      </c>
      <c r="AH201" s="66" t="str">
        <f>データ!F48</f>
        <v>ラクシュミ</v>
      </c>
      <c r="AI201" s="73" t="e">
        <f ca="1">AI$151-データ!Q48</f>
        <v>#N/A</v>
      </c>
      <c r="AJ201" s="73" t="e">
        <f ca="1">AJ$151-データ!R48</f>
        <v>#N/A</v>
      </c>
      <c r="AK201" s="73" t="e">
        <f ca="1">AK$151-データ!S48</f>
        <v>#N/A</v>
      </c>
      <c r="AL201" s="73" t="e">
        <f ca="1">AL$151-データ!T48</f>
        <v>#N/A</v>
      </c>
      <c r="AM201" s="73">
        <f ca="1">AM$151-データ!U48</f>
        <v>-9</v>
      </c>
      <c r="AN201" s="73" t="e">
        <f ca="1">AN$151-データ!V48</f>
        <v>#N/A</v>
      </c>
      <c r="AO201" s="73" t="e">
        <f ca="1">AO$151-データ!W48</f>
        <v>#N/A</v>
      </c>
      <c r="AP201" s="73" t="e">
        <f ca="1">AP$151-データ!X48</f>
        <v>#N/A</v>
      </c>
      <c r="AQ201" s="73" t="e">
        <f ca="1">AQ$151-データ!Y48</f>
        <v>#N/A</v>
      </c>
      <c r="AR201" s="73" t="e">
        <f ca="1">AR$151-データ!Z48</f>
        <v>#N/A</v>
      </c>
      <c r="AS201" s="73" t="e">
        <f ca="1">AS$151-データ!AA48</f>
        <v>#N/A</v>
      </c>
      <c r="AT201" s="73" t="e">
        <f ca="1">AT$151-データ!AB48</f>
        <v>#N/A</v>
      </c>
      <c r="AU201" s="73" t="e">
        <f ca="1">AU$151-データ!AC48</f>
        <v>#N/A</v>
      </c>
      <c r="AV201" s="73" t="e">
        <f ca="1">AV$151-データ!AD48</f>
        <v>#N/A</v>
      </c>
      <c r="AW201" s="73" t="e">
        <f ca="1">AW$151-データ!AE48</f>
        <v>#N/A</v>
      </c>
      <c r="AX201" s="73" t="e">
        <f ca="1">AX$151-データ!AF48</f>
        <v>#N/A</v>
      </c>
      <c r="AY201" s="73" t="e">
        <f ca="1">AY$151-データ!AG48</f>
        <v>#N/A</v>
      </c>
      <c r="AZ201" s="73" t="e">
        <f ca="1">AZ$151-データ!AH48</f>
        <v>#N/A</v>
      </c>
      <c r="BA201" s="73" t="e">
        <f ca="1">BA$151-データ!AI48</f>
        <v>#N/A</v>
      </c>
      <c r="BB201" s="73" t="e">
        <f ca="1">BB$151-データ!AJ48</f>
        <v>#N/A</v>
      </c>
      <c r="BC201" s="73" t="e">
        <f ca="1">BC$151-データ!AK48</f>
        <v>#N/A</v>
      </c>
      <c r="BD201" s="73" t="e">
        <f ca="1">BD$151-データ!AL48</f>
        <v>#N/A</v>
      </c>
      <c r="BE201" s="73" t="e">
        <f ca="1">BE$151-データ!AM48</f>
        <v>#N/A</v>
      </c>
      <c r="BF201" s="73" t="e">
        <f ca="1">BF$151-データ!AN48</f>
        <v>#N/A</v>
      </c>
      <c r="BG201" s="73" t="e">
        <f ca="1">BG$151-データ!AO48</f>
        <v>#N/A</v>
      </c>
      <c r="BH201" s="73" t="e">
        <f ca="1">BH$151-データ!AP48</f>
        <v>#N/A</v>
      </c>
      <c r="BI201" s="73" t="e">
        <f ca="1">BI$151-データ!AQ48</f>
        <v>#N/A</v>
      </c>
      <c r="BJ201" s="73" t="e">
        <f ca="1">BJ$151-データ!AR48</f>
        <v>#N/A</v>
      </c>
      <c r="BK201" s="73" t="e">
        <f ca="1">BK$151-データ!AS48</f>
        <v>#N/A</v>
      </c>
      <c r="BL201" s="73" t="e">
        <f ca="1">BL$151-データ!AT48</f>
        <v>#N/A</v>
      </c>
      <c r="BM201" s="73" t="e">
        <f ca="1">BM$151-データ!AU48</f>
        <v>#N/A</v>
      </c>
      <c r="BN201" s="73" t="e">
        <f ca="1">BN$151-データ!AV48</f>
        <v>#N/A</v>
      </c>
      <c r="BO201" s="73" t="e">
        <f ca="1">BO$151-データ!AW48</f>
        <v>#N/A</v>
      </c>
      <c r="BP201" s="73" t="e">
        <f ca="1">BP$151-データ!AX48</f>
        <v>#N/A</v>
      </c>
      <c r="BQ201" s="73" t="e">
        <f>BQ$151-データ!AY48</f>
        <v>#N/A</v>
      </c>
      <c r="BR201" s="73" t="e">
        <f>BR$151-データ!AZ48</f>
        <v>#N/A</v>
      </c>
    </row>
    <row r="202" spans="30:70" hidden="1" outlineLevel="1">
      <c r="AD202" s="66">
        <f>データ!B49</f>
        <v>45</v>
      </c>
      <c r="AE202" s="66">
        <f ca="1">IF(AF202&lt;&gt;0,0,COUNTIF(AF$157:$AF202,0))</f>
        <v>0</v>
      </c>
      <c r="AF202" s="66">
        <f t="shared" ca="1" si="53"/>
        <v>1</v>
      </c>
      <c r="AG202" s="66" t="str">
        <f>データ!D49</f>
        <v>天津神</v>
      </c>
      <c r="AH202" s="66" t="str">
        <f>データ!F49</f>
        <v>オモイカネ</v>
      </c>
      <c r="AI202" s="73" t="e">
        <f ca="1">AI$151-データ!Q49</f>
        <v>#N/A</v>
      </c>
      <c r="AJ202" s="73" t="e">
        <f ca="1">AJ$151-データ!R49</f>
        <v>#N/A</v>
      </c>
      <c r="AK202" s="73" t="e">
        <f ca="1">AK$151-データ!S49</f>
        <v>#N/A</v>
      </c>
      <c r="AL202" s="73" t="e">
        <f ca="1">AL$151-データ!T49</f>
        <v>#N/A</v>
      </c>
      <c r="AM202" s="73" t="e">
        <f ca="1">AM$151-データ!U49</f>
        <v>#N/A</v>
      </c>
      <c r="AN202" s="73">
        <f ca="1">AN$151-データ!V49</f>
        <v>-1</v>
      </c>
      <c r="AO202" s="73" t="e">
        <f ca="1">AO$151-データ!W49</f>
        <v>#N/A</v>
      </c>
      <c r="AP202" s="73" t="e">
        <f ca="1">AP$151-データ!X49</f>
        <v>#N/A</v>
      </c>
      <c r="AQ202" s="73" t="e">
        <f ca="1">AQ$151-データ!Y49</f>
        <v>#N/A</v>
      </c>
      <c r="AR202" s="73" t="e">
        <f ca="1">AR$151-データ!Z49</f>
        <v>#N/A</v>
      </c>
      <c r="AS202" s="73" t="e">
        <f ca="1">AS$151-データ!AA49</f>
        <v>#N/A</v>
      </c>
      <c r="AT202" s="73" t="e">
        <f ca="1">AT$151-データ!AB49</f>
        <v>#N/A</v>
      </c>
      <c r="AU202" s="73" t="e">
        <f ca="1">AU$151-データ!AC49</f>
        <v>#N/A</v>
      </c>
      <c r="AV202" s="73" t="e">
        <f ca="1">AV$151-データ!AD49</f>
        <v>#N/A</v>
      </c>
      <c r="AW202" s="73" t="e">
        <f ca="1">AW$151-データ!AE49</f>
        <v>#N/A</v>
      </c>
      <c r="AX202" s="73" t="e">
        <f ca="1">AX$151-データ!AF49</f>
        <v>#N/A</v>
      </c>
      <c r="AY202" s="73" t="e">
        <f ca="1">AY$151-データ!AG49</f>
        <v>#N/A</v>
      </c>
      <c r="AZ202" s="73" t="e">
        <f ca="1">AZ$151-データ!AH49</f>
        <v>#N/A</v>
      </c>
      <c r="BA202" s="73" t="e">
        <f ca="1">BA$151-データ!AI49</f>
        <v>#N/A</v>
      </c>
      <c r="BB202" s="73" t="e">
        <f ca="1">BB$151-データ!AJ49</f>
        <v>#N/A</v>
      </c>
      <c r="BC202" s="73" t="e">
        <f ca="1">BC$151-データ!AK49</f>
        <v>#N/A</v>
      </c>
      <c r="BD202" s="73" t="e">
        <f ca="1">BD$151-データ!AL49</f>
        <v>#N/A</v>
      </c>
      <c r="BE202" s="73" t="e">
        <f ca="1">BE$151-データ!AM49</f>
        <v>#N/A</v>
      </c>
      <c r="BF202" s="73" t="e">
        <f ca="1">BF$151-データ!AN49</f>
        <v>#N/A</v>
      </c>
      <c r="BG202" s="73" t="e">
        <f ca="1">BG$151-データ!AO49</f>
        <v>#N/A</v>
      </c>
      <c r="BH202" s="73" t="e">
        <f ca="1">BH$151-データ!AP49</f>
        <v>#N/A</v>
      </c>
      <c r="BI202" s="73" t="e">
        <f ca="1">BI$151-データ!AQ49</f>
        <v>#N/A</v>
      </c>
      <c r="BJ202" s="73" t="e">
        <f ca="1">BJ$151-データ!AR49</f>
        <v>#N/A</v>
      </c>
      <c r="BK202" s="73" t="e">
        <f ca="1">BK$151-データ!AS49</f>
        <v>#N/A</v>
      </c>
      <c r="BL202" s="73" t="e">
        <f ca="1">BL$151-データ!AT49</f>
        <v>#N/A</v>
      </c>
      <c r="BM202" s="73" t="e">
        <f ca="1">BM$151-データ!AU49</f>
        <v>#N/A</v>
      </c>
      <c r="BN202" s="73" t="e">
        <f ca="1">BN$151-データ!AV49</f>
        <v>#N/A</v>
      </c>
      <c r="BO202" s="73" t="e">
        <f ca="1">BO$151-データ!AW49</f>
        <v>#N/A</v>
      </c>
      <c r="BP202" s="73" t="e">
        <f ca="1">BP$151-データ!AX49</f>
        <v>#N/A</v>
      </c>
      <c r="BQ202" s="73" t="e">
        <f>BQ$151-データ!AY49</f>
        <v>#N/A</v>
      </c>
      <c r="BR202" s="73" t="e">
        <f>BR$151-データ!AZ49</f>
        <v>#N/A</v>
      </c>
    </row>
    <row r="203" spans="30:70" hidden="1" outlineLevel="1">
      <c r="AD203" s="66">
        <f>データ!B50</f>
        <v>46</v>
      </c>
      <c r="AE203" s="66">
        <f ca="1">IF(AF203&lt;&gt;0,0,COUNTIF(AF$157:$AF203,0))</f>
        <v>0</v>
      </c>
      <c r="AF203" s="66">
        <f t="shared" ca="1" si="53"/>
        <v>1</v>
      </c>
      <c r="AG203" s="66" t="str">
        <f>データ!D50</f>
        <v>天津神</v>
      </c>
      <c r="AH203" s="66" t="str">
        <f>データ!F50</f>
        <v>タヂカラオ</v>
      </c>
      <c r="AI203" s="73" t="e">
        <f ca="1">AI$151-データ!Q50</f>
        <v>#N/A</v>
      </c>
      <c r="AJ203" s="73" t="e">
        <f ca="1">AJ$151-データ!R50</f>
        <v>#N/A</v>
      </c>
      <c r="AK203" s="73" t="e">
        <f ca="1">AK$151-データ!S50</f>
        <v>#N/A</v>
      </c>
      <c r="AL203" s="73" t="e">
        <f ca="1">AL$151-データ!T50</f>
        <v>#N/A</v>
      </c>
      <c r="AM203" s="73" t="e">
        <f ca="1">AM$151-データ!U50</f>
        <v>#N/A</v>
      </c>
      <c r="AN203" s="73">
        <f ca="1">AN$151-データ!V50</f>
        <v>-3</v>
      </c>
      <c r="AO203" s="73" t="e">
        <f ca="1">AO$151-データ!W50</f>
        <v>#N/A</v>
      </c>
      <c r="AP203" s="73" t="e">
        <f ca="1">AP$151-データ!X50</f>
        <v>#N/A</v>
      </c>
      <c r="AQ203" s="73" t="e">
        <f ca="1">AQ$151-データ!Y50</f>
        <v>#N/A</v>
      </c>
      <c r="AR203" s="73" t="e">
        <f ca="1">AR$151-データ!Z50</f>
        <v>#N/A</v>
      </c>
      <c r="AS203" s="73" t="e">
        <f ca="1">AS$151-データ!AA50</f>
        <v>#N/A</v>
      </c>
      <c r="AT203" s="73" t="e">
        <f ca="1">AT$151-データ!AB50</f>
        <v>#N/A</v>
      </c>
      <c r="AU203" s="73" t="e">
        <f ca="1">AU$151-データ!AC50</f>
        <v>#N/A</v>
      </c>
      <c r="AV203" s="73" t="e">
        <f ca="1">AV$151-データ!AD50</f>
        <v>#N/A</v>
      </c>
      <c r="AW203" s="73" t="e">
        <f ca="1">AW$151-データ!AE50</f>
        <v>#N/A</v>
      </c>
      <c r="AX203" s="73" t="e">
        <f ca="1">AX$151-データ!AF50</f>
        <v>#N/A</v>
      </c>
      <c r="AY203" s="73" t="e">
        <f ca="1">AY$151-データ!AG50</f>
        <v>#N/A</v>
      </c>
      <c r="AZ203" s="73" t="e">
        <f ca="1">AZ$151-データ!AH50</f>
        <v>#N/A</v>
      </c>
      <c r="BA203" s="73" t="e">
        <f ca="1">BA$151-データ!AI50</f>
        <v>#N/A</v>
      </c>
      <c r="BB203" s="73" t="e">
        <f ca="1">BB$151-データ!AJ50</f>
        <v>#N/A</v>
      </c>
      <c r="BC203" s="73" t="e">
        <f ca="1">BC$151-データ!AK50</f>
        <v>#N/A</v>
      </c>
      <c r="BD203" s="73" t="e">
        <f ca="1">BD$151-データ!AL50</f>
        <v>#N/A</v>
      </c>
      <c r="BE203" s="73" t="e">
        <f ca="1">BE$151-データ!AM50</f>
        <v>#N/A</v>
      </c>
      <c r="BF203" s="73" t="e">
        <f ca="1">BF$151-データ!AN50</f>
        <v>#N/A</v>
      </c>
      <c r="BG203" s="73" t="e">
        <f ca="1">BG$151-データ!AO50</f>
        <v>#N/A</v>
      </c>
      <c r="BH203" s="73" t="e">
        <f ca="1">BH$151-データ!AP50</f>
        <v>#N/A</v>
      </c>
      <c r="BI203" s="73" t="e">
        <f ca="1">BI$151-データ!AQ50</f>
        <v>#N/A</v>
      </c>
      <c r="BJ203" s="73" t="e">
        <f ca="1">BJ$151-データ!AR50</f>
        <v>#N/A</v>
      </c>
      <c r="BK203" s="73" t="e">
        <f ca="1">BK$151-データ!AS50</f>
        <v>#N/A</v>
      </c>
      <c r="BL203" s="73" t="e">
        <f ca="1">BL$151-データ!AT50</f>
        <v>#N/A</v>
      </c>
      <c r="BM203" s="73" t="e">
        <f ca="1">BM$151-データ!AU50</f>
        <v>#N/A</v>
      </c>
      <c r="BN203" s="73" t="e">
        <f ca="1">BN$151-データ!AV50</f>
        <v>#N/A</v>
      </c>
      <c r="BO203" s="73" t="e">
        <f ca="1">BO$151-データ!AW50</f>
        <v>#N/A</v>
      </c>
      <c r="BP203" s="73" t="e">
        <f ca="1">BP$151-データ!AX50</f>
        <v>#N/A</v>
      </c>
      <c r="BQ203" s="73" t="e">
        <f>BQ$151-データ!AY50</f>
        <v>#N/A</v>
      </c>
      <c r="BR203" s="73" t="e">
        <f>BR$151-データ!AZ50</f>
        <v>#N/A</v>
      </c>
    </row>
    <row r="204" spans="30:70" hidden="1" outlineLevel="1">
      <c r="AD204" s="66">
        <f>データ!B51</f>
        <v>47</v>
      </c>
      <c r="AE204" s="66">
        <f ca="1">IF(AF204&lt;&gt;0,0,COUNTIF(AF$157:$AF204,0))</f>
        <v>0</v>
      </c>
      <c r="AF204" s="66">
        <f t="shared" ca="1" si="53"/>
        <v>1</v>
      </c>
      <c r="AG204" s="66" t="str">
        <f>データ!D51</f>
        <v>天津神</v>
      </c>
      <c r="AH204" s="66" t="str">
        <f>データ!F51</f>
        <v>タケミカヅチ</v>
      </c>
      <c r="AI204" s="73" t="e">
        <f ca="1">AI$151-データ!Q51</f>
        <v>#N/A</v>
      </c>
      <c r="AJ204" s="73" t="e">
        <f ca="1">AJ$151-データ!R51</f>
        <v>#N/A</v>
      </c>
      <c r="AK204" s="73" t="e">
        <f ca="1">AK$151-データ!S51</f>
        <v>#N/A</v>
      </c>
      <c r="AL204" s="73" t="e">
        <f ca="1">AL$151-データ!T51</f>
        <v>#N/A</v>
      </c>
      <c r="AM204" s="73" t="e">
        <f ca="1">AM$151-データ!U51</f>
        <v>#N/A</v>
      </c>
      <c r="AN204" s="73">
        <f ca="1">AN$151-データ!V51</f>
        <v>-5</v>
      </c>
      <c r="AO204" s="73" t="e">
        <f ca="1">AO$151-データ!W51</f>
        <v>#N/A</v>
      </c>
      <c r="AP204" s="73" t="e">
        <f ca="1">AP$151-データ!X51</f>
        <v>#N/A</v>
      </c>
      <c r="AQ204" s="73" t="e">
        <f ca="1">AQ$151-データ!Y51</f>
        <v>#N/A</v>
      </c>
      <c r="AR204" s="73" t="e">
        <f ca="1">AR$151-データ!Z51</f>
        <v>#N/A</v>
      </c>
      <c r="AS204" s="73" t="e">
        <f ca="1">AS$151-データ!AA51</f>
        <v>#N/A</v>
      </c>
      <c r="AT204" s="73" t="e">
        <f ca="1">AT$151-データ!AB51</f>
        <v>#N/A</v>
      </c>
      <c r="AU204" s="73" t="e">
        <f ca="1">AU$151-データ!AC51</f>
        <v>#N/A</v>
      </c>
      <c r="AV204" s="73" t="e">
        <f ca="1">AV$151-データ!AD51</f>
        <v>#N/A</v>
      </c>
      <c r="AW204" s="73" t="e">
        <f ca="1">AW$151-データ!AE51</f>
        <v>#N/A</v>
      </c>
      <c r="AX204" s="73" t="e">
        <f ca="1">AX$151-データ!AF51</f>
        <v>#N/A</v>
      </c>
      <c r="AY204" s="73" t="e">
        <f ca="1">AY$151-データ!AG51</f>
        <v>#N/A</v>
      </c>
      <c r="AZ204" s="73" t="e">
        <f ca="1">AZ$151-データ!AH51</f>
        <v>#N/A</v>
      </c>
      <c r="BA204" s="73" t="e">
        <f ca="1">BA$151-データ!AI51</f>
        <v>#N/A</v>
      </c>
      <c r="BB204" s="73" t="e">
        <f ca="1">BB$151-データ!AJ51</f>
        <v>#N/A</v>
      </c>
      <c r="BC204" s="73" t="e">
        <f ca="1">BC$151-データ!AK51</f>
        <v>#N/A</v>
      </c>
      <c r="BD204" s="73" t="e">
        <f ca="1">BD$151-データ!AL51</f>
        <v>#N/A</v>
      </c>
      <c r="BE204" s="73" t="e">
        <f ca="1">BE$151-データ!AM51</f>
        <v>#N/A</v>
      </c>
      <c r="BF204" s="73" t="e">
        <f ca="1">BF$151-データ!AN51</f>
        <v>#N/A</v>
      </c>
      <c r="BG204" s="73" t="e">
        <f ca="1">BG$151-データ!AO51</f>
        <v>#N/A</v>
      </c>
      <c r="BH204" s="73" t="e">
        <f ca="1">BH$151-データ!AP51</f>
        <v>#N/A</v>
      </c>
      <c r="BI204" s="73" t="e">
        <f ca="1">BI$151-データ!AQ51</f>
        <v>#N/A</v>
      </c>
      <c r="BJ204" s="73" t="e">
        <f ca="1">BJ$151-データ!AR51</f>
        <v>#N/A</v>
      </c>
      <c r="BK204" s="73" t="e">
        <f ca="1">BK$151-データ!AS51</f>
        <v>#N/A</v>
      </c>
      <c r="BL204" s="73" t="e">
        <f ca="1">BL$151-データ!AT51</f>
        <v>#N/A</v>
      </c>
      <c r="BM204" s="73" t="e">
        <f ca="1">BM$151-データ!AU51</f>
        <v>#N/A</v>
      </c>
      <c r="BN204" s="73" t="e">
        <f ca="1">BN$151-データ!AV51</f>
        <v>#N/A</v>
      </c>
      <c r="BO204" s="73" t="e">
        <f ca="1">BO$151-データ!AW51</f>
        <v>#N/A</v>
      </c>
      <c r="BP204" s="73" t="e">
        <f ca="1">BP$151-データ!AX51</f>
        <v>#N/A</v>
      </c>
      <c r="BQ204" s="73" t="e">
        <f>BQ$151-データ!AY51</f>
        <v>#N/A</v>
      </c>
      <c r="BR204" s="73" t="e">
        <f>BR$151-データ!AZ51</f>
        <v>#N/A</v>
      </c>
    </row>
    <row r="205" spans="30:70" hidden="1" outlineLevel="1">
      <c r="AD205" s="66">
        <f>データ!B52</f>
        <v>48</v>
      </c>
      <c r="AE205" s="66">
        <f ca="1">IF(AF205&lt;&gt;0,0,COUNTIF(AF$157:$AF205,0))</f>
        <v>0</v>
      </c>
      <c r="AF205" s="66">
        <f t="shared" ca="1" si="53"/>
        <v>2</v>
      </c>
      <c r="AG205" s="66" t="str">
        <f>データ!D52</f>
        <v>天津神</v>
      </c>
      <c r="AH205" s="66" t="str">
        <f>データ!F52</f>
        <v>アマテラス♂</v>
      </c>
      <c r="AI205" s="73">
        <f ca="1">AI$151-データ!Q52</f>
        <v>-7</v>
      </c>
      <c r="AJ205" s="73" t="e">
        <f ca="1">AJ$151-データ!R52</f>
        <v>#N/A</v>
      </c>
      <c r="AK205" s="73" t="e">
        <f ca="1">AK$151-データ!S52</f>
        <v>#N/A</v>
      </c>
      <c r="AL205" s="73" t="e">
        <f ca="1">AL$151-データ!T52</f>
        <v>#N/A</v>
      </c>
      <c r="AM205" s="73" t="e">
        <f ca="1">AM$151-データ!U52</f>
        <v>#N/A</v>
      </c>
      <c r="AN205" s="73">
        <f ca="1">AN$151-データ!V52</f>
        <v>-7</v>
      </c>
      <c r="AO205" s="73" t="e">
        <f ca="1">AO$151-データ!W52</f>
        <v>#N/A</v>
      </c>
      <c r="AP205" s="73" t="e">
        <f ca="1">AP$151-データ!X52</f>
        <v>#N/A</v>
      </c>
      <c r="AQ205" s="73" t="e">
        <f ca="1">AQ$151-データ!Y52</f>
        <v>#N/A</v>
      </c>
      <c r="AR205" s="73" t="e">
        <f ca="1">AR$151-データ!Z52</f>
        <v>#N/A</v>
      </c>
      <c r="AS205" s="73" t="e">
        <f ca="1">AS$151-データ!AA52</f>
        <v>#N/A</v>
      </c>
      <c r="AT205" s="73" t="e">
        <f ca="1">AT$151-データ!AB52</f>
        <v>#N/A</v>
      </c>
      <c r="AU205" s="73" t="e">
        <f ca="1">AU$151-データ!AC52</f>
        <v>#N/A</v>
      </c>
      <c r="AV205" s="73" t="e">
        <f ca="1">AV$151-データ!AD52</f>
        <v>#N/A</v>
      </c>
      <c r="AW205" s="73" t="e">
        <f ca="1">AW$151-データ!AE52</f>
        <v>#N/A</v>
      </c>
      <c r="AX205" s="73" t="e">
        <f ca="1">AX$151-データ!AF52</f>
        <v>#N/A</v>
      </c>
      <c r="AY205" s="73" t="e">
        <f ca="1">AY$151-データ!AG52</f>
        <v>#N/A</v>
      </c>
      <c r="AZ205" s="73" t="e">
        <f ca="1">AZ$151-データ!AH52</f>
        <v>#N/A</v>
      </c>
      <c r="BA205" s="73" t="e">
        <f ca="1">BA$151-データ!AI52</f>
        <v>#N/A</v>
      </c>
      <c r="BB205" s="73" t="e">
        <f ca="1">BB$151-データ!AJ52</f>
        <v>#N/A</v>
      </c>
      <c r="BC205" s="73" t="e">
        <f ca="1">BC$151-データ!AK52</f>
        <v>#N/A</v>
      </c>
      <c r="BD205" s="73" t="e">
        <f ca="1">BD$151-データ!AL52</f>
        <v>#N/A</v>
      </c>
      <c r="BE205" s="73" t="e">
        <f ca="1">BE$151-データ!AM52</f>
        <v>#N/A</v>
      </c>
      <c r="BF205" s="73" t="e">
        <f ca="1">BF$151-データ!AN52</f>
        <v>#N/A</v>
      </c>
      <c r="BG205" s="73" t="e">
        <f ca="1">BG$151-データ!AO52</f>
        <v>#N/A</v>
      </c>
      <c r="BH205" s="73" t="e">
        <f ca="1">BH$151-データ!AP52</f>
        <v>#N/A</v>
      </c>
      <c r="BI205" s="73" t="e">
        <f ca="1">BI$151-データ!AQ52</f>
        <v>#N/A</v>
      </c>
      <c r="BJ205" s="73" t="e">
        <f ca="1">BJ$151-データ!AR52</f>
        <v>#N/A</v>
      </c>
      <c r="BK205" s="73" t="e">
        <f ca="1">BK$151-データ!AS52</f>
        <v>#N/A</v>
      </c>
      <c r="BL205" s="73" t="e">
        <f ca="1">BL$151-データ!AT52</f>
        <v>#N/A</v>
      </c>
      <c r="BM205" s="73" t="e">
        <f ca="1">BM$151-データ!AU52</f>
        <v>#N/A</v>
      </c>
      <c r="BN205" s="73" t="e">
        <f ca="1">BN$151-データ!AV52</f>
        <v>#N/A</v>
      </c>
      <c r="BO205" s="73" t="e">
        <f ca="1">BO$151-データ!AW52</f>
        <v>#N/A</v>
      </c>
      <c r="BP205" s="73" t="e">
        <f ca="1">BP$151-データ!AX52</f>
        <v>#N/A</v>
      </c>
      <c r="BQ205" s="73" t="e">
        <f>BQ$151-データ!AY52</f>
        <v>#N/A</v>
      </c>
      <c r="BR205" s="73" t="e">
        <f>BR$151-データ!AZ52</f>
        <v>#N/A</v>
      </c>
    </row>
    <row r="206" spans="30:70" hidden="1" outlineLevel="1">
      <c r="AD206" s="66">
        <f>データ!B53</f>
        <v>49</v>
      </c>
      <c r="AE206" s="66">
        <f ca="1">IF(AF206&lt;&gt;0,0,COUNTIF(AF$157:$AF206,0))</f>
        <v>0</v>
      </c>
      <c r="AF206" s="66">
        <f t="shared" ca="1" si="53"/>
        <v>2</v>
      </c>
      <c r="AG206" s="66" t="str">
        <f>データ!D53</f>
        <v>天津神</v>
      </c>
      <c r="AH206" s="66" t="str">
        <f>データ!F53</f>
        <v>アマテラス♀</v>
      </c>
      <c r="AI206" s="73" t="e">
        <f ca="1">AI$151-データ!Q53</f>
        <v>#N/A</v>
      </c>
      <c r="AJ206" s="73" t="e">
        <f ca="1">AJ$151-データ!R53</f>
        <v>#N/A</v>
      </c>
      <c r="AK206" s="73" t="e">
        <f ca="1">AK$151-データ!S53</f>
        <v>#N/A</v>
      </c>
      <c r="AL206" s="73" t="e">
        <f ca="1">AL$151-データ!T53</f>
        <v>#N/A</v>
      </c>
      <c r="AM206" s="73">
        <f ca="1">AM$151-データ!U53</f>
        <v>-8</v>
      </c>
      <c r="AN206" s="73">
        <f ca="1">AN$151-データ!V53</f>
        <v>-9</v>
      </c>
      <c r="AO206" s="73" t="e">
        <f ca="1">AO$151-データ!W53</f>
        <v>#N/A</v>
      </c>
      <c r="AP206" s="73" t="e">
        <f ca="1">AP$151-データ!X53</f>
        <v>#N/A</v>
      </c>
      <c r="AQ206" s="73" t="e">
        <f ca="1">AQ$151-データ!Y53</f>
        <v>#N/A</v>
      </c>
      <c r="AR206" s="73" t="e">
        <f ca="1">AR$151-データ!Z53</f>
        <v>#N/A</v>
      </c>
      <c r="AS206" s="73" t="e">
        <f ca="1">AS$151-データ!AA53</f>
        <v>#N/A</v>
      </c>
      <c r="AT206" s="73" t="e">
        <f ca="1">AT$151-データ!AB53</f>
        <v>#N/A</v>
      </c>
      <c r="AU206" s="73" t="e">
        <f ca="1">AU$151-データ!AC53</f>
        <v>#N/A</v>
      </c>
      <c r="AV206" s="73" t="e">
        <f ca="1">AV$151-データ!AD53</f>
        <v>#N/A</v>
      </c>
      <c r="AW206" s="73" t="e">
        <f ca="1">AW$151-データ!AE53</f>
        <v>#N/A</v>
      </c>
      <c r="AX206" s="73" t="e">
        <f ca="1">AX$151-データ!AF53</f>
        <v>#N/A</v>
      </c>
      <c r="AY206" s="73" t="e">
        <f ca="1">AY$151-データ!AG53</f>
        <v>#N/A</v>
      </c>
      <c r="AZ206" s="73" t="e">
        <f ca="1">AZ$151-データ!AH53</f>
        <v>#N/A</v>
      </c>
      <c r="BA206" s="73" t="e">
        <f ca="1">BA$151-データ!AI53</f>
        <v>#N/A</v>
      </c>
      <c r="BB206" s="73" t="e">
        <f ca="1">BB$151-データ!AJ53</f>
        <v>#N/A</v>
      </c>
      <c r="BC206" s="73" t="e">
        <f ca="1">BC$151-データ!AK53</f>
        <v>#N/A</v>
      </c>
      <c r="BD206" s="73" t="e">
        <f ca="1">BD$151-データ!AL53</f>
        <v>#N/A</v>
      </c>
      <c r="BE206" s="73" t="e">
        <f ca="1">BE$151-データ!AM53</f>
        <v>#N/A</v>
      </c>
      <c r="BF206" s="73" t="e">
        <f ca="1">BF$151-データ!AN53</f>
        <v>#N/A</v>
      </c>
      <c r="BG206" s="73" t="e">
        <f ca="1">BG$151-データ!AO53</f>
        <v>#N/A</v>
      </c>
      <c r="BH206" s="73" t="e">
        <f ca="1">BH$151-データ!AP53</f>
        <v>#N/A</v>
      </c>
      <c r="BI206" s="73" t="e">
        <f ca="1">BI$151-データ!AQ53</f>
        <v>#N/A</v>
      </c>
      <c r="BJ206" s="73" t="e">
        <f ca="1">BJ$151-データ!AR53</f>
        <v>#N/A</v>
      </c>
      <c r="BK206" s="73" t="e">
        <f ca="1">BK$151-データ!AS53</f>
        <v>#N/A</v>
      </c>
      <c r="BL206" s="73" t="e">
        <f ca="1">BL$151-データ!AT53</f>
        <v>#N/A</v>
      </c>
      <c r="BM206" s="73" t="e">
        <f ca="1">BM$151-データ!AU53</f>
        <v>#N/A</v>
      </c>
      <c r="BN206" s="73" t="e">
        <f ca="1">BN$151-データ!AV53</f>
        <v>#N/A</v>
      </c>
      <c r="BO206" s="73" t="e">
        <f ca="1">BO$151-データ!AW53</f>
        <v>#N/A</v>
      </c>
      <c r="BP206" s="73" t="e">
        <f ca="1">BP$151-データ!AX53</f>
        <v>#N/A</v>
      </c>
      <c r="BQ206" s="73" t="e">
        <f>BQ$151-データ!AY53</f>
        <v>#N/A</v>
      </c>
      <c r="BR206" s="73" t="e">
        <f>BR$151-データ!AZ53</f>
        <v>#N/A</v>
      </c>
    </row>
    <row r="207" spans="30:70" hidden="1" outlineLevel="1">
      <c r="AD207" s="66">
        <f>データ!B54</f>
        <v>50</v>
      </c>
      <c r="AE207" s="66">
        <f ca="1">IF(AF207&lt;&gt;0,0,COUNTIF(AF$157:$AF207,0))</f>
        <v>0</v>
      </c>
      <c r="AF207" s="66">
        <f t="shared" ca="1" si="53"/>
        <v>1</v>
      </c>
      <c r="AG207" s="66" t="str">
        <f>データ!D54</f>
        <v>凶鳥</v>
      </c>
      <c r="AH207" s="66" t="str">
        <f>データ!F54</f>
        <v>オンモラキ</v>
      </c>
      <c r="AI207" s="73" t="e">
        <f ca="1">AI$151-データ!Q54</f>
        <v>#N/A</v>
      </c>
      <c r="AJ207" s="73" t="e">
        <f ca="1">AJ$151-データ!R54</f>
        <v>#N/A</v>
      </c>
      <c r="AK207" s="73" t="e">
        <f ca="1">AK$151-データ!S54</f>
        <v>#N/A</v>
      </c>
      <c r="AL207" s="73" t="e">
        <f ca="1">AL$151-データ!T54</f>
        <v>#N/A</v>
      </c>
      <c r="AM207" s="73" t="e">
        <f ca="1">AM$151-データ!U54</f>
        <v>#N/A</v>
      </c>
      <c r="AN207" s="73" t="e">
        <f ca="1">AN$151-データ!V54</f>
        <v>#N/A</v>
      </c>
      <c r="AO207" s="73" t="e">
        <f ca="1">AO$151-データ!W54</f>
        <v>#N/A</v>
      </c>
      <c r="AP207" s="73" t="e">
        <f ca="1">AP$151-データ!X54</f>
        <v>#N/A</v>
      </c>
      <c r="AQ207" s="73" t="e">
        <f ca="1">AQ$151-データ!Y54</f>
        <v>#N/A</v>
      </c>
      <c r="AR207" s="73" t="e">
        <f ca="1">AR$151-データ!Z54</f>
        <v>#N/A</v>
      </c>
      <c r="AS207" s="73" t="e">
        <f ca="1">AS$151-データ!AA54</f>
        <v>#N/A</v>
      </c>
      <c r="AT207" s="73" t="e">
        <f ca="1">AT$151-データ!AB54</f>
        <v>#N/A</v>
      </c>
      <c r="AU207" s="73" t="e">
        <f ca="1">AU$151-データ!AC54</f>
        <v>#N/A</v>
      </c>
      <c r="AV207" s="73" t="e">
        <f ca="1">AV$151-データ!AD54</f>
        <v>#N/A</v>
      </c>
      <c r="AW207" s="73" t="e">
        <f ca="1">AW$151-データ!AE54</f>
        <v>#N/A</v>
      </c>
      <c r="AX207" s="73" t="e">
        <f ca="1">AX$151-データ!AF54</f>
        <v>#N/A</v>
      </c>
      <c r="AY207" s="73">
        <f ca="1">AY$151-データ!AG54</f>
        <v>-1</v>
      </c>
      <c r="AZ207" s="73" t="e">
        <f ca="1">AZ$151-データ!AH54</f>
        <v>#N/A</v>
      </c>
      <c r="BA207" s="73" t="e">
        <f ca="1">BA$151-データ!AI54</f>
        <v>#N/A</v>
      </c>
      <c r="BB207" s="73" t="e">
        <f ca="1">BB$151-データ!AJ54</f>
        <v>#N/A</v>
      </c>
      <c r="BC207" s="73" t="e">
        <f ca="1">BC$151-データ!AK54</f>
        <v>#N/A</v>
      </c>
      <c r="BD207" s="73" t="e">
        <f ca="1">BD$151-データ!AL54</f>
        <v>#N/A</v>
      </c>
      <c r="BE207" s="73" t="e">
        <f ca="1">BE$151-データ!AM54</f>
        <v>#N/A</v>
      </c>
      <c r="BF207" s="73" t="e">
        <f ca="1">BF$151-データ!AN54</f>
        <v>#N/A</v>
      </c>
      <c r="BG207" s="73" t="e">
        <f ca="1">BG$151-データ!AO54</f>
        <v>#N/A</v>
      </c>
      <c r="BH207" s="73" t="e">
        <f ca="1">BH$151-データ!AP54</f>
        <v>#N/A</v>
      </c>
      <c r="BI207" s="73" t="e">
        <f ca="1">BI$151-データ!AQ54</f>
        <v>#N/A</v>
      </c>
      <c r="BJ207" s="73" t="e">
        <f ca="1">BJ$151-データ!AR54</f>
        <v>#N/A</v>
      </c>
      <c r="BK207" s="73" t="e">
        <f ca="1">BK$151-データ!AS54</f>
        <v>#N/A</v>
      </c>
      <c r="BL207" s="73" t="e">
        <f ca="1">BL$151-データ!AT54</f>
        <v>#N/A</v>
      </c>
      <c r="BM207" s="73" t="e">
        <f ca="1">BM$151-データ!AU54</f>
        <v>#N/A</v>
      </c>
      <c r="BN207" s="73" t="e">
        <f ca="1">BN$151-データ!AV54</f>
        <v>#N/A</v>
      </c>
      <c r="BO207" s="73" t="e">
        <f ca="1">BO$151-データ!AW54</f>
        <v>#N/A</v>
      </c>
      <c r="BP207" s="73" t="e">
        <f ca="1">BP$151-データ!AX54</f>
        <v>#N/A</v>
      </c>
      <c r="BQ207" s="73" t="e">
        <f>BQ$151-データ!AY54</f>
        <v>#N/A</v>
      </c>
      <c r="BR207" s="73" t="e">
        <f>BR$151-データ!AZ54</f>
        <v>#N/A</v>
      </c>
    </row>
    <row r="208" spans="30:70" hidden="1" outlineLevel="1">
      <c r="AD208" s="66">
        <f>データ!B55</f>
        <v>51</v>
      </c>
      <c r="AE208" s="66">
        <f ca="1">IF(AF208&lt;&gt;0,0,COUNTIF(AF$157:$AF208,0))</f>
        <v>0</v>
      </c>
      <c r="AF208" s="66">
        <f t="shared" ca="1" si="53"/>
        <v>1</v>
      </c>
      <c r="AG208" s="66" t="str">
        <f>データ!D55</f>
        <v>凶鳥</v>
      </c>
      <c r="AH208" s="66" t="str">
        <f>データ!F55</f>
        <v>モー・ショボー</v>
      </c>
      <c r="AI208" s="73" t="e">
        <f ca="1">AI$151-データ!Q55</f>
        <v>#N/A</v>
      </c>
      <c r="AJ208" s="73" t="e">
        <f ca="1">AJ$151-データ!R55</f>
        <v>#N/A</v>
      </c>
      <c r="AK208" s="73" t="e">
        <f ca="1">AK$151-データ!S55</f>
        <v>#N/A</v>
      </c>
      <c r="AL208" s="73" t="e">
        <f ca="1">AL$151-データ!T55</f>
        <v>#N/A</v>
      </c>
      <c r="AM208" s="73" t="e">
        <f ca="1">AM$151-データ!U55</f>
        <v>#N/A</v>
      </c>
      <c r="AN208" s="73" t="e">
        <f ca="1">AN$151-データ!V55</f>
        <v>#N/A</v>
      </c>
      <c r="AO208" s="73" t="e">
        <f ca="1">AO$151-データ!W55</f>
        <v>#N/A</v>
      </c>
      <c r="AP208" s="73" t="e">
        <f ca="1">AP$151-データ!X55</f>
        <v>#N/A</v>
      </c>
      <c r="AQ208" s="73" t="e">
        <f ca="1">AQ$151-データ!Y55</f>
        <v>#N/A</v>
      </c>
      <c r="AR208" s="73" t="e">
        <f ca="1">AR$151-データ!Z55</f>
        <v>#N/A</v>
      </c>
      <c r="AS208" s="73" t="e">
        <f ca="1">AS$151-データ!AA55</f>
        <v>#N/A</v>
      </c>
      <c r="AT208" s="73" t="e">
        <f ca="1">AT$151-データ!AB55</f>
        <v>#N/A</v>
      </c>
      <c r="AU208" s="73" t="e">
        <f ca="1">AU$151-データ!AC55</f>
        <v>#N/A</v>
      </c>
      <c r="AV208" s="73" t="e">
        <f ca="1">AV$151-データ!AD55</f>
        <v>#N/A</v>
      </c>
      <c r="AW208" s="73" t="e">
        <f ca="1">AW$151-データ!AE55</f>
        <v>#N/A</v>
      </c>
      <c r="AX208" s="73" t="e">
        <f ca="1">AX$151-データ!AF55</f>
        <v>#N/A</v>
      </c>
      <c r="AY208" s="73">
        <f ca="1">AY$151-データ!AG55</f>
        <v>-1</v>
      </c>
      <c r="AZ208" s="73" t="e">
        <f ca="1">AZ$151-データ!AH55</f>
        <v>#N/A</v>
      </c>
      <c r="BA208" s="73" t="e">
        <f ca="1">BA$151-データ!AI55</f>
        <v>#N/A</v>
      </c>
      <c r="BB208" s="73" t="e">
        <f ca="1">BB$151-データ!AJ55</f>
        <v>#N/A</v>
      </c>
      <c r="BC208" s="73" t="e">
        <f ca="1">BC$151-データ!AK55</f>
        <v>#N/A</v>
      </c>
      <c r="BD208" s="73" t="e">
        <f ca="1">BD$151-データ!AL55</f>
        <v>#N/A</v>
      </c>
      <c r="BE208" s="73" t="e">
        <f ca="1">BE$151-データ!AM55</f>
        <v>#N/A</v>
      </c>
      <c r="BF208" s="73" t="e">
        <f ca="1">BF$151-データ!AN55</f>
        <v>#N/A</v>
      </c>
      <c r="BG208" s="73" t="e">
        <f ca="1">BG$151-データ!AO55</f>
        <v>#N/A</v>
      </c>
      <c r="BH208" s="73" t="e">
        <f ca="1">BH$151-データ!AP55</f>
        <v>#N/A</v>
      </c>
      <c r="BI208" s="73" t="e">
        <f ca="1">BI$151-データ!AQ55</f>
        <v>#N/A</v>
      </c>
      <c r="BJ208" s="73" t="e">
        <f ca="1">BJ$151-データ!AR55</f>
        <v>#N/A</v>
      </c>
      <c r="BK208" s="73" t="e">
        <f ca="1">BK$151-データ!AS55</f>
        <v>#N/A</v>
      </c>
      <c r="BL208" s="73" t="e">
        <f ca="1">BL$151-データ!AT55</f>
        <v>#N/A</v>
      </c>
      <c r="BM208" s="73" t="e">
        <f ca="1">BM$151-データ!AU55</f>
        <v>#N/A</v>
      </c>
      <c r="BN208" s="73" t="e">
        <f ca="1">BN$151-データ!AV55</f>
        <v>#N/A</v>
      </c>
      <c r="BO208" s="73" t="e">
        <f ca="1">BO$151-データ!AW55</f>
        <v>#N/A</v>
      </c>
      <c r="BP208" s="73" t="e">
        <f ca="1">BP$151-データ!AX55</f>
        <v>#N/A</v>
      </c>
      <c r="BQ208" s="73" t="e">
        <f>BQ$151-データ!AY55</f>
        <v>#N/A</v>
      </c>
      <c r="BR208" s="73" t="e">
        <f>BR$151-データ!AZ55</f>
        <v>#N/A</v>
      </c>
    </row>
    <row r="209" spans="30:70" hidden="1" outlineLevel="1">
      <c r="AD209" s="66">
        <f>データ!B56</f>
        <v>52</v>
      </c>
      <c r="AE209" s="66">
        <f ca="1">IF(AF209&lt;&gt;0,0,COUNTIF(AF$157:$AF209,0))</f>
        <v>0</v>
      </c>
      <c r="AF209" s="66">
        <f t="shared" ca="1" si="53"/>
        <v>1</v>
      </c>
      <c r="AG209" s="66" t="str">
        <f>データ!D56</f>
        <v>凶鳥</v>
      </c>
      <c r="AH209" s="66" t="str">
        <f>データ!F56</f>
        <v>チン</v>
      </c>
      <c r="AI209" s="73" t="e">
        <f ca="1">AI$151-データ!Q56</f>
        <v>#N/A</v>
      </c>
      <c r="AJ209" s="73" t="e">
        <f ca="1">AJ$151-データ!R56</f>
        <v>#N/A</v>
      </c>
      <c r="AK209" s="73" t="e">
        <f ca="1">AK$151-データ!S56</f>
        <v>#N/A</v>
      </c>
      <c r="AL209" s="73" t="e">
        <f ca="1">AL$151-データ!T56</f>
        <v>#N/A</v>
      </c>
      <c r="AM209" s="73" t="e">
        <f ca="1">AM$151-データ!U56</f>
        <v>#N/A</v>
      </c>
      <c r="AN209" s="73" t="e">
        <f ca="1">AN$151-データ!V56</f>
        <v>#N/A</v>
      </c>
      <c r="AO209" s="73" t="e">
        <f ca="1">AO$151-データ!W56</f>
        <v>#N/A</v>
      </c>
      <c r="AP209" s="73" t="e">
        <f ca="1">AP$151-データ!X56</f>
        <v>#N/A</v>
      </c>
      <c r="AQ209" s="73" t="e">
        <f ca="1">AQ$151-データ!Y56</f>
        <v>#N/A</v>
      </c>
      <c r="AR209" s="73" t="e">
        <f ca="1">AR$151-データ!Z56</f>
        <v>#N/A</v>
      </c>
      <c r="AS209" s="73" t="e">
        <f ca="1">AS$151-データ!AA56</f>
        <v>#N/A</v>
      </c>
      <c r="AT209" s="73" t="e">
        <f ca="1">AT$151-データ!AB56</f>
        <v>#N/A</v>
      </c>
      <c r="AU209" s="73" t="e">
        <f ca="1">AU$151-データ!AC56</f>
        <v>#N/A</v>
      </c>
      <c r="AV209" s="73" t="e">
        <f ca="1">AV$151-データ!AD56</f>
        <v>#N/A</v>
      </c>
      <c r="AW209" s="73" t="e">
        <f ca="1">AW$151-データ!AE56</f>
        <v>#N/A</v>
      </c>
      <c r="AX209" s="73" t="e">
        <f ca="1">AX$151-データ!AF56</f>
        <v>#N/A</v>
      </c>
      <c r="AY209" s="73">
        <f ca="1">AY$151-データ!AG56</f>
        <v>-2</v>
      </c>
      <c r="AZ209" s="73" t="e">
        <f ca="1">AZ$151-データ!AH56</f>
        <v>#N/A</v>
      </c>
      <c r="BA209" s="73" t="e">
        <f ca="1">BA$151-データ!AI56</f>
        <v>#N/A</v>
      </c>
      <c r="BB209" s="73" t="e">
        <f ca="1">BB$151-データ!AJ56</f>
        <v>#N/A</v>
      </c>
      <c r="BC209" s="73" t="e">
        <f ca="1">BC$151-データ!AK56</f>
        <v>#N/A</v>
      </c>
      <c r="BD209" s="73" t="e">
        <f ca="1">BD$151-データ!AL56</f>
        <v>#N/A</v>
      </c>
      <c r="BE209" s="73" t="e">
        <f ca="1">BE$151-データ!AM56</f>
        <v>#N/A</v>
      </c>
      <c r="BF209" s="73" t="e">
        <f ca="1">BF$151-データ!AN56</f>
        <v>#N/A</v>
      </c>
      <c r="BG209" s="73" t="e">
        <f ca="1">BG$151-データ!AO56</f>
        <v>#N/A</v>
      </c>
      <c r="BH209" s="73" t="e">
        <f ca="1">BH$151-データ!AP56</f>
        <v>#N/A</v>
      </c>
      <c r="BI209" s="73" t="e">
        <f ca="1">BI$151-データ!AQ56</f>
        <v>#N/A</v>
      </c>
      <c r="BJ209" s="73" t="e">
        <f ca="1">BJ$151-データ!AR56</f>
        <v>#N/A</v>
      </c>
      <c r="BK209" s="73" t="e">
        <f ca="1">BK$151-データ!AS56</f>
        <v>#N/A</v>
      </c>
      <c r="BL209" s="73" t="e">
        <f ca="1">BL$151-データ!AT56</f>
        <v>#N/A</v>
      </c>
      <c r="BM209" s="73" t="e">
        <f ca="1">BM$151-データ!AU56</f>
        <v>#N/A</v>
      </c>
      <c r="BN209" s="73" t="e">
        <f ca="1">BN$151-データ!AV56</f>
        <v>#N/A</v>
      </c>
      <c r="BO209" s="73" t="e">
        <f ca="1">BO$151-データ!AW56</f>
        <v>#N/A</v>
      </c>
      <c r="BP209" s="73" t="e">
        <f ca="1">BP$151-データ!AX56</f>
        <v>#N/A</v>
      </c>
      <c r="BQ209" s="73" t="e">
        <f>BQ$151-データ!AY56</f>
        <v>#N/A</v>
      </c>
      <c r="BR209" s="73" t="e">
        <f>BR$151-データ!AZ56</f>
        <v>#N/A</v>
      </c>
    </row>
    <row r="210" spans="30:70" hidden="1" outlineLevel="1">
      <c r="AD210" s="66">
        <f>データ!B57</f>
        <v>53</v>
      </c>
      <c r="AE210" s="66">
        <f ca="1">IF(AF210&lt;&gt;0,0,COUNTIF(AF$157:$AF210,0))</f>
        <v>0</v>
      </c>
      <c r="AF210" s="66">
        <f t="shared" ca="1" si="53"/>
        <v>1</v>
      </c>
      <c r="AG210" s="66" t="str">
        <f>データ!D57</f>
        <v>凶鳥</v>
      </c>
      <c r="AH210" s="66" t="str">
        <f>データ!F57</f>
        <v>フリアイ</v>
      </c>
      <c r="AI210" s="73" t="e">
        <f ca="1">AI$151-データ!Q57</f>
        <v>#N/A</v>
      </c>
      <c r="AJ210" s="73" t="e">
        <f ca="1">AJ$151-データ!R57</f>
        <v>#N/A</v>
      </c>
      <c r="AK210" s="73" t="e">
        <f ca="1">AK$151-データ!S57</f>
        <v>#N/A</v>
      </c>
      <c r="AL210" s="73" t="e">
        <f ca="1">AL$151-データ!T57</f>
        <v>#N/A</v>
      </c>
      <c r="AM210" s="73" t="e">
        <f ca="1">AM$151-データ!U57</f>
        <v>#N/A</v>
      </c>
      <c r="AN210" s="73" t="e">
        <f ca="1">AN$151-データ!V57</f>
        <v>#N/A</v>
      </c>
      <c r="AO210" s="73" t="e">
        <f ca="1">AO$151-データ!W57</f>
        <v>#N/A</v>
      </c>
      <c r="AP210" s="73" t="e">
        <f ca="1">AP$151-データ!X57</f>
        <v>#N/A</v>
      </c>
      <c r="AQ210" s="73" t="e">
        <f ca="1">AQ$151-データ!Y57</f>
        <v>#N/A</v>
      </c>
      <c r="AR210" s="73" t="e">
        <f ca="1">AR$151-データ!Z57</f>
        <v>#N/A</v>
      </c>
      <c r="AS210" s="73" t="e">
        <f ca="1">AS$151-データ!AA57</f>
        <v>#N/A</v>
      </c>
      <c r="AT210" s="73" t="e">
        <f ca="1">AT$151-データ!AB57</f>
        <v>#N/A</v>
      </c>
      <c r="AU210" s="73" t="e">
        <f ca="1">AU$151-データ!AC57</f>
        <v>#N/A</v>
      </c>
      <c r="AV210" s="73" t="e">
        <f ca="1">AV$151-データ!AD57</f>
        <v>#N/A</v>
      </c>
      <c r="AW210" s="73" t="e">
        <f ca="1">AW$151-データ!AE57</f>
        <v>#N/A</v>
      </c>
      <c r="AX210" s="73" t="e">
        <f ca="1">AX$151-データ!AF57</f>
        <v>#N/A</v>
      </c>
      <c r="AY210" s="73">
        <f ca="1">AY$151-データ!AG57</f>
        <v>-3</v>
      </c>
      <c r="AZ210" s="73" t="e">
        <f ca="1">AZ$151-データ!AH57</f>
        <v>#N/A</v>
      </c>
      <c r="BA210" s="73" t="e">
        <f ca="1">BA$151-データ!AI57</f>
        <v>#N/A</v>
      </c>
      <c r="BB210" s="73" t="e">
        <f ca="1">BB$151-データ!AJ57</f>
        <v>#N/A</v>
      </c>
      <c r="BC210" s="73" t="e">
        <f ca="1">BC$151-データ!AK57</f>
        <v>#N/A</v>
      </c>
      <c r="BD210" s="73" t="e">
        <f ca="1">BD$151-データ!AL57</f>
        <v>#N/A</v>
      </c>
      <c r="BE210" s="73" t="e">
        <f ca="1">BE$151-データ!AM57</f>
        <v>#N/A</v>
      </c>
      <c r="BF210" s="73" t="e">
        <f ca="1">BF$151-データ!AN57</f>
        <v>#N/A</v>
      </c>
      <c r="BG210" s="73" t="e">
        <f ca="1">BG$151-データ!AO57</f>
        <v>#N/A</v>
      </c>
      <c r="BH210" s="73" t="e">
        <f ca="1">BH$151-データ!AP57</f>
        <v>#N/A</v>
      </c>
      <c r="BI210" s="73" t="e">
        <f ca="1">BI$151-データ!AQ57</f>
        <v>#N/A</v>
      </c>
      <c r="BJ210" s="73" t="e">
        <f ca="1">BJ$151-データ!AR57</f>
        <v>#N/A</v>
      </c>
      <c r="BK210" s="73" t="e">
        <f ca="1">BK$151-データ!AS57</f>
        <v>#N/A</v>
      </c>
      <c r="BL210" s="73" t="e">
        <f ca="1">BL$151-データ!AT57</f>
        <v>#N/A</v>
      </c>
      <c r="BM210" s="73" t="e">
        <f ca="1">BM$151-データ!AU57</f>
        <v>#N/A</v>
      </c>
      <c r="BN210" s="73" t="e">
        <f ca="1">BN$151-データ!AV57</f>
        <v>#N/A</v>
      </c>
      <c r="BO210" s="73" t="e">
        <f ca="1">BO$151-データ!AW57</f>
        <v>#N/A</v>
      </c>
      <c r="BP210" s="73" t="e">
        <f ca="1">BP$151-データ!AX57</f>
        <v>#N/A</v>
      </c>
      <c r="BQ210" s="73" t="e">
        <f>BQ$151-データ!AY57</f>
        <v>#N/A</v>
      </c>
      <c r="BR210" s="73" t="e">
        <f>BR$151-データ!AZ57</f>
        <v>#N/A</v>
      </c>
    </row>
    <row r="211" spans="30:70" hidden="1" outlineLevel="1">
      <c r="AD211" s="66">
        <f>データ!B58</f>
        <v>54</v>
      </c>
      <c r="AE211" s="66">
        <f ca="1">IF(AF211&lt;&gt;0,0,COUNTIF(AF$157:$AF211,0))</f>
        <v>0</v>
      </c>
      <c r="AF211" s="66">
        <f t="shared" ca="1" si="53"/>
        <v>1</v>
      </c>
      <c r="AG211" s="66" t="str">
        <f>データ!D58</f>
        <v>凶鳥</v>
      </c>
      <c r="AH211" s="66" t="str">
        <f>データ!F58</f>
        <v>アンズー</v>
      </c>
      <c r="AI211" s="73" t="e">
        <f ca="1">AI$151-データ!Q58</f>
        <v>#N/A</v>
      </c>
      <c r="AJ211" s="73" t="e">
        <f ca="1">AJ$151-データ!R58</f>
        <v>#N/A</v>
      </c>
      <c r="AK211" s="73" t="e">
        <f ca="1">AK$151-データ!S58</f>
        <v>#N/A</v>
      </c>
      <c r="AL211" s="73" t="e">
        <f ca="1">AL$151-データ!T58</f>
        <v>#N/A</v>
      </c>
      <c r="AM211" s="73" t="e">
        <f ca="1">AM$151-データ!U58</f>
        <v>#N/A</v>
      </c>
      <c r="AN211" s="73" t="e">
        <f ca="1">AN$151-データ!V58</f>
        <v>#N/A</v>
      </c>
      <c r="AO211" s="73" t="e">
        <f ca="1">AO$151-データ!W58</f>
        <v>#N/A</v>
      </c>
      <c r="AP211" s="73" t="e">
        <f ca="1">AP$151-データ!X58</f>
        <v>#N/A</v>
      </c>
      <c r="AQ211" s="73" t="e">
        <f ca="1">AQ$151-データ!Y58</f>
        <v>#N/A</v>
      </c>
      <c r="AR211" s="73" t="e">
        <f ca="1">AR$151-データ!Z58</f>
        <v>#N/A</v>
      </c>
      <c r="AS211" s="73" t="e">
        <f ca="1">AS$151-データ!AA58</f>
        <v>#N/A</v>
      </c>
      <c r="AT211" s="73" t="e">
        <f ca="1">AT$151-データ!AB58</f>
        <v>#N/A</v>
      </c>
      <c r="AU211" s="73" t="e">
        <f ca="1">AU$151-データ!AC58</f>
        <v>#N/A</v>
      </c>
      <c r="AV211" s="73" t="e">
        <f ca="1">AV$151-データ!AD58</f>
        <v>#N/A</v>
      </c>
      <c r="AW211" s="73" t="e">
        <f ca="1">AW$151-データ!AE58</f>
        <v>#N/A</v>
      </c>
      <c r="AX211" s="73" t="e">
        <f ca="1">AX$151-データ!AF58</f>
        <v>#N/A</v>
      </c>
      <c r="AY211" s="73">
        <f ca="1">AY$151-データ!AG58</f>
        <v>-4</v>
      </c>
      <c r="AZ211" s="73" t="e">
        <f ca="1">AZ$151-データ!AH58</f>
        <v>#N/A</v>
      </c>
      <c r="BA211" s="73" t="e">
        <f ca="1">BA$151-データ!AI58</f>
        <v>#N/A</v>
      </c>
      <c r="BB211" s="73" t="e">
        <f ca="1">BB$151-データ!AJ58</f>
        <v>#N/A</v>
      </c>
      <c r="BC211" s="73" t="e">
        <f ca="1">BC$151-データ!AK58</f>
        <v>#N/A</v>
      </c>
      <c r="BD211" s="73" t="e">
        <f ca="1">BD$151-データ!AL58</f>
        <v>#N/A</v>
      </c>
      <c r="BE211" s="73" t="e">
        <f ca="1">BE$151-データ!AM58</f>
        <v>#N/A</v>
      </c>
      <c r="BF211" s="73" t="e">
        <f ca="1">BF$151-データ!AN58</f>
        <v>#N/A</v>
      </c>
      <c r="BG211" s="73" t="e">
        <f ca="1">BG$151-データ!AO58</f>
        <v>#N/A</v>
      </c>
      <c r="BH211" s="73" t="e">
        <f ca="1">BH$151-データ!AP58</f>
        <v>#N/A</v>
      </c>
      <c r="BI211" s="73" t="e">
        <f ca="1">BI$151-データ!AQ58</f>
        <v>#N/A</v>
      </c>
      <c r="BJ211" s="73" t="e">
        <f ca="1">BJ$151-データ!AR58</f>
        <v>#N/A</v>
      </c>
      <c r="BK211" s="73" t="e">
        <f ca="1">BK$151-データ!AS58</f>
        <v>#N/A</v>
      </c>
      <c r="BL211" s="73" t="e">
        <f ca="1">BL$151-データ!AT58</f>
        <v>#N/A</v>
      </c>
      <c r="BM211" s="73" t="e">
        <f ca="1">BM$151-データ!AU58</f>
        <v>#N/A</v>
      </c>
      <c r="BN211" s="73" t="e">
        <f ca="1">BN$151-データ!AV58</f>
        <v>#N/A</v>
      </c>
      <c r="BO211" s="73" t="e">
        <f ca="1">BO$151-データ!AW58</f>
        <v>#N/A</v>
      </c>
      <c r="BP211" s="73" t="e">
        <f ca="1">BP$151-データ!AX58</f>
        <v>#N/A</v>
      </c>
      <c r="BQ211" s="73" t="e">
        <f>BQ$151-データ!AY58</f>
        <v>#N/A</v>
      </c>
      <c r="BR211" s="73" t="e">
        <f>BR$151-データ!AZ58</f>
        <v>#N/A</v>
      </c>
    </row>
    <row r="212" spans="30:70" hidden="1" outlineLevel="1">
      <c r="AD212" s="66">
        <f>データ!B59</f>
        <v>55</v>
      </c>
      <c r="AE212" s="66">
        <f ca="1">IF(AF212&lt;&gt;0,0,COUNTIF(AF$157:$AF212,0))</f>
        <v>0</v>
      </c>
      <c r="AF212" s="66">
        <f t="shared" ca="1" si="53"/>
        <v>1</v>
      </c>
      <c r="AG212" s="66" t="str">
        <f>データ!D59</f>
        <v>凶鳥</v>
      </c>
      <c r="AH212" s="66" t="str">
        <f>データ!F59</f>
        <v>カマソッソ</v>
      </c>
      <c r="AI212" s="73" t="e">
        <f ca="1">AI$151-データ!Q59</f>
        <v>#N/A</v>
      </c>
      <c r="AJ212" s="73" t="e">
        <f ca="1">AJ$151-データ!R59</f>
        <v>#N/A</v>
      </c>
      <c r="AK212" s="73" t="e">
        <f ca="1">AK$151-データ!S59</f>
        <v>#N/A</v>
      </c>
      <c r="AL212" s="73" t="e">
        <f ca="1">AL$151-データ!T59</f>
        <v>#N/A</v>
      </c>
      <c r="AM212" s="73" t="e">
        <f ca="1">AM$151-データ!U59</f>
        <v>#N/A</v>
      </c>
      <c r="AN212" s="73" t="e">
        <f ca="1">AN$151-データ!V59</f>
        <v>#N/A</v>
      </c>
      <c r="AO212" s="73" t="e">
        <f ca="1">AO$151-データ!W59</f>
        <v>#N/A</v>
      </c>
      <c r="AP212" s="73" t="e">
        <f ca="1">AP$151-データ!X59</f>
        <v>#N/A</v>
      </c>
      <c r="AQ212" s="73" t="e">
        <f ca="1">AQ$151-データ!Y59</f>
        <v>#N/A</v>
      </c>
      <c r="AR212" s="73" t="e">
        <f ca="1">AR$151-データ!Z59</f>
        <v>#N/A</v>
      </c>
      <c r="AS212" s="73" t="e">
        <f ca="1">AS$151-データ!AA59</f>
        <v>#N/A</v>
      </c>
      <c r="AT212" s="73" t="e">
        <f ca="1">AT$151-データ!AB59</f>
        <v>#N/A</v>
      </c>
      <c r="AU212" s="73" t="e">
        <f ca="1">AU$151-データ!AC59</f>
        <v>#N/A</v>
      </c>
      <c r="AV212" s="73" t="e">
        <f ca="1">AV$151-データ!AD59</f>
        <v>#N/A</v>
      </c>
      <c r="AW212" s="73" t="e">
        <f ca="1">AW$151-データ!AE59</f>
        <v>#N/A</v>
      </c>
      <c r="AX212" s="73" t="e">
        <f ca="1">AX$151-データ!AF59</f>
        <v>#N/A</v>
      </c>
      <c r="AY212" s="73">
        <f ca="1">AY$151-データ!AG59</f>
        <v>-5</v>
      </c>
      <c r="AZ212" s="73" t="e">
        <f ca="1">AZ$151-データ!AH59</f>
        <v>#N/A</v>
      </c>
      <c r="BA212" s="73" t="e">
        <f ca="1">BA$151-データ!AI59</f>
        <v>#N/A</v>
      </c>
      <c r="BB212" s="73" t="e">
        <f ca="1">BB$151-データ!AJ59</f>
        <v>#N/A</v>
      </c>
      <c r="BC212" s="73" t="e">
        <f ca="1">BC$151-データ!AK59</f>
        <v>#N/A</v>
      </c>
      <c r="BD212" s="73" t="e">
        <f ca="1">BD$151-データ!AL59</f>
        <v>#N/A</v>
      </c>
      <c r="BE212" s="73" t="e">
        <f ca="1">BE$151-データ!AM59</f>
        <v>#N/A</v>
      </c>
      <c r="BF212" s="73" t="e">
        <f ca="1">BF$151-データ!AN59</f>
        <v>#N/A</v>
      </c>
      <c r="BG212" s="73" t="e">
        <f ca="1">BG$151-データ!AO59</f>
        <v>#N/A</v>
      </c>
      <c r="BH212" s="73" t="e">
        <f ca="1">BH$151-データ!AP59</f>
        <v>#N/A</v>
      </c>
      <c r="BI212" s="73" t="e">
        <f ca="1">BI$151-データ!AQ59</f>
        <v>#N/A</v>
      </c>
      <c r="BJ212" s="73" t="e">
        <f ca="1">BJ$151-データ!AR59</f>
        <v>#N/A</v>
      </c>
      <c r="BK212" s="73" t="e">
        <f ca="1">BK$151-データ!AS59</f>
        <v>#N/A</v>
      </c>
      <c r="BL212" s="73" t="e">
        <f ca="1">BL$151-データ!AT59</f>
        <v>#N/A</v>
      </c>
      <c r="BM212" s="73" t="e">
        <f ca="1">BM$151-データ!AU59</f>
        <v>#N/A</v>
      </c>
      <c r="BN212" s="73" t="e">
        <f ca="1">BN$151-データ!AV59</f>
        <v>#N/A</v>
      </c>
      <c r="BO212" s="73" t="e">
        <f ca="1">BO$151-データ!AW59</f>
        <v>#N/A</v>
      </c>
      <c r="BP212" s="73" t="e">
        <f ca="1">BP$151-データ!AX59</f>
        <v>#N/A</v>
      </c>
      <c r="BQ212" s="73" t="e">
        <f>BQ$151-データ!AY59</f>
        <v>#N/A</v>
      </c>
      <c r="BR212" s="73" t="e">
        <f>BR$151-データ!AZ59</f>
        <v>#N/A</v>
      </c>
    </row>
    <row r="213" spans="30:70" hidden="1" outlineLevel="1">
      <c r="AD213" s="66">
        <f>データ!B60</f>
        <v>56</v>
      </c>
      <c r="AE213" s="66">
        <f ca="1">IF(AF213&lt;&gt;0,0,COUNTIF(AF$157:$AF213,0))</f>
        <v>0</v>
      </c>
      <c r="AF213" s="66">
        <f t="shared" ca="1" si="53"/>
        <v>1</v>
      </c>
      <c r="AG213" s="66" t="str">
        <f>データ!D60</f>
        <v>凶鳥</v>
      </c>
      <c r="AH213" s="66" t="str">
        <f>データ!F60</f>
        <v>フレスベルグ</v>
      </c>
      <c r="AI213" s="73" t="e">
        <f ca="1">AI$151-データ!Q60</f>
        <v>#N/A</v>
      </c>
      <c r="AJ213" s="73" t="e">
        <f ca="1">AJ$151-データ!R60</f>
        <v>#N/A</v>
      </c>
      <c r="AK213" s="73" t="e">
        <f ca="1">AK$151-データ!S60</f>
        <v>#N/A</v>
      </c>
      <c r="AL213" s="73" t="e">
        <f ca="1">AL$151-データ!T60</f>
        <v>#N/A</v>
      </c>
      <c r="AM213" s="73" t="e">
        <f ca="1">AM$151-データ!U60</f>
        <v>#N/A</v>
      </c>
      <c r="AN213" s="73" t="e">
        <f ca="1">AN$151-データ!V60</f>
        <v>#N/A</v>
      </c>
      <c r="AO213" s="73" t="e">
        <f ca="1">AO$151-データ!W60</f>
        <v>#N/A</v>
      </c>
      <c r="AP213" s="73" t="e">
        <f ca="1">AP$151-データ!X60</f>
        <v>#N/A</v>
      </c>
      <c r="AQ213" s="73" t="e">
        <f ca="1">AQ$151-データ!Y60</f>
        <v>#N/A</v>
      </c>
      <c r="AR213" s="73" t="e">
        <f ca="1">AR$151-データ!Z60</f>
        <v>#N/A</v>
      </c>
      <c r="AS213" s="73" t="e">
        <f ca="1">AS$151-データ!AA60</f>
        <v>#N/A</v>
      </c>
      <c r="AT213" s="73" t="e">
        <f ca="1">AT$151-データ!AB60</f>
        <v>#N/A</v>
      </c>
      <c r="AU213" s="73" t="e">
        <f ca="1">AU$151-データ!AC60</f>
        <v>#N/A</v>
      </c>
      <c r="AV213" s="73" t="e">
        <f ca="1">AV$151-データ!AD60</f>
        <v>#N/A</v>
      </c>
      <c r="AW213" s="73" t="e">
        <f ca="1">AW$151-データ!AE60</f>
        <v>#N/A</v>
      </c>
      <c r="AX213" s="73" t="e">
        <f ca="1">AX$151-データ!AF60</f>
        <v>#N/A</v>
      </c>
      <c r="AY213" s="73">
        <f ca="1">AY$151-データ!AG60</f>
        <v>-6</v>
      </c>
      <c r="AZ213" s="73" t="e">
        <f ca="1">AZ$151-データ!AH60</f>
        <v>#N/A</v>
      </c>
      <c r="BA213" s="73" t="e">
        <f ca="1">BA$151-データ!AI60</f>
        <v>#N/A</v>
      </c>
      <c r="BB213" s="73" t="e">
        <f ca="1">BB$151-データ!AJ60</f>
        <v>#N/A</v>
      </c>
      <c r="BC213" s="73" t="e">
        <f ca="1">BC$151-データ!AK60</f>
        <v>#N/A</v>
      </c>
      <c r="BD213" s="73" t="e">
        <f ca="1">BD$151-データ!AL60</f>
        <v>#N/A</v>
      </c>
      <c r="BE213" s="73" t="e">
        <f ca="1">BE$151-データ!AM60</f>
        <v>#N/A</v>
      </c>
      <c r="BF213" s="73" t="e">
        <f ca="1">BF$151-データ!AN60</f>
        <v>#N/A</v>
      </c>
      <c r="BG213" s="73" t="e">
        <f ca="1">BG$151-データ!AO60</f>
        <v>#N/A</v>
      </c>
      <c r="BH213" s="73" t="e">
        <f ca="1">BH$151-データ!AP60</f>
        <v>#N/A</v>
      </c>
      <c r="BI213" s="73" t="e">
        <f ca="1">BI$151-データ!AQ60</f>
        <v>#N/A</v>
      </c>
      <c r="BJ213" s="73" t="e">
        <f ca="1">BJ$151-データ!AR60</f>
        <v>#N/A</v>
      </c>
      <c r="BK213" s="73" t="e">
        <f ca="1">BK$151-データ!AS60</f>
        <v>#N/A</v>
      </c>
      <c r="BL213" s="73" t="e">
        <f ca="1">BL$151-データ!AT60</f>
        <v>#N/A</v>
      </c>
      <c r="BM213" s="73" t="e">
        <f ca="1">BM$151-データ!AU60</f>
        <v>#N/A</v>
      </c>
      <c r="BN213" s="73" t="e">
        <f ca="1">BN$151-データ!AV60</f>
        <v>#N/A</v>
      </c>
      <c r="BO213" s="73" t="e">
        <f ca="1">BO$151-データ!AW60</f>
        <v>#N/A</v>
      </c>
      <c r="BP213" s="73" t="e">
        <f ca="1">BP$151-データ!AX60</f>
        <v>#N/A</v>
      </c>
      <c r="BQ213" s="73" t="e">
        <f>BQ$151-データ!AY60</f>
        <v>#N/A</v>
      </c>
      <c r="BR213" s="73" t="e">
        <f>BR$151-データ!AZ60</f>
        <v>#N/A</v>
      </c>
    </row>
    <row r="214" spans="30:70" hidden="1" outlineLevel="1">
      <c r="AD214" s="66">
        <f>データ!B61</f>
        <v>57</v>
      </c>
      <c r="AE214" s="66">
        <f ca="1">IF(AF214&lt;&gt;0,0,COUNTIF(AF$157:$AF214,0))</f>
        <v>0</v>
      </c>
      <c r="AF214" s="66">
        <f t="shared" ca="1" si="53"/>
        <v>1</v>
      </c>
      <c r="AG214" s="66" t="str">
        <f>データ!D61</f>
        <v>凶鳥</v>
      </c>
      <c r="AH214" s="66" t="str">
        <f>データ!F61</f>
        <v>グルル</v>
      </c>
      <c r="AI214" s="73" t="e">
        <f ca="1">AI$151-データ!Q61</f>
        <v>#N/A</v>
      </c>
      <c r="AJ214" s="73" t="e">
        <f ca="1">AJ$151-データ!R61</f>
        <v>#N/A</v>
      </c>
      <c r="AK214" s="73" t="e">
        <f ca="1">AK$151-データ!S61</f>
        <v>#N/A</v>
      </c>
      <c r="AL214" s="73" t="e">
        <f ca="1">AL$151-データ!T61</f>
        <v>#N/A</v>
      </c>
      <c r="AM214" s="73" t="e">
        <f ca="1">AM$151-データ!U61</f>
        <v>#N/A</v>
      </c>
      <c r="AN214" s="73" t="e">
        <f ca="1">AN$151-データ!V61</f>
        <v>#N/A</v>
      </c>
      <c r="AO214" s="73" t="e">
        <f ca="1">AO$151-データ!W61</f>
        <v>#N/A</v>
      </c>
      <c r="AP214" s="73" t="e">
        <f ca="1">AP$151-データ!X61</f>
        <v>#N/A</v>
      </c>
      <c r="AQ214" s="73" t="e">
        <f ca="1">AQ$151-データ!Y61</f>
        <v>#N/A</v>
      </c>
      <c r="AR214" s="73" t="e">
        <f ca="1">AR$151-データ!Z61</f>
        <v>#N/A</v>
      </c>
      <c r="AS214" s="73" t="e">
        <f ca="1">AS$151-データ!AA61</f>
        <v>#N/A</v>
      </c>
      <c r="AT214" s="73" t="e">
        <f ca="1">AT$151-データ!AB61</f>
        <v>#N/A</v>
      </c>
      <c r="AU214" s="73" t="e">
        <f ca="1">AU$151-データ!AC61</f>
        <v>#N/A</v>
      </c>
      <c r="AV214" s="73" t="e">
        <f ca="1">AV$151-データ!AD61</f>
        <v>#N/A</v>
      </c>
      <c r="AW214" s="73" t="e">
        <f ca="1">AW$151-データ!AE61</f>
        <v>#N/A</v>
      </c>
      <c r="AX214" s="73" t="e">
        <f ca="1">AX$151-データ!AF61</f>
        <v>#N/A</v>
      </c>
      <c r="AY214" s="73">
        <f ca="1">AY$151-データ!AG61</f>
        <v>-6</v>
      </c>
      <c r="AZ214" s="73" t="e">
        <f ca="1">AZ$151-データ!AH61</f>
        <v>#N/A</v>
      </c>
      <c r="BA214" s="73" t="e">
        <f ca="1">BA$151-データ!AI61</f>
        <v>#N/A</v>
      </c>
      <c r="BB214" s="73" t="e">
        <f ca="1">BB$151-データ!AJ61</f>
        <v>#N/A</v>
      </c>
      <c r="BC214" s="73" t="e">
        <f ca="1">BC$151-データ!AK61</f>
        <v>#N/A</v>
      </c>
      <c r="BD214" s="73" t="e">
        <f ca="1">BD$151-データ!AL61</f>
        <v>#N/A</v>
      </c>
      <c r="BE214" s="73" t="e">
        <f ca="1">BE$151-データ!AM61</f>
        <v>#N/A</v>
      </c>
      <c r="BF214" s="73" t="e">
        <f ca="1">BF$151-データ!AN61</f>
        <v>#N/A</v>
      </c>
      <c r="BG214" s="73" t="e">
        <f ca="1">BG$151-データ!AO61</f>
        <v>#N/A</v>
      </c>
      <c r="BH214" s="73" t="e">
        <f ca="1">BH$151-データ!AP61</f>
        <v>#N/A</v>
      </c>
      <c r="BI214" s="73" t="e">
        <f ca="1">BI$151-データ!AQ61</f>
        <v>#N/A</v>
      </c>
      <c r="BJ214" s="73" t="e">
        <f ca="1">BJ$151-データ!AR61</f>
        <v>#N/A</v>
      </c>
      <c r="BK214" s="73" t="e">
        <f ca="1">BK$151-データ!AS61</f>
        <v>#N/A</v>
      </c>
      <c r="BL214" s="73" t="e">
        <f ca="1">BL$151-データ!AT61</f>
        <v>#N/A</v>
      </c>
      <c r="BM214" s="73" t="e">
        <f ca="1">BM$151-データ!AU61</f>
        <v>#N/A</v>
      </c>
      <c r="BN214" s="73" t="e">
        <f ca="1">BN$151-データ!AV61</f>
        <v>#N/A</v>
      </c>
      <c r="BO214" s="73" t="e">
        <f ca="1">BO$151-データ!AW61</f>
        <v>#N/A</v>
      </c>
      <c r="BP214" s="73" t="e">
        <f ca="1">BP$151-データ!AX61</f>
        <v>#N/A</v>
      </c>
      <c r="BQ214" s="73" t="e">
        <f>BQ$151-データ!AY61</f>
        <v>#N/A</v>
      </c>
      <c r="BR214" s="73" t="e">
        <f>BR$151-データ!AZ61</f>
        <v>#N/A</v>
      </c>
    </row>
    <row r="215" spans="30:70" hidden="1" outlineLevel="1">
      <c r="AD215" s="66">
        <f>データ!B62</f>
        <v>58</v>
      </c>
      <c r="AE215" s="66">
        <f ca="1">IF(AF215&lt;&gt;0,0,COUNTIF(AF$157:$AF215,0))</f>
        <v>0</v>
      </c>
      <c r="AF215" s="66">
        <f t="shared" ca="1" si="53"/>
        <v>1</v>
      </c>
      <c r="AG215" s="66" t="str">
        <f>データ!D62</f>
        <v>天使</v>
      </c>
      <c r="AH215" s="66" t="str">
        <f>データ!F62</f>
        <v>エンジェル</v>
      </c>
      <c r="AI215" s="73" t="e">
        <f ca="1">AI$151-データ!Q62</f>
        <v>#N/A</v>
      </c>
      <c r="AJ215" s="73" t="e">
        <f ca="1">AJ$151-データ!R62</f>
        <v>#N/A</v>
      </c>
      <c r="AK215" s="73" t="e">
        <f ca="1">AK$151-データ!S62</f>
        <v>#N/A</v>
      </c>
      <c r="AL215" s="73" t="e">
        <f ca="1">AL$151-データ!T62</f>
        <v>#N/A</v>
      </c>
      <c r="AM215" s="73" t="e">
        <f ca="1">AM$151-データ!U62</f>
        <v>#N/A</v>
      </c>
      <c r="AN215" s="73" t="e">
        <f ca="1">AN$151-データ!V62</f>
        <v>#N/A</v>
      </c>
      <c r="AO215" s="73" t="e">
        <f ca="1">AO$151-データ!W62</f>
        <v>#N/A</v>
      </c>
      <c r="AP215" s="73" t="e">
        <f ca="1">AP$151-データ!X62</f>
        <v>#N/A</v>
      </c>
      <c r="AQ215" s="73" t="e">
        <f ca="1">AQ$151-データ!Y62</f>
        <v>#N/A</v>
      </c>
      <c r="AR215" s="73" t="e">
        <f ca="1">AR$151-データ!Z62</f>
        <v>#N/A</v>
      </c>
      <c r="AS215" s="73" t="e">
        <f ca="1">AS$151-データ!AA62</f>
        <v>#N/A</v>
      </c>
      <c r="AT215" s="73" t="e">
        <f ca="1">AT$151-データ!AB62</f>
        <v>#N/A</v>
      </c>
      <c r="AU215" s="73" t="e">
        <f ca="1">AU$151-データ!AC62</f>
        <v>#N/A</v>
      </c>
      <c r="AV215" s="73" t="e">
        <f ca="1">AV$151-データ!AD62</f>
        <v>#N/A</v>
      </c>
      <c r="AW215" s="73" t="e">
        <f ca="1">AW$151-データ!AE62</f>
        <v>#N/A</v>
      </c>
      <c r="AX215" s="73" t="e">
        <f ca="1">AX$151-データ!AF62</f>
        <v>#N/A</v>
      </c>
      <c r="AY215" s="73" t="e">
        <f ca="1">AY$151-データ!AG62</f>
        <v>#N/A</v>
      </c>
      <c r="AZ215" s="73" t="e">
        <f ca="1">AZ$151-データ!AH62</f>
        <v>#N/A</v>
      </c>
      <c r="BA215" s="73" t="e">
        <f ca="1">BA$151-データ!AI62</f>
        <v>#N/A</v>
      </c>
      <c r="BB215" s="73" t="e">
        <f ca="1">BB$151-データ!AJ62</f>
        <v>#N/A</v>
      </c>
      <c r="BC215" s="73" t="e">
        <f ca="1">BC$151-データ!AK62</f>
        <v>#N/A</v>
      </c>
      <c r="BD215" s="73" t="e">
        <f ca="1">BD$151-データ!AL62</f>
        <v>#N/A</v>
      </c>
      <c r="BE215" s="73" t="e">
        <f ca="1">BE$151-データ!AM62</f>
        <v>#N/A</v>
      </c>
      <c r="BF215" s="73" t="e">
        <f ca="1">BF$151-データ!AN62</f>
        <v>#N/A</v>
      </c>
      <c r="BG215" s="73" t="e">
        <f ca="1">BG$151-データ!AO62</f>
        <v>#N/A</v>
      </c>
      <c r="BH215" s="73">
        <f ca="1">BH$151-データ!AP62</f>
        <v>-1</v>
      </c>
      <c r="BI215" s="73" t="e">
        <f ca="1">BI$151-データ!AQ62</f>
        <v>#N/A</v>
      </c>
      <c r="BJ215" s="73" t="e">
        <f ca="1">BJ$151-データ!AR62</f>
        <v>#N/A</v>
      </c>
      <c r="BK215" s="73" t="e">
        <f ca="1">BK$151-データ!AS62</f>
        <v>#N/A</v>
      </c>
      <c r="BL215" s="73" t="e">
        <f ca="1">BL$151-データ!AT62</f>
        <v>#N/A</v>
      </c>
      <c r="BM215" s="73" t="e">
        <f ca="1">BM$151-データ!AU62</f>
        <v>#N/A</v>
      </c>
      <c r="BN215" s="73" t="e">
        <f ca="1">BN$151-データ!AV62</f>
        <v>#N/A</v>
      </c>
      <c r="BO215" s="73" t="e">
        <f ca="1">BO$151-データ!AW62</f>
        <v>#N/A</v>
      </c>
      <c r="BP215" s="73" t="e">
        <f ca="1">BP$151-データ!AX62</f>
        <v>#N/A</v>
      </c>
      <c r="BQ215" s="73" t="e">
        <f>BQ$151-データ!AY62</f>
        <v>#N/A</v>
      </c>
      <c r="BR215" s="73" t="e">
        <f>BR$151-データ!AZ62</f>
        <v>#N/A</v>
      </c>
    </row>
    <row r="216" spans="30:70" hidden="1" outlineLevel="1">
      <c r="AD216" s="66">
        <f>データ!B63</f>
        <v>59</v>
      </c>
      <c r="AE216" s="66">
        <f ca="1">IF(AF216&lt;&gt;0,0,COUNTIF(AF$157:$AF216,0))</f>
        <v>0</v>
      </c>
      <c r="AF216" s="66">
        <f t="shared" ca="1" si="53"/>
        <v>1</v>
      </c>
      <c r="AG216" s="66" t="str">
        <f>データ!D63</f>
        <v>天使</v>
      </c>
      <c r="AH216" s="66" t="str">
        <f>データ!F63</f>
        <v>アークエンジェル</v>
      </c>
      <c r="AI216" s="73" t="e">
        <f ca="1">AI$151-データ!Q63</f>
        <v>#N/A</v>
      </c>
      <c r="AJ216" s="73" t="e">
        <f ca="1">AJ$151-データ!R63</f>
        <v>#N/A</v>
      </c>
      <c r="AK216" s="73" t="e">
        <f ca="1">AK$151-データ!S63</f>
        <v>#N/A</v>
      </c>
      <c r="AL216" s="73" t="e">
        <f ca="1">AL$151-データ!T63</f>
        <v>#N/A</v>
      </c>
      <c r="AM216" s="73" t="e">
        <f ca="1">AM$151-データ!U63</f>
        <v>#N/A</v>
      </c>
      <c r="AN216" s="73" t="e">
        <f ca="1">AN$151-データ!V63</f>
        <v>#N/A</v>
      </c>
      <c r="AO216" s="73" t="e">
        <f ca="1">AO$151-データ!W63</f>
        <v>#N/A</v>
      </c>
      <c r="AP216" s="73" t="e">
        <f ca="1">AP$151-データ!X63</f>
        <v>#N/A</v>
      </c>
      <c r="AQ216" s="73" t="e">
        <f ca="1">AQ$151-データ!Y63</f>
        <v>#N/A</v>
      </c>
      <c r="AR216" s="73" t="e">
        <f ca="1">AR$151-データ!Z63</f>
        <v>#N/A</v>
      </c>
      <c r="AS216" s="73" t="e">
        <f ca="1">AS$151-データ!AA63</f>
        <v>#N/A</v>
      </c>
      <c r="AT216" s="73" t="e">
        <f ca="1">AT$151-データ!AB63</f>
        <v>#N/A</v>
      </c>
      <c r="AU216" s="73" t="e">
        <f ca="1">AU$151-データ!AC63</f>
        <v>#N/A</v>
      </c>
      <c r="AV216" s="73" t="e">
        <f ca="1">AV$151-データ!AD63</f>
        <v>#N/A</v>
      </c>
      <c r="AW216" s="73" t="e">
        <f ca="1">AW$151-データ!AE63</f>
        <v>#N/A</v>
      </c>
      <c r="AX216" s="73" t="e">
        <f ca="1">AX$151-データ!AF63</f>
        <v>#N/A</v>
      </c>
      <c r="AY216" s="73" t="e">
        <f ca="1">AY$151-データ!AG63</f>
        <v>#N/A</v>
      </c>
      <c r="AZ216" s="73" t="e">
        <f ca="1">AZ$151-データ!AH63</f>
        <v>#N/A</v>
      </c>
      <c r="BA216" s="73" t="e">
        <f ca="1">BA$151-データ!AI63</f>
        <v>#N/A</v>
      </c>
      <c r="BB216" s="73" t="e">
        <f ca="1">BB$151-データ!AJ63</f>
        <v>#N/A</v>
      </c>
      <c r="BC216" s="73" t="e">
        <f ca="1">BC$151-データ!AK63</f>
        <v>#N/A</v>
      </c>
      <c r="BD216" s="73" t="e">
        <f ca="1">BD$151-データ!AL63</f>
        <v>#N/A</v>
      </c>
      <c r="BE216" s="73" t="e">
        <f ca="1">BE$151-データ!AM63</f>
        <v>#N/A</v>
      </c>
      <c r="BF216" s="73" t="e">
        <f ca="1">BF$151-データ!AN63</f>
        <v>#N/A</v>
      </c>
      <c r="BG216" s="73" t="e">
        <f ca="1">BG$151-データ!AO63</f>
        <v>#N/A</v>
      </c>
      <c r="BH216" s="73">
        <f ca="1">BH$151-データ!AP63</f>
        <v>-1</v>
      </c>
      <c r="BI216" s="73" t="e">
        <f ca="1">BI$151-データ!AQ63</f>
        <v>#N/A</v>
      </c>
      <c r="BJ216" s="73" t="e">
        <f ca="1">BJ$151-データ!AR63</f>
        <v>#N/A</v>
      </c>
      <c r="BK216" s="73" t="e">
        <f ca="1">BK$151-データ!AS63</f>
        <v>#N/A</v>
      </c>
      <c r="BL216" s="73" t="e">
        <f ca="1">BL$151-データ!AT63</f>
        <v>#N/A</v>
      </c>
      <c r="BM216" s="73" t="e">
        <f ca="1">BM$151-データ!AU63</f>
        <v>#N/A</v>
      </c>
      <c r="BN216" s="73" t="e">
        <f ca="1">BN$151-データ!AV63</f>
        <v>#N/A</v>
      </c>
      <c r="BO216" s="73" t="e">
        <f ca="1">BO$151-データ!AW63</f>
        <v>#N/A</v>
      </c>
      <c r="BP216" s="73" t="e">
        <f ca="1">BP$151-データ!AX63</f>
        <v>#N/A</v>
      </c>
      <c r="BQ216" s="73" t="e">
        <f>BQ$151-データ!AY63</f>
        <v>#N/A</v>
      </c>
      <c r="BR216" s="73" t="e">
        <f>BR$151-データ!AZ63</f>
        <v>#N/A</v>
      </c>
    </row>
    <row r="217" spans="30:70" hidden="1" outlineLevel="1">
      <c r="AD217" s="66">
        <f>データ!B64</f>
        <v>60</v>
      </c>
      <c r="AE217" s="66">
        <f ca="1">IF(AF217&lt;&gt;0,0,COUNTIF(AF$157:$AF217,0))</f>
        <v>0</v>
      </c>
      <c r="AF217" s="66">
        <f t="shared" ca="1" si="53"/>
        <v>1</v>
      </c>
      <c r="AG217" s="66" t="str">
        <f>データ!D64</f>
        <v>天使</v>
      </c>
      <c r="AH217" s="66" t="str">
        <f>データ!F64</f>
        <v>プリンシパリティ</v>
      </c>
      <c r="AI217" s="73" t="e">
        <f ca="1">AI$151-データ!Q64</f>
        <v>#N/A</v>
      </c>
      <c r="AJ217" s="73" t="e">
        <f ca="1">AJ$151-データ!R64</f>
        <v>#N/A</v>
      </c>
      <c r="AK217" s="73" t="e">
        <f ca="1">AK$151-データ!S64</f>
        <v>#N/A</v>
      </c>
      <c r="AL217" s="73" t="e">
        <f ca="1">AL$151-データ!T64</f>
        <v>#N/A</v>
      </c>
      <c r="AM217" s="73" t="e">
        <f ca="1">AM$151-データ!U64</f>
        <v>#N/A</v>
      </c>
      <c r="AN217" s="73" t="e">
        <f ca="1">AN$151-データ!V64</f>
        <v>#N/A</v>
      </c>
      <c r="AO217" s="73" t="e">
        <f ca="1">AO$151-データ!W64</f>
        <v>#N/A</v>
      </c>
      <c r="AP217" s="73" t="e">
        <f ca="1">AP$151-データ!X64</f>
        <v>#N/A</v>
      </c>
      <c r="AQ217" s="73" t="e">
        <f ca="1">AQ$151-データ!Y64</f>
        <v>#N/A</v>
      </c>
      <c r="AR217" s="73" t="e">
        <f ca="1">AR$151-データ!Z64</f>
        <v>#N/A</v>
      </c>
      <c r="AS217" s="73" t="e">
        <f ca="1">AS$151-データ!AA64</f>
        <v>#N/A</v>
      </c>
      <c r="AT217" s="73" t="e">
        <f ca="1">AT$151-データ!AB64</f>
        <v>#N/A</v>
      </c>
      <c r="AU217" s="73" t="e">
        <f ca="1">AU$151-データ!AC64</f>
        <v>#N/A</v>
      </c>
      <c r="AV217" s="73" t="e">
        <f ca="1">AV$151-データ!AD64</f>
        <v>#N/A</v>
      </c>
      <c r="AW217" s="73" t="e">
        <f ca="1">AW$151-データ!AE64</f>
        <v>#N/A</v>
      </c>
      <c r="AX217" s="73" t="e">
        <f ca="1">AX$151-データ!AF64</f>
        <v>#N/A</v>
      </c>
      <c r="AY217" s="73" t="e">
        <f ca="1">AY$151-データ!AG64</f>
        <v>#N/A</v>
      </c>
      <c r="AZ217" s="73" t="e">
        <f ca="1">AZ$151-データ!AH64</f>
        <v>#N/A</v>
      </c>
      <c r="BA217" s="73" t="e">
        <f ca="1">BA$151-データ!AI64</f>
        <v>#N/A</v>
      </c>
      <c r="BB217" s="73" t="e">
        <f ca="1">BB$151-データ!AJ64</f>
        <v>#N/A</v>
      </c>
      <c r="BC217" s="73" t="e">
        <f ca="1">BC$151-データ!AK64</f>
        <v>#N/A</v>
      </c>
      <c r="BD217" s="73" t="e">
        <f ca="1">BD$151-データ!AL64</f>
        <v>#N/A</v>
      </c>
      <c r="BE217" s="73" t="e">
        <f ca="1">BE$151-データ!AM64</f>
        <v>#N/A</v>
      </c>
      <c r="BF217" s="73" t="e">
        <f ca="1">BF$151-データ!AN64</f>
        <v>#N/A</v>
      </c>
      <c r="BG217" s="73" t="e">
        <f ca="1">BG$151-データ!AO64</f>
        <v>#N/A</v>
      </c>
      <c r="BH217" s="73">
        <f ca="1">BH$151-データ!AP64</f>
        <v>-2</v>
      </c>
      <c r="BI217" s="73" t="e">
        <f ca="1">BI$151-データ!AQ64</f>
        <v>#N/A</v>
      </c>
      <c r="BJ217" s="73" t="e">
        <f ca="1">BJ$151-データ!AR64</f>
        <v>#N/A</v>
      </c>
      <c r="BK217" s="73" t="e">
        <f ca="1">BK$151-データ!AS64</f>
        <v>#N/A</v>
      </c>
      <c r="BL217" s="73" t="e">
        <f ca="1">BL$151-データ!AT64</f>
        <v>#N/A</v>
      </c>
      <c r="BM217" s="73" t="e">
        <f ca="1">BM$151-データ!AU64</f>
        <v>#N/A</v>
      </c>
      <c r="BN217" s="73" t="e">
        <f ca="1">BN$151-データ!AV64</f>
        <v>#N/A</v>
      </c>
      <c r="BO217" s="73" t="e">
        <f ca="1">BO$151-データ!AW64</f>
        <v>#N/A</v>
      </c>
      <c r="BP217" s="73" t="e">
        <f ca="1">BP$151-データ!AX64</f>
        <v>#N/A</v>
      </c>
      <c r="BQ217" s="73" t="e">
        <f>BQ$151-データ!AY64</f>
        <v>#N/A</v>
      </c>
      <c r="BR217" s="73" t="e">
        <f>BR$151-データ!AZ64</f>
        <v>#N/A</v>
      </c>
    </row>
    <row r="218" spans="30:70" hidden="1" outlineLevel="1">
      <c r="AD218" s="66">
        <f>データ!B65</f>
        <v>61</v>
      </c>
      <c r="AE218" s="66">
        <f ca="1">IF(AF218&lt;&gt;0,0,COUNTIF(AF$157:$AF218,0))</f>
        <v>0</v>
      </c>
      <c r="AF218" s="66">
        <f t="shared" ca="1" si="53"/>
        <v>1</v>
      </c>
      <c r="AG218" s="66" t="str">
        <f>データ!D65</f>
        <v>天使</v>
      </c>
      <c r="AH218" s="66" t="str">
        <f>データ!F65</f>
        <v>パワー</v>
      </c>
      <c r="AI218" s="73" t="e">
        <f ca="1">AI$151-データ!Q65</f>
        <v>#N/A</v>
      </c>
      <c r="AJ218" s="73" t="e">
        <f ca="1">AJ$151-データ!R65</f>
        <v>#N/A</v>
      </c>
      <c r="AK218" s="73" t="e">
        <f ca="1">AK$151-データ!S65</f>
        <v>#N/A</v>
      </c>
      <c r="AL218" s="73" t="e">
        <f ca="1">AL$151-データ!T65</f>
        <v>#N/A</v>
      </c>
      <c r="AM218" s="73" t="e">
        <f ca="1">AM$151-データ!U65</f>
        <v>#N/A</v>
      </c>
      <c r="AN218" s="73" t="e">
        <f ca="1">AN$151-データ!V65</f>
        <v>#N/A</v>
      </c>
      <c r="AO218" s="73" t="e">
        <f ca="1">AO$151-データ!W65</f>
        <v>#N/A</v>
      </c>
      <c r="AP218" s="73" t="e">
        <f ca="1">AP$151-データ!X65</f>
        <v>#N/A</v>
      </c>
      <c r="AQ218" s="73" t="e">
        <f ca="1">AQ$151-データ!Y65</f>
        <v>#N/A</v>
      </c>
      <c r="AR218" s="73" t="e">
        <f ca="1">AR$151-データ!Z65</f>
        <v>#N/A</v>
      </c>
      <c r="AS218" s="73" t="e">
        <f ca="1">AS$151-データ!AA65</f>
        <v>#N/A</v>
      </c>
      <c r="AT218" s="73" t="e">
        <f ca="1">AT$151-データ!AB65</f>
        <v>#N/A</v>
      </c>
      <c r="AU218" s="73" t="e">
        <f ca="1">AU$151-データ!AC65</f>
        <v>#N/A</v>
      </c>
      <c r="AV218" s="73" t="e">
        <f ca="1">AV$151-データ!AD65</f>
        <v>#N/A</v>
      </c>
      <c r="AW218" s="73" t="e">
        <f ca="1">AW$151-データ!AE65</f>
        <v>#N/A</v>
      </c>
      <c r="AX218" s="73" t="e">
        <f ca="1">AX$151-データ!AF65</f>
        <v>#N/A</v>
      </c>
      <c r="AY218" s="73" t="e">
        <f ca="1">AY$151-データ!AG65</f>
        <v>#N/A</v>
      </c>
      <c r="AZ218" s="73" t="e">
        <f ca="1">AZ$151-データ!AH65</f>
        <v>#N/A</v>
      </c>
      <c r="BA218" s="73" t="e">
        <f ca="1">BA$151-データ!AI65</f>
        <v>#N/A</v>
      </c>
      <c r="BB218" s="73" t="e">
        <f ca="1">BB$151-データ!AJ65</f>
        <v>#N/A</v>
      </c>
      <c r="BC218" s="73" t="e">
        <f ca="1">BC$151-データ!AK65</f>
        <v>#N/A</v>
      </c>
      <c r="BD218" s="73" t="e">
        <f ca="1">BD$151-データ!AL65</f>
        <v>#N/A</v>
      </c>
      <c r="BE218" s="73" t="e">
        <f ca="1">BE$151-データ!AM65</f>
        <v>#N/A</v>
      </c>
      <c r="BF218" s="73" t="e">
        <f ca="1">BF$151-データ!AN65</f>
        <v>#N/A</v>
      </c>
      <c r="BG218" s="73" t="e">
        <f ca="1">BG$151-データ!AO65</f>
        <v>#N/A</v>
      </c>
      <c r="BH218" s="73">
        <f ca="1">BH$151-データ!AP65</f>
        <v>-3</v>
      </c>
      <c r="BI218" s="73" t="e">
        <f ca="1">BI$151-データ!AQ65</f>
        <v>#N/A</v>
      </c>
      <c r="BJ218" s="73" t="e">
        <f ca="1">BJ$151-データ!AR65</f>
        <v>#N/A</v>
      </c>
      <c r="BK218" s="73" t="e">
        <f ca="1">BK$151-データ!AS65</f>
        <v>#N/A</v>
      </c>
      <c r="BL218" s="73" t="e">
        <f ca="1">BL$151-データ!AT65</f>
        <v>#N/A</v>
      </c>
      <c r="BM218" s="73" t="e">
        <f ca="1">BM$151-データ!AU65</f>
        <v>#N/A</v>
      </c>
      <c r="BN218" s="73" t="e">
        <f ca="1">BN$151-データ!AV65</f>
        <v>#N/A</v>
      </c>
      <c r="BO218" s="73" t="e">
        <f ca="1">BO$151-データ!AW65</f>
        <v>#N/A</v>
      </c>
      <c r="BP218" s="73" t="e">
        <f ca="1">BP$151-データ!AX65</f>
        <v>#N/A</v>
      </c>
      <c r="BQ218" s="73" t="e">
        <f>BQ$151-データ!AY65</f>
        <v>#N/A</v>
      </c>
      <c r="BR218" s="73" t="e">
        <f>BR$151-データ!AZ65</f>
        <v>#N/A</v>
      </c>
    </row>
    <row r="219" spans="30:70" hidden="1" outlineLevel="1">
      <c r="AD219" s="66">
        <f>データ!B66</f>
        <v>62</v>
      </c>
      <c r="AE219" s="66">
        <f ca="1">IF(AF219&lt;&gt;0,0,COUNTIF(AF$157:$AF219,0))</f>
        <v>0</v>
      </c>
      <c r="AF219" s="66">
        <f t="shared" ca="1" si="53"/>
        <v>1</v>
      </c>
      <c r="AG219" s="66" t="str">
        <f>データ!D66</f>
        <v>天使</v>
      </c>
      <c r="AH219" s="66" t="str">
        <f>データ!F66</f>
        <v>ヴァーチャー</v>
      </c>
      <c r="AI219" s="73" t="e">
        <f ca="1">AI$151-データ!Q66</f>
        <v>#N/A</v>
      </c>
      <c r="AJ219" s="73" t="e">
        <f ca="1">AJ$151-データ!R66</f>
        <v>#N/A</v>
      </c>
      <c r="AK219" s="73" t="e">
        <f ca="1">AK$151-データ!S66</f>
        <v>#N/A</v>
      </c>
      <c r="AL219" s="73" t="e">
        <f ca="1">AL$151-データ!T66</f>
        <v>#N/A</v>
      </c>
      <c r="AM219" s="73" t="e">
        <f ca="1">AM$151-データ!U66</f>
        <v>#N/A</v>
      </c>
      <c r="AN219" s="73" t="e">
        <f ca="1">AN$151-データ!V66</f>
        <v>#N/A</v>
      </c>
      <c r="AO219" s="73" t="e">
        <f ca="1">AO$151-データ!W66</f>
        <v>#N/A</v>
      </c>
      <c r="AP219" s="73" t="e">
        <f ca="1">AP$151-データ!X66</f>
        <v>#N/A</v>
      </c>
      <c r="AQ219" s="73" t="e">
        <f ca="1">AQ$151-データ!Y66</f>
        <v>#N/A</v>
      </c>
      <c r="AR219" s="73" t="e">
        <f ca="1">AR$151-データ!Z66</f>
        <v>#N/A</v>
      </c>
      <c r="AS219" s="73" t="e">
        <f ca="1">AS$151-データ!AA66</f>
        <v>#N/A</v>
      </c>
      <c r="AT219" s="73" t="e">
        <f ca="1">AT$151-データ!AB66</f>
        <v>#N/A</v>
      </c>
      <c r="AU219" s="73" t="e">
        <f ca="1">AU$151-データ!AC66</f>
        <v>#N/A</v>
      </c>
      <c r="AV219" s="73" t="e">
        <f ca="1">AV$151-データ!AD66</f>
        <v>#N/A</v>
      </c>
      <c r="AW219" s="73" t="e">
        <f ca="1">AW$151-データ!AE66</f>
        <v>#N/A</v>
      </c>
      <c r="AX219" s="73" t="e">
        <f ca="1">AX$151-データ!AF66</f>
        <v>#N/A</v>
      </c>
      <c r="AY219" s="73" t="e">
        <f ca="1">AY$151-データ!AG66</f>
        <v>#N/A</v>
      </c>
      <c r="AZ219" s="73" t="e">
        <f ca="1">AZ$151-データ!AH66</f>
        <v>#N/A</v>
      </c>
      <c r="BA219" s="73" t="e">
        <f ca="1">BA$151-データ!AI66</f>
        <v>#N/A</v>
      </c>
      <c r="BB219" s="73" t="e">
        <f ca="1">BB$151-データ!AJ66</f>
        <v>#N/A</v>
      </c>
      <c r="BC219" s="73" t="e">
        <f ca="1">BC$151-データ!AK66</f>
        <v>#N/A</v>
      </c>
      <c r="BD219" s="73" t="e">
        <f ca="1">BD$151-データ!AL66</f>
        <v>#N/A</v>
      </c>
      <c r="BE219" s="73" t="e">
        <f ca="1">BE$151-データ!AM66</f>
        <v>#N/A</v>
      </c>
      <c r="BF219" s="73" t="e">
        <f ca="1">BF$151-データ!AN66</f>
        <v>#N/A</v>
      </c>
      <c r="BG219" s="73" t="e">
        <f ca="1">BG$151-データ!AO66</f>
        <v>#N/A</v>
      </c>
      <c r="BH219" s="73">
        <f ca="1">BH$151-データ!AP66</f>
        <v>-4</v>
      </c>
      <c r="BI219" s="73" t="e">
        <f ca="1">BI$151-データ!AQ66</f>
        <v>#N/A</v>
      </c>
      <c r="BJ219" s="73" t="e">
        <f ca="1">BJ$151-データ!AR66</f>
        <v>#N/A</v>
      </c>
      <c r="BK219" s="73" t="e">
        <f ca="1">BK$151-データ!AS66</f>
        <v>#N/A</v>
      </c>
      <c r="BL219" s="73" t="e">
        <f ca="1">BL$151-データ!AT66</f>
        <v>#N/A</v>
      </c>
      <c r="BM219" s="73" t="e">
        <f ca="1">BM$151-データ!AU66</f>
        <v>#N/A</v>
      </c>
      <c r="BN219" s="73" t="e">
        <f ca="1">BN$151-データ!AV66</f>
        <v>#N/A</v>
      </c>
      <c r="BO219" s="73" t="e">
        <f ca="1">BO$151-データ!AW66</f>
        <v>#N/A</v>
      </c>
      <c r="BP219" s="73" t="e">
        <f ca="1">BP$151-データ!AX66</f>
        <v>#N/A</v>
      </c>
      <c r="BQ219" s="73" t="e">
        <f>BQ$151-データ!AY66</f>
        <v>#N/A</v>
      </c>
      <c r="BR219" s="73" t="e">
        <f>BR$151-データ!AZ66</f>
        <v>#N/A</v>
      </c>
    </row>
    <row r="220" spans="30:70" hidden="1" outlineLevel="1">
      <c r="AD220" s="66">
        <f>データ!B67</f>
        <v>63</v>
      </c>
      <c r="AE220" s="66">
        <f ca="1">IF(AF220&lt;&gt;0,0,COUNTIF(AF$157:$AF220,0))</f>
        <v>0</v>
      </c>
      <c r="AF220" s="66">
        <f t="shared" ca="1" si="53"/>
        <v>1</v>
      </c>
      <c r="AG220" s="66" t="str">
        <f>データ!D67</f>
        <v>天使</v>
      </c>
      <c r="AH220" s="66" t="str">
        <f>データ!F67</f>
        <v>ドミニオン</v>
      </c>
      <c r="AI220" s="73" t="e">
        <f ca="1">AI$151-データ!Q67</f>
        <v>#N/A</v>
      </c>
      <c r="AJ220" s="73" t="e">
        <f ca="1">AJ$151-データ!R67</f>
        <v>#N/A</v>
      </c>
      <c r="AK220" s="73" t="e">
        <f ca="1">AK$151-データ!S67</f>
        <v>#N/A</v>
      </c>
      <c r="AL220" s="73" t="e">
        <f ca="1">AL$151-データ!T67</f>
        <v>#N/A</v>
      </c>
      <c r="AM220" s="73" t="e">
        <f ca="1">AM$151-データ!U67</f>
        <v>#N/A</v>
      </c>
      <c r="AN220" s="73" t="e">
        <f ca="1">AN$151-データ!V67</f>
        <v>#N/A</v>
      </c>
      <c r="AO220" s="73" t="e">
        <f ca="1">AO$151-データ!W67</f>
        <v>#N/A</v>
      </c>
      <c r="AP220" s="73" t="e">
        <f ca="1">AP$151-データ!X67</f>
        <v>#N/A</v>
      </c>
      <c r="AQ220" s="73" t="e">
        <f ca="1">AQ$151-データ!Y67</f>
        <v>#N/A</v>
      </c>
      <c r="AR220" s="73" t="e">
        <f ca="1">AR$151-データ!Z67</f>
        <v>#N/A</v>
      </c>
      <c r="AS220" s="73" t="e">
        <f ca="1">AS$151-データ!AA67</f>
        <v>#N/A</v>
      </c>
      <c r="AT220" s="73" t="e">
        <f ca="1">AT$151-データ!AB67</f>
        <v>#N/A</v>
      </c>
      <c r="AU220" s="73" t="e">
        <f ca="1">AU$151-データ!AC67</f>
        <v>#N/A</v>
      </c>
      <c r="AV220" s="73" t="e">
        <f ca="1">AV$151-データ!AD67</f>
        <v>#N/A</v>
      </c>
      <c r="AW220" s="73" t="e">
        <f ca="1">AW$151-データ!AE67</f>
        <v>#N/A</v>
      </c>
      <c r="AX220" s="73" t="e">
        <f ca="1">AX$151-データ!AF67</f>
        <v>#N/A</v>
      </c>
      <c r="AY220" s="73" t="e">
        <f ca="1">AY$151-データ!AG67</f>
        <v>#N/A</v>
      </c>
      <c r="AZ220" s="73" t="e">
        <f ca="1">AZ$151-データ!AH67</f>
        <v>#N/A</v>
      </c>
      <c r="BA220" s="73" t="e">
        <f ca="1">BA$151-データ!AI67</f>
        <v>#N/A</v>
      </c>
      <c r="BB220" s="73" t="e">
        <f ca="1">BB$151-データ!AJ67</f>
        <v>#N/A</v>
      </c>
      <c r="BC220" s="73" t="e">
        <f ca="1">BC$151-データ!AK67</f>
        <v>#N/A</v>
      </c>
      <c r="BD220" s="73" t="e">
        <f ca="1">BD$151-データ!AL67</f>
        <v>#N/A</v>
      </c>
      <c r="BE220" s="73" t="e">
        <f ca="1">BE$151-データ!AM67</f>
        <v>#N/A</v>
      </c>
      <c r="BF220" s="73" t="e">
        <f ca="1">BF$151-データ!AN67</f>
        <v>#N/A</v>
      </c>
      <c r="BG220" s="73" t="e">
        <f ca="1">BG$151-データ!AO67</f>
        <v>#N/A</v>
      </c>
      <c r="BH220" s="73">
        <f ca="1">BH$151-データ!AP67</f>
        <v>-5</v>
      </c>
      <c r="BI220" s="73" t="e">
        <f ca="1">BI$151-データ!AQ67</f>
        <v>#N/A</v>
      </c>
      <c r="BJ220" s="73" t="e">
        <f ca="1">BJ$151-データ!AR67</f>
        <v>#N/A</v>
      </c>
      <c r="BK220" s="73" t="e">
        <f ca="1">BK$151-データ!AS67</f>
        <v>#N/A</v>
      </c>
      <c r="BL220" s="73" t="e">
        <f ca="1">BL$151-データ!AT67</f>
        <v>#N/A</v>
      </c>
      <c r="BM220" s="73" t="e">
        <f ca="1">BM$151-データ!AU67</f>
        <v>#N/A</v>
      </c>
      <c r="BN220" s="73" t="e">
        <f ca="1">BN$151-データ!AV67</f>
        <v>#N/A</v>
      </c>
      <c r="BO220" s="73" t="e">
        <f ca="1">BO$151-データ!AW67</f>
        <v>#N/A</v>
      </c>
      <c r="BP220" s="73" t="e">
        <f ca="1">BP$151-データ!AX67</f>
        <v>#N/A</v>
      </c>
      <c r="BQ220" s="73" t="e">
        <f>BQ$151-データ!AY67</f>
        <v>#N/A</v>
      </c>
      <c r="BR220" s="73" t="e">
        <f>BR$151-データ!AZ67</f>
        <v>#N/A</v>
      </c>
    </row>
    <row r="221" spans="30:70" hidden="1" outlineLevel="1">
      <c r="AD221" s="66">
        <f>データ!B68</f>
        <v>64</v>
      </c>
      <c r="AE221" s="66">
        <f ca="1">IF(AF221&lt;&gt;0,0,COUNTIF(AF$157:$AF221,0))</f>
        <v>0</v>
      </c>
      <c r="AF221" s="66">
        <f t="shared" ca="1" si="53"/>
        <v>1</v>
      </c>
      <c r="AG221" s="66" t="str">
        <f>データ!D68</f>
        <v>天使</v>
      </c>
      <c r="AH221" s="66" t="str">
        <f>データ!F68</f>
        <v>ソロネ</v>
      </c>
      <c r="AI221" s="73" t="e">
        <f ca="1">AI$151-データ!Q68</f>
        <v>#N/A</v>
      </c>
      <c r="AJ221" s="73" t="e">
        <f ca="1">AJ$151-データ!R68</f>
        <v>#N/A</v>
      </c>
      <c r="AK221" s="73" t="e">
        <f ca="1">AK$151-データ!S68</f>
        <v>#N/A</v>
      </c>
      <c r="AL221" s="73" t="e">
        <f ca="1">AL$151-データ!T68</f>
        <v>#N/A</v>
      </c>
      <c r="AM221" s="73" t="e">
        <f ca="1">AM$151-データ!U68</f>
        <v>#N/A</v>
      </c>
      <c r="AN221" s="73" t="e">
        <f ca="1">AN$151-データ!V68</f>
        <v>#N/A</v>
      </c>
      <c r="AO221" s="73" t="e">
        <f ca="1">AO$151-データ!W68</f>
        <v>#N/A</v>
      </c>
      <c r="AP221" s="73" t="e">
        <f ca="1">AP$151-データ!X68</f>
        <v>#N/A</v>
      </c>
      <c r="AQ221" s="73" t="e">
        <f ca="1">AQ$151-データ!Y68</f>
        <v>#N/A</v>
      </c>
      <c r="AR221" s="73" t="e">
        <f ca="1">AR$151-データ!Z68</f>
        <v>#N/A</v>
      </c>
      <c r="AS221" s="73" t="e">
        <f ca="1">AS$151-データ!AA68</f>
        <v>#N/A</v>
      </c>
      <c r="AT221" s="73" t="e">
        <f ca="1">AT$151-データ!AB68</f>
        <v>#N/A</v>
      </c>
      <c r="AU221" s="73" t="e">
        <f ca="1">AU$151-データ!AC68</f>
        <v>#N/A</v>
      </c>
      <c r="AV221" s="73" t="e">
        <f ca="1">AV$151-データ!AD68</f>
        <v>#N/A</v>
      </c>
      <c r="AW221" s="73" t="e">
        <f ca="1">AW$151-データ!AE68</f>
        <v>#N/A</v>
      </c>
      <c r="AX221" s="73" t="e">
        <f ca="1">AX$151-データ!AF68</f>
        <v>#N/A</v>
      </c>
      <c r="AY221" s="73" t="e">
        <f ca="1">AY$151-データ!AG68</f>
        <v>#N/A</v>
      </c>
      <c r="AZ221" s="73" t="e">
        <f ca="1">AZ$151-データ!AH68</f>
        <v>#N/A</v>
      </c>
      <c r="BA221" s="73" t="e">
        <f ca="1">BA$151-データ!AI68</f>
        <v>#N/A</v>
      </c>
      <c r="BB221" s="73" t="e">
        <f ca="1">BB$151-データ!AJ68</f>
        <v>#N/A</v>
      </c>
      <c r="BC221" s="73" t="e">
        <f ca="1">BC$151-データ!AK68</f>
        <v>#N/A</v>
      </c>
      <c r="BD221" s="73" t="e">
        <f ca="1">BD$151-データ!AL68</f>
        <v>#N/A</v>
      </c>
      <c r="BE221" s="73" t="e">
        <f ca="1">BE$151-データ!AM68</f>
        <v>#N/A</v>
      </c>
      <c r="BF221" s="73" t="e">
        <f ca="1">BF$151-データ!AN68</f>
        <v>#N/A</v>
      </c>
      <c r="BG221" s="73" t="e">
        <f ca="1">BG$151-データ!AO68</f>
        <v>#N/A</v>
      </c>
      <c r="BH221" s="73">
        <f ca="1">BH$151-データ!AP68</f>
        <v>-6</v>
      </c>
      <c r="BI221" s="73" t="e">
        <f ca="1">BI$151-データ!AQ68</f>
        <v>#N/A</v>
      </c>
      <c r="BJ221" s="73" t="e">
        <f ca="1">BJ$151-データ!AR68</f>
        <v>#N/A</v>
      </c>
      <c r="BK221" s="73" t="e">
        <f ca="1">BK$151-データ!AS68</f>
        <v>#N/A</v>
      </c>
      <c r="BL221" s="73" t="e">
        <f ca="1">BL$151-データ!AT68</f>
        <v>#N/A</v>
      </c>
      <c r="BM221" s="73" t="e">
        <f ca="1">BM$151-データ!AU68</f>
        <v>#N/A</v>
      </c>
      <c r="BN221" s="73" t="e">
        <f ca="1">BN$151-データ!AV68</f>
        <v>#N/A</v>
      </c>
      <c r="BO221" s="73" t="e">
        <f ca="1">BO$151-データ!AW68</f>
        <v>#N/A</v>
      </c>
      <c r="BP221" s="73" t="e">
        <f ca="1">BP$151-データ!AX68</f>
        <v>#N/A</v>
      </c>
      <c r="BQ221" s="73" t="e">
        <f>BQ$151-データ!AY68</f>
        <v>#N/A</v>
      </c>
      <c r="BR221" s="73" t="e">
        <f>BR$151-データ!AZ68</f>
        <v>#N/A</v>
      </c>
    </row>
    <row r="222" spans="30:70" hidden="1" outlineLevel="1">
      <c r="AD222" s="66">
        <f>データ!B69</f>
        <v>65</v>
      </c>
      <c r="AE222" s="66">
        <f ca="1">IF(AF222&lt;&gt;0,0,COUNTIF(AF$157:$AF222,0))</f>
        <v>0</v>
      </c>
      <c r="AF222" s="66">
        <f t="shared" ca="1" si="53"/>
        <v>2</v>
      </c>
      <c r="AG222" s="66" t="str">
        <f>データ!D69</f>
        <v>天使</v>
      </c>
      <c r="AH222" s="66" t="str">
        <f>データ!F69</f>
        <v>オセ・ハレル</v>
      </c>
      <c r="AI222" s="73" t="e">
        <f ca="1">AI$151-データ!Q69</f>
        <v>#N/A</v>
      </c>
      <c r="AJ222" s="73" t="e">
        <f ca="1">AJ$151-データ!R69</f>
        <v>#N/A</v>
      </c>
      <c r="AK222" s="73" t="e">
        <f ca="1">AK$151-データ!S69</f>
        <v>#N/A</v>
      </c>
      <c r="AL222" s="73" t="e">
        <f ca="1">AL$151-データ!T69</f>
        <v>#N/A</v>
      </c>
      <c r="AM222" s="73" t="e">
        <f ca="1">AM$151-データ!U69</f>
        <v>#N/A</v>
      </c>
      <c r="AN222" s="73" t="e">
        <f ca="1">AN$151-データ!V69</f>
        <v>#N/A</v>
      </c>
      <c r="AO222" s="73" t="e">
        <f ca="1">AO$151-データ!W69</f>
        <v>#N/A</v>
      </c>
      <c r="AP222" s="73" t="e">
        <f ca="1">AP$151-データ!X69</f>
        <v>#N/A</v>
      </c>
      <c r="AQ222" s="73" t="e">
        <f ca="1">AQ$151-データ!Y69</f>
        <v>#N/A</v>
      </c>
      <c r="AR222" s="73" t="e">
        <f ca="1">AR$151-データ!Z69</f>
        <v>#N/A</v>
      </c>
      <c r="AS222" s="73" t="e">
        <f ca="1">AS$151-データ!AA69</f>
        <v>#N/A</v>
      </c>
      <c r="AT222" s="73" t="e">
        <f ca="1">AT$151-データ!AB69</f>
        <v>#N/A</v>
      </c>
      <c r="AU222" s="73" t="e">
        <f ca="1">AU$151-データ!AC69</f>
        <v>#N/A</v>
      </c>
      <c r="AV222" s="73">
        <f ca="1">AV$151-データ!AD69</f>
        <v>-4</v>
      </c>
      <c r="AW222" s="73" t="e">
        <f ca="1">AW$151-データ!AE69</f>
        <v>#N/A</v>
      </c>
      <c r="AX222" s="73" t="e">
        <f ca="1">AX$151-データ!AF69</f>
        <v>#N/A</v>
      </c>
      <c r="AY222" s="73" t="e">
        <f ca="1">AY$151-データ!AG69</f>
        <v>#N/A</v>
      </c>
      <c r="AZ222" s="73" t="e">
        <f ca="1">AZ$151-データ!AH69</f>
        <v>#N/A</v>
      </c>
      <c r="BA222" s="73" t="e">
        <f ca="1">BA$151-データ!AI69</f>
        <v>#N/A</v>
      </c>
      <c r="BB222" s="73" t="e">
        <f ca="1">BB$151-データ!AJ69</f>
        <v>#N/A</v>
      </c>
      <c r="BC222" s="73" t="e">
        <f ca="1">BC$151-データ!AK69</f>
        <v>#N/A</v>
      </c>
      <c r="BD222" s="73" t="e">
        <f ca="1">BD$151-データ!AL69</f>
        <v>#N/A</v>
      </c>
      <c r="BE222" s="73" t="e">
        <f ca="1">BE$151-データ!AM69</f>
        <v>#N/A</v>
      </c>
      <c r="BF222" s="73" t="e">
        <f ca="1">BF$151-データ!AN69</f>
        <v>#N/A</v>
      </c>
      <c r="BG222" s="73" t="e">
        <f ca="1">BG$151-データ!AO69</f>
        <v>#N/A</v>
      </c>
      <c r="BH222" s="73">
        <f ca="1">BH$151-データ!AP69</f>
        <v>-6</v>
      </c>
      <c r="BI222" s="73" t="e">
        <f ca="1">BI$151-データ!AQ69</f>
        <v>#N/A</v>
      </c>
      <c r="BJ222" s="73" t="e">
        <f ca="1">BJ$151-データ!AR69</f>
        <v>#N/A</v>
      </c>
      <c r="BK222" s="73" t="e">
        <f ca="1">BK$151-データ!AS69</f>
        <v>#N/A</v>
      </c>
      <c r="BL222" s="73" t="e">
        <f ca="1">BL$151-データ!AT69</f>
        <v>#N/A</v>
      </c>
      <c r="BM222" s="73" t="e">
        <f ca="1">BM$151-データ!AU69</f>
        <v>#N/A</v>
      </c>
      <c r="BN222" s="73" t="e">
        <f ca="1">BN$151-データ!AV69</f>
        <v>#N/A</v>
      </c>
      <c r="BO222" s="73" t="e">
        <f ca="1">BO$151-データ!AW69</f>
        <v>#N/A</v>
      </c>
      <c r="BP222" s="73" t="e">
        <f ca="1">BP$151-データ!AX69</f>
        <v>#N/A</v>
      </c>
      <c r="BQ222" s="73" t="e">
        <f>BQ$151-データ!AY69</f>
        <v>#N/A</v>
      </c>
      <c r="BR222" s="73" t="e">
        <f>BR$151-データ!AZ69</f>
        <v>#N/A</v>
      </c>
    </row>
    <row r="223" spans="30:70" hidden="1" outlineLevel="1">
      <c r="AD223" s="66">
        <f>データ!B70</f>
        <v>66</v>
      </c>
      <c r="AE223" s="66">
        <f ca="1">IF(AF223&lt;&gt;0,0,COUNTIF(AF$157:$AF223,0))</f>
        <v>0</v>
      </c>
      <c r="AF223" s="66">
        <f t="shared" ref="AF223:AF286" ca="1" si="54">COUNTIF(AI223:BR223,"&lt;0")</f>
        <v>2</v>
      </c>
      <c r="AG223" s="66" t="str">
        <f>データ!D70</f>
        <v>天使</v>
      </c>
      <c r="AH223" s="66" t="str">
        <f>データ!F70</f>
        <v>フラロウス・ハレル</v>
      </c>
      <c r="AI223" s="73" t="e">
        <f ca="1">AI$151-データ!Q70</f>
        <v>#N/A</v>
      </c>
      <c r="AJ223" s="73" t="e">
        <f ca="1">AJ$151-データ!R70</f>
        <v>#N/A</v>
      </c>
      <c r="AK223" s="73" t="e">
        <f ca="1">AK$151-データ!S70</f>
        <v>#N/A</v>
      </c>
      <c r="AL223" s="73" t="e">
        <f ca="1">AL$151-データ!T70</f>
        <v>#N/A</v>
      </c>
      <c r="AM223" s="73" t="e">
        <f ca="1">AM$151-データ!U70</f>
        <v>#N/A</v>
      </c>
      <c r="AN223" s="73" t="e">
        <f ca="1">AN$151-データ!V70</f>
        <v>#N/A</v>
      </c>
      <c r="AO223" s="73" t="e">
        <f ca="1">AO$151-データ!W70</f>
        <v>#N/A</v>
      </c>
      <c r="AP223" s="73" t="e">
        <f ca="1">AP$151-データ!X70</f>
        <v>#N/A</v>
      </c>
      <c r="AQ223" s="73" t="e">
        <f ca="1">AQ$151-データ!Y70</f>
        <v>#N/A</v>
      </c>
      <c r="AR223" s="73" t="e">
        <f ca="1">AR$151-データ!Z70</f>
        <v>#N/A</v>
      </c>
      <c r="AS223" s="73" t="e">
        <f ca="1">AS$151-データ!AA70</f>
        <v>#N/A</v>
      </c>
      <c r="AT223" s="73" t="e">
        <f ca="1">AT$151-データ!AB70</f>
        <v>#N/A</v>
      </c>
      <c r="AU223" s="73" t="e">
        <f ca="1">AU$151-データ!AC70</f>
        <v>#N/A</v>
      </c>
      <c r="AV223" s="73">
        <f ca="1">AV$151-データ!AD70</f>
        <v>-6</v>
      </c>
      <c r="AW223" s="73" t="e">
        <f ca="1">AW$151-データ!AE70</f>
        <v>#N/A</v>
      </c>
      <c r="AX223" s="73" t="e">
        <f ca="1">AX$151-データ!AF70</f>
        <v>#N/A</v>
      </c>
      <c r="AY223" s="73" t="e">
        <f ca="1">AY$151-データ!AG70</f>
        <v>#N/A</v>
      </c>
      <c r="AZ223" s="73" t="e">
        <f ca="1">AZ$151-データ!AH70</f>
        <v>#N/A</v>
      </c>
      <c r="BA223" s="73" t="e">
        <f ca="1">BA$151-データ!AI70</f>
        <v>#N/A</v>
      </c>
      <c r="BB223" s="73" t="e">
        <f ca="1">BB$151-データ!AJ70</f>
        <v>#N/A</v>
      </c>
      <c r="BC223" s="73" t="e">
        <f ca="1">BC$151-データ!AK70</f>
        <v>#N/A</v>
      </c>
      <c r="BD223" s="73" t="e">
        <f ca="1">BD$151-データ!AL70</f>
        <v>#N/A</v>
      </c>
      <c r="BE223" s="73" t="e">
        <f ca="1">BE$151-データ!AM70</f>
        <v>#N/A</v>
      </c>
      <c r="BF223" s="73" t="e">
        <f ca="1">BF$151-データ!AN70</f>
        <v>#N/A</v>
      </c>
      <c r="BG223" s="73" t="e">
        <f ca="1">BG$151-データ!AO70</f>
        <v>#N/A</v>
      </c>
      <c r="BH223" s="73">
        <f ca="1">BH$151-データ!AP70</f>
        <v>-6</v>
      </c>
      <c r="BI223" s="73" t="e">
        <f ca="1">BI$151-データ!AQ70</f>
        <v>#N/A</v>
      </c>
      <c r="BJ223" s="73" t="e">
        <f ca="1">BJ$151-データ!AR70</f>
        <v>#N/A</v>
      </c>
      <c r="BK223" s="73" t="e">
        <f ca="1">BK$151-データ!AS70</f>
        <v>#N/A</v>
      </c>
      <c r="BL223" s="73" t="e">
        <f ca="1">BL$151-データ!AT70</f>
        <v>#N/A</v>
      </c>
      <c r="BM223" s="73" t="e">
        <f ca="1">BM$151-データ!AU70</f>
        <v>#N/A</v>
      </c>
      <c r="BN223" s="73" t="e">
        <f ca="1">BN$151-データ!AV70</f>
        <v>#N/A</v>
      </c>
      <c r="BO223" s="73" t="e">
        <f ca="1">BO$151-データ!AW70</f>
        <v>#N/A</v>
      </c>
      <c r="BP223" s="73" t="e">
        <f ca="1">BP$151-データ!AX70</f>
        <v>#N/A</v>
      </c>
      <c r="BQ223" s="73" t="e">
        <f>BQ$151-データ!AY70</f>
        <v>#N/A</v>
      </c>
      <c r="BR223" s="73" t="e">
        <f>BR$151-データ!AZ70</f>
        <v>#N/A</v>
      </c>
    </row>
    <row r="224" spans="30:70" hidden="1" outlineLevel="1">
      <c r="AD224" s="66">
        <f>データ!B71</f>
        <v>67</v>
      </c>
      <c r="AE224" s="66">
        <f ca="1">IF(AF224&lt;&gt;0,0,COUNTIF(AF$157:$AF224,0))</f>
        <v>0</v>
      </c>
      <c r="AF224" s="66">
        <f t="shared" ca="1" si="54"/>
        <v>1</v>
      </c>
      <c r="AG224" s="66" t="str">
        <f>データ!D71</f>
        <v>邪鬼</v>
      </c>
      <c r="AH224" s="66" t="str">
        <f>データ!F71</f>
        <v>オーガ</v>
      </c>
      <c r="AI224" s="73" t="e">
        <f ca="1">AI$151-データ!Q71</f>
        <v>#N/A</v>
      </c>
      <c r="AJ224" s="73" t="e">
        <f ca="1">AJ$151-データ!R71</f>
        <v>#N/A</v>
      </c>
      <c r="AK224" s="73" t="e">
        <f ca="1">AK$151-データ!S71</f>
        <v>#N/A</v>
      </c>
      <c r="AL224" s="73" t="e">
        <f ca="1">AL$151-データ!T71</f>
        <v>#N/A</v>
      </c>
      <c r="AM224" s="73" t="e">
        <f ca="1">AM$151-データ!U71</f>
        <v>#N/A</v>
      </c>
      <c r="AN224" s="73" t="e">
        <f ca="1">AN$151-データ!V71</f>
        <v>#N/A</v>
      </c>
      <c r="AO224" s="73" t="e">
        <f ca="1">AO$151-データ!W71</f>
        <v>#N/A</v>
      </c>
      <c r="AP224" s="73" t="e">
        <f ca="1">AP$151-データ!X71</f>
        <v>#N/A</v>
      </c>
      <c r="AQ224" s="73" t="e">
        <f ca="1">AQ$151-データ!Y71</f>
        <v>#N/A</v>
      </c>
      <c r="AR224" s="73" t="e">
        <f ca="1">AR$151-データ!Z71</f>
        <v>#N/A</v>
      </c>
      <c r="AS224" s="73" t="e">
        <f ca="1">AS$151-データ!AA71</f>
        <v>#N/A</v>
      </c>
      <c r="AT224" s="73" t="e">
        <f ca="1">AT$151-データ!AB71</f>
        <v>#N/A</v>
      </c>
      <c r="AU224" s="73" t="e">
        <f ca="1">AU$151-データ!AC71</f>
        <v>#N/A</v>
      </c>
      <c r="AV224" s="73" t="e">
        <f ca="1">AV$151-データ!AD71</f>
        <v>#N/A</v>
      </c>
      <c r="AW224" s="73" t="e">
        <f ca="1">AW$151-データ!AE71</f>
        <v>#N/A</v>
      </c>
      <c r="AX224" s="73" t="e">
        <f ca="1">AX$151-データ!AF71</f>
        <v>#N/A</v>
      </c>
      <c r="AY224" s="73" t="e">
        <f ca="1">AY$151-データ!AG71</f>
        <v>#N/A</v>
      </c>
      <c r="AZ224" s="73">
        <f ca="1">AZ$151-データ!AH71</f>
        <v>-1</v>
      </c>
      <c r="BA224" s="73" t="e">
        <f ca="1">BA$151-データ!AI71</f>
        <v>#N/A</v>
      </c>
      <c r="BB224" s="73" t="e">
        <f ca="1">BB$151-データ!AJ71</f>
        <v>#N/A</v>
      </c>
      <c r="BC224" s="73" t="e">
        <f ca="1">BC$151-データ!AK71</f>
        <v>#N/A</v>
      </c>
      <c r="BD224" s="73" t="e">
        <f ca="1">BD$151-データ!AL71</f>
        <v>#N/A</v>
      </c>
      <c r="BE224" s="73" t="e">
        <f ca="1">BE$151-データ!AM71</f>
        <v>#N/A</v>
      </c>
      <c r="BF224" s="73" t="e">
        <f ca="1">BF$151-データ!AN71</f>
        <v>#N/A</v>
      </c>
      <c r="BG224" s="73" t="e">
        <f ca="1">BG$151-データ!AO71</f>
        <v>#N/A</v>
      </c>
      <c r="BH224" s="73" t="e">
        <f ca="1">BH$151-データ!AP71</f>
        <v>#N/A</v>
      </c>
      <c r="BI224" s="73" t="e">
        <f ca="1">BI$151-データ!AQ71</f>
        <v>#N/A</v>
      </c>
      <c r="BJ224" s="73" t="e">
        <f ca="1">BJ$151-データ!AR71</f>
        <v>#N/A</v>
      </c>
      <c r="BK224" s="73" t="e">
        <f ca="1">BK$151-データ!AS71</f>
        <v>#N/A</v>
      </c>
      <c r="BL224" s="73" t="e">
        <f ca="1">BL$151-データ!AT71</f>
        <v>#N/A</v>
      </c>
      <c r="BM224" s="73" t="e">
        <f ca="1">BM$151-データ!AU71</f>
        <v>#N/A</v>
      </c>
      <c r="BN224" s="73" t="e">
        <f ca="1">BN$151-データ!AV71</f>
        <v>#N/A</v>
      </c>
      <c r="BO224" s="73" t="e">
        <f ca="1">BO$151-データ!AW71</f>
        <v>#N/A</v>
      </c>
      <c r="BP224" s="73" t="e">
        <f ca="1">BP$151-データ!AX71</f>
        <v>#N/A</v>
      </c>
      <c r="BQ224" s="73" t="e">
        <f>BQ$151-データ!AY71</f>
        <v>#N/A</v>
      </c>
      <c r="BR224" s="73" t="e">
        <f>BR$151-データ!AZ71</f>
        <v>#N/A</v>
      </c>
    </row>
    <row r="225" spans="30:70" hidden="1" outlineLevel="1">
      <c r="AD225" s="66">
        <f>データ!B72</f>
        <v>68</v>
      </c>
      <c r="AE225" s="66">
        <f ca="1">IF(AF225&lt;&gt;0,0,COUNTIF(AF$157:$AF225,0))</f>
        <v>0</v>
      </c>
      <c r="AF225" s="66">
        <f t="shared" ca="1" si="54"/>
        <v>1</v>
      </c>
      <c r="AG225" s="66" t="str">
        <f>データ!D72</f>
        <v>邪鬼</v>
      </c>
      <c r="AH225" s="66" t="str">
        <f>データ!F72</f>
        <v>ラクシャーサ</v>
      </c>
      <c r="AI225" s="73" t="e">
        <f ca="1">AI$151-データ!Q72</f>
        <v>#N/A</v>
      </c>
      <c r="AJ225" s="73" t="e">
        <f ca="1">AJ$151-データ!R72</f>
        <v>#N/A</v>
      </c>
      <c r="AK225" s="73" t="e">
        <f ca="1">AK$151-データ!S72</f>
        <v>#N/A</v>
      </c>
      <c r="AL225" s="73" t="e">
        <f ca="1">AL$151-データ!T72</f>
        <v>#N/A</v>
      </c>
      <c r="AM225" s="73" t="e">
        <f ca="1">AM$151-データ!U72</f>
        <v>#N/A</v>
      </c>
      <c r="AN225" s="73" t="e">
        <f ca="1">AN$151-データ!V72</f>
        <v>#N/A</v>
      </c>
      <c r="AO225" s="73" t="e">
        <f ca="1">AO$151-データ!W72</f>
        <v>#N/A</v>
      </c>
      <c r="AP225" s="73" t="e">
        <f ca="1">AP$151-データ!X72</f>
        <v>#N/A</v>
      </c>
      <c r="AQ225" s="73" t="e">
        <f ca="1">AQ$151-データ!Y72</f>
        <v>#N/A</v>
      </c>
      <c r="AR225" s="73" t="e">
        <f ca="1">AR$151-データ!Z72</f>
        <v>#N/A</v>
      </c>
      <c r="AS225" s="73" t="e">
        <f ca="1">AS$151-データ!AA72</f>
        <v>#N/A</v>
      </c>
      <c r="AT225" s="73" t="e">
        <f ca="1">AT$151-データ!AB72</f>
        <v>#N/A</v>
      </c>
      <c r="AU225" s="73" t="e">
        <f ca="1">AU$151-データ!AC72</f>
        <v>#N/A</v>
      </c>
      <c r="AV225" s="73" t="e">
        <f ca="1">AV$151-データ!AD72</f>
        <v>#N/A</v>
      </c>
      <c r="AW225" s="73" t="e">
        <f ca="1">AW$151-データ!AE72</f>
        <v>#N/A</v>
      </c>
      <c r="AX225" s="73" t="e">
        <f ca="1">AX$151-データ!AF72</f>
        <v>#N/A</v>
      </c>
      <c r="AY225" s="73" t="e">
        <f ca="1">AY$151-データ!AG72</f>
        <v>#N/A</v>
      </c>
      <c r="AZ225" s="73">
        <f ca="1">AZ$151-データ!AH72</f>
        <v>-1</v>
      </c>
      <c r="BA225" s="73" t="e">
        <f ca="1">BA$151-データ!AI72</f>
        <v>#N/A</v>
      </c>
      <c r="BB225" s="73" t="e">
        <f ca="1">BB$151-データ!AJ72</f>
        <v>#N/A</v>
      </c>
      <c r="BC225" s="73" t="e">
        <f ca="1">BC$151-データ!AK72</f>
        <v>#N/A</v>
      </c>
      <c r="BD225" s="73" t="e">
        <f ca="1">BD$151-データ!AL72</f>
        <v>#N/A</v>
      </c>
      <c r="BE225" s="73" t="e">
        <f ca="1">BE$151-データ!AM72</f>
        <v>#N/A</v>
      </c>
      <c r="BF225" s="73" t="e">
        <f ca="1">BF$151-データ!AN72</f>
        <v>#N/A</v>
      </c>
      <c r="BG225" s="73" t="e">
        <f ca="1">BG$151-データ!AO72</f>
        <v>#N/A</v>
      </c>
      <c r="BH225" s="73" t="e">
        <f ca="1">BH$151-データ!AP72</f>
        <v>#N/A</v>
      </c>
      <c r="BI225" s="73" t="e">
        <f ca="1">BI$151-データ!AQ72</f>
        <v>#N/A</v>
      </c>
      <c r="BJ225" s="73" t="e">
        <f ca="1">BJ$151-データ!AR72</f>
        <v>#N/A</v>
      </c>
      <c r="BK225" s="73" t="e">
        <f ca="1">BK$151-データ!AS72</f>
        <v>#N/A</v>
      </c>
      <c r="BL225" s="73" t="e">
        <f ca="1">BL$151-データ!AT72</f>
        <v>#N/A</v>
      </c>
      <c r="BM225" s="73" t="e">
        <f ca="1">BM$151-データ!AU72</f>
        <v>#N/A</v>
      </c>
      <c r="BN225" s="73" t="e">
        <f ca="1">BN$151-データ!AV72</f>
        <v>#N/A</v>
      </c>
      <c r="BO225" s="73" t="e">
        <f ca="1">BO$151-データ!AW72</f>
        <v>#N/A</v>
      </c>
      <c r="BP225" s="73" t="e">
        <f ca="1">BP$151-データ!AX72</f>
        <v>#N/A</v>
      </c>
      <c r="BQ225" s="73" t="e">
        <f>BQ$151-データ!AY72</f>
        <v>#N/A</v>
      </c>
      <c r="BR225" s="73" t="e">
        <f>BR$151-データ!AZ72</f>
        <v>#N/A</v>
      </c>
    </row>
    <row r="226" spans="30:70" hidden="1" outlineLevel="1">
      <c r="AD226" s="66">
        <f>データ!B73</f>
        <v>69</v>
      </c>
      <c r="AE226" s="66">
        <f ca="1">IF(AF226&lt;&gt;0,0,COUNTIF(AF$157:$AF226,0))</f>
        <v>0</v>
      </c>
      <c r="AF226" s="66">
        <f t="shared" ca="1" si="54"/>
        <v>1</v>
      </c>
      <c r="AG226" s="66" t="str">
        <f>データ!D73</f>
        <v>邪鬼</v>
      </c>
      <c r="AH226" s="66" t="str">
        <f>データ!F73</f>
        <v>エキンム</v>
      </c>
      <c r="AI226" s="73" t="e">
        <f ca="1">AI$151-データ!Q73</f>
        <v>#N/A</v>
      </c>
      <c r="AJ226" s="73" t="e">
        <f ca="1">AJ$151-データ!R73</f>
        <v>#N/A</v>
      </c>
      <c r="AK226" s="73" t="e">
        <f ca="1">AK$151-データ!S73</f>
        <v>#N/A</v>
      </c>
      <c r="AL226" s="73" t="e">
        <f ca="1">AL$151-データ!T73</f>
        <v>#N/A</v>
      </c>
      <c r="AM226" s="73" t="e">
        <f ca="1">AM$151-データ!U73</f>
        <v>#N/A</v>
      </c>
      <c r="AN226" s="73" t="e">
        <f ca="1">AN$151-データ!V73</f>
        <v>#N/A</v>
      </c>
      <c r="AO226" s="73" t="e">
        <f ca="1">AO$151-データ!W73</f>
        <v>#N/A</v>
      </c>
      <c r="AP226" s="73" t="e">
        <f ca="1">AP$151-データ!X73</f>
        <v>#N/A</v>
      </c>
      <c r="AQ226" s="73" t="e">
        <f ca="1">AQ$151-データ!Y73</f>
        <v>#N/A</v>
      </c>
      <c r="AR226" s="73" t="e">
        <f ca="1">AR$151-データ!Z73</f>
        <v>#N/A</v>
      </c>
      <c r="AS226" s="73" t="e">
        <f ca="1">AS$151-データ!AA73</f>
        <v>#N/A</v>
      </c>
      <c r="AT226" s="73" t="e">
        <f ca="1">AT$151-データ!AB73</f>
        <v>#N/A</v>
      </c>
      <c r="AU226" s="73" t="e">
        <f ca="1">AU$151-データ!AC73</f>
        <v>#N/A</v>
      </c>
      <c r="AV226" s="73" t="e">
        <f ca="1">AV$151-データ!AD73</f>
        <v>#N/A</v>
      </c>
      <c r="AW226" s="73" t="e">
        <f ca="1">AW$151-データ!AE73</f>
        <v>#N/A</v>
      </c>
      <c r="AX226" s="73" t="e">
        <f ca="1">AX$151-データ!AF73</f>
        <v>#N/A</v>
      </c>
      <c r="AY226" s="73" t="e">
        <f ca="1">AY$151-データ!AG73</f>
        <v>#N/A</v>
      </c>
      <c r="AZ226" s="73">
        <f ca="1">AZ$151-データ!AH73</f>
        <v>-3</v>
      </c>
      <c r="BA226" s="73" t="e">
        <f ca="1">BA$151-データ!AI73</f>
        <v>#N/A</v>
      </c>
      <c r="BB226" s="73" t="e">
        <f ca="1">BB$151-データ!AJ73</f>
        <v>#N/A</v>
      </c>
      <c r="BC226" s="73" t="e">
        <f ca="1">BC$151-データ!AK73</f>
        <v>#N/A</v>
      </c>
      <c r="BD226" s="73" t="e">
        <f ca="1">BD$151-データ!AL73</f>
        <v>#N/A</v>
      </c>
      <c r="BE226" s="73" t="e">
        <f ca="1">BE$151-データ!AM73</f>
        <v>#N/A</v>
      </c>
      <c r="BF226" s="73" t="e">
        <f ca="1">BF$151-データ!AN73</f>
        <v>#N/A</v>
      </c>
      <c r="BG226" s="73" t="e">
        <f ca="1">BG$151-データ!AO73</f>
        <v>#N/A</v>
      </c>
      <c r="BH226" s="73" t="e">
        <f ca="1">BH$151-データ!AP73</f>
        <v>#N/A</v>
      </c>
      <c r="BI226" s="73" t="e">
        <f ca="1">BI$151-データ!AQ73</f>
        <v>#N/A</v>
      </c>
      <c r="BJ226" s="73" t="e">
        <f ca="1">BJ$151-データ!AR73</f>
        <v>#N/A</v>
      </c>
      <c r="BK226" s="73" t="e">
        <f ca="1">BK$151-データ!AS73</f>
        <v>#N/A</v>
      </c>
      <c r="BL226" s="73" t="e">
        <f ca="1">BL$151-データ!AT73</f>
        <v>#N/A</v>
      </c>
      <c r="BM226" s="73" t="e">
        <f ca="1">BM$151-データ!AU73</f>
        <v>#N/A</v>
      </c>
      <c r="BN226" s="73" t="e">
        <f ca="1">BN$151-データ!AV73</f>
        <v>#N/A</v>
      </c>
      <c r="BO226" s="73" t="e">
        <f ca="1">BO$151-データ!AW73</f>
        <v>#N/A</v>
      </c>
      <c r="BP226" s="73" t="e">
        <f ca="1">BP$151-データ!AX73</f>
        <v>#N/A</v>
      </c>
      <c r="BQ226" s="73" t="e">
        <f>BQ$151-データ!AY73</f>
        <v>#N/A</v>
      </c>
      <c r="BR226" s="73" t="e">
        <f>BR$151-データ!AZ73</f>
        <v>#N/A</v>
      </c>
    </row>
    <row r="227" spans="30:70" hidden="1" outlineLevel="1">
      <c r="AD227" s="66">
        <f>データ!B74</f>
        <v>70</v>
      </c>
      <c r="AE227" s="66">
        <f ca="1">IF(AF227&lt;&gt;0,0,COUNTIF(AF$157:$AF227,0))</f>
        <v>0</v>
      </c>
      <c r="AF227" s="66">
        <f t="shared" ca="1" si="54"/>
        <v>1</v>
      </c>
      <c r="AG227" s="66" t="str">
        <f>データ!D74</f>
        <v>邪鬼</v>
      </c>
      <c r="AH227" s="66" t="str">
        <f>データ!F74</f>
        <v>サイクロプス</v>
      </c>
      <c r="AI227" s="73" t="e">
        <f ca="1">AI$151-データ!Q74</f>
        <v>#N/A</v>
      </c>
      <c r="AJ227" s="73" t="e">
        <f ca="1">AJ$151-データ!R74</f>
        <v>#N/A</v>
      </c>
      <c r="AK227" s="73" t="e">
        <f ca="1">AK$151-データ!S74</f>
        <v>#N/A</v>
      </c>
      <c r="AL227" s="73" t="e">
        <f ca="1">AL$151-データ!T74</f>
        <v>#N/A</v>
      </c>
      <c r="AM227" s="73" t="e">
        <f ca="1">AM$151-データ!U74</f>
        <v>#N/A</v>
      </c>
      <c r="AN227" s="73" t="e">
        <f ca="1">AN$151-データ!V74</f>
        <v>#N/A</v>
      </c>
      <c r="AO227" s="73" t="e">
        <f ca="1">AO$151-データ!W74</f>
        <v>#N/A</v>
      </c>
      <c r="AP227" s="73" t="e">
        <f ca="1">AP$151-データ!X74</f>
        <v>#N/A</v>
      </c>
      <c r="AQ227" s="73" t="e">
        <f ca="1">AQ$151-データ!Y74</f>
        <v>#N/A</v>
      </c>
      <c r="AR227" s="73" t="e">
        <f ca="1">AR$151-データ!Z74</f>
        <v>#N/A</v>
      </c>
      <c r="AS227" s="73" t="e">
        <f ca="1">AS$151-データ!AA74</f>
        <v>#N/A</v>
      </c>
      <c r="AT227" s="73" t="e">
        <f ca="1">AT$151-データ!AB74</f>
        <v>#N/A</v>
      </c>
      <c r="AU227" s="73" t="e">
        <f ca="1">AU$151-データ!AC74</f>
        <v>#N/A</v>
      </c>
      <c r="AV227" s="73" t="e">
        <f ca="1">AV$151-データ!AD74</f>
        <v>#N/A</v>
      </c>
      <c r="AW227" s="73" t="e">
        <f ca="1">AW$151-データ!AE74</f>
        <v>#N/A</v>
      </c>
      <c r="AX227" s="73" t="e">
        <f ca="1">AX$151-データ!AF74</f>
        <v>#N/A</v>
      </c>
      <c r="AY227" s="73" t="e">
        <f ca="1">AY$151-データ!AG74</f>
        <v>#N/A</v>
      </c>
      <c r="AZ227" s="73">
        <f ca="1">AZ$151-データ!AH74</f>
        <v>-5</v>
      </c>
      <c r="BA227" s="73" t="e">
        <f ca="1">BA$151-データ!AI74</f>
        <v>#N/A</v>
      </c>
      <c r="BB227" s="73" t="e">
        <f ca="1">BB$151-データ!AJ74</f>
        <v>#N/A</v>
      </c>
      <c r="BC227" s="73" t="e">
        <f ca="1">BC$151-データ!AK74</f>
        <v>#N/A</v>
      </c>
      <c r="BD227" s="73" t="e">
        <f ca="1">BD$151-データ!AL74</f>
        <v>#N/A</v>
      </c>
      <c r="BE227" s="73" t="e">
        <f ca="1">BE$151-データ!AM74</f>
        <v>#N/A</v>
      </c>
      <c r="BF227" s="73" t="e">
        <f ca="1">BF$151-データ!AN74</f>
        <v>#N/A</v>
      </c>
      <c r="BG227" s="73" t="e">
        <f ca="1">BG$151-データ!AO74</f>
        <v>#N/A</v>
      </c>
      <c r="BH227" s="73" t="e">
        <f ca="1">BH$151-データ!AP74</f>
        <v>#N/A</v>
      </c>
      <c r="BI227" s="73" t="e">
        <f ca="1">BI$151-データ!AQ74</f>
        <v>#N/A</v>
      </c>
      <c r="BJ227" s="73" t="e">
        <f ca="1">BJ$151-データ!AR74</f>
        <v>#N/A</v>
      </c>
      <c r="BK227" s="73" t="e">
        <f ca="1">BK$151-データ!AS74</f>
        <v>#N/A</v>
      </c>
      <c r="BL227" s="73" t="e">
        <f ca="1">BL$151-データ!AT74</f>
        <v>#N/A</v>
      </c>
      <c r="BM227" s="73" t="e">
        <f ca="1">BM$151-データ!AU74</f>
        <v>#N/A</v>
      </c>
      <c r="BN227" s="73" t="e">
        <f ca="1">BN$151-データ!AV74</f>
        <v>#N/A</v>
      </c>
      <c r="BO227" s="73" t="e">
        <f ca="1">BO$151-データ!AW74</f>
        <v>#N/A</v>
      </c>
      <c r="BP227" s="73" t="e">
        <f ca="1">BP$151-データ!AX74</f>
        <v>#N/A</v>
      </c>
      <c r="BQ227" s="73" t="e">
        <f>BQ$151-データ!AY74</f>
        <v>#N/A</v>
      </c>
      <c r="BR227" s="73" t="e">
        <f>BR$151-データ!AZ74</f>
        <v>#N/A</v>
      </c>
    </row>
    <row r="228" spans="30:70" hidden="1" outlineLevel="1">
      <c r="AD228" s="66">
        <f>データ!B75</f>
        <v>71</v>
      </c>
      <c r="AE228" s="66">
        <f ca="1">IF(AF228&lt;&gt;0,0,COUNTIF(AF$157:$AF228,0))</f>
        <v>0</v>
      </c>
      <c r="AF228" s="66">
        <f t="shared" ca="1" si="54"/>
        <v>1</v>
      </c>
      <c r="AG228" s="66" t="str">
        <f>データ!D75</f>
        <v>邪鬼</v>
      </c>
      <c r="AH228" s="66" t="str">
        <f>データ!F75</f>
        <v>ヘカトンケイル</v>
      </c>
      <c r="AI228" s="73" t="e">
        <f ca="1">AI$151-データ!Q75</f>
        <v>#N/A</v>
      </c>
      <c r="AJ228" s="73" t="e">
        <f ca="1">AJ$151-データ!R75</f>
        <v>#N/A</v>
      </c>
      <c r="AK228" s="73" t="e">
        <f ca="1">AK$151-データ!S75</f>
        <v>#N/A</v>
      </c>
      <c r="AL228" s="73" t="e">
        <f ca="1">AL$151-データ!T75</f>
        <v>#N/A</v>
      </c>
      <c r="AM228" s="73" t="e">
        <f ca="1">AM$151-データ!U75</f>
        <v>#N/A</v>
      </c>
      <c r="AN228" s="73" t="e">
        <f ca="1">AN$151-データ!V75</f>
        <v>#N/A</v>
      </c>
      <c r="AO228" s="73" t="e">
        <f ca="1">AO$151-データ!W75</f>
        <v>#N/A</v>
      </c>
      <c r="AP228" s="73" t="e">
        <f ca="1">AP$151-データ!X75</f>
        <v>#N/A</v>
      </c>
      <c r="AQ228" s="73" t="e">
        <f ca="1">AQ$151-データ!Y75</f>
        <v>#N/A</v>
      </c>
      <c r="AR228" s="73" t="e">
        <f ca="1">AR$151-データ!Z75</f>
        <v>#N/A</v>
      </c>
      <c r="AS228" s="73" t="e">
        <f ca="1">AS$151-データ!AA75</f>
        <v>#N/A</v>
      </c>
      <c r="AT228" s="73" t="e">
        <f ca="1">AT$151-データ!AB75</f>
        <v>#N/A</v>
      </c>
      <c r="AU228" s="73" t="e">
        <f ca="1">AU$151-データ!AC75</f>
        <v>#N/A</v>
      </c>
      <c r="AV228" s="73" t="e">
        <f ca="1">AV$151-データ!AD75</f>
        <v>#N/A</v>
      </c>
      <c r="AW228" s="73" t="e">
        <f ca="1">AW$151-データ!AE75</f>
        <v>#N/A</v>
      </c>
      <c r="AX228" s="73" t="e">
        <f ca="1">AX$151-データ!AF75</f>
        <v>#N/A</v>
      </c>
      <c r="AY228" s="73" t="e">
        <f ca="1">AY$151-データ!AG75</f>
        <v>#N/A</v>
      </c>
      <c r="AZ228" s="73">
        <f ca="1">AZ$151-データ!AH75</f>
        <v>-8</v>
      </c>
      <c r="BA228" s="73" t="e">
        <f ca="1">BA$151-データ!AI75</f>
        <v>#N/A</v>
      </c>
      <c r="BB228" s="73" t="e">
        <f ca="1">BB$151-データ!AJ75</f>
        <v>#N/A</v>
      </c>
      <c r="BC228" s="73" t="e">
        <f ca="1">BC$151-データ!AK75</f>
        <v>#N/A</v>
      </c>
      <c r="BD228" s="73" t="e">
        <f ca="1">BD$151-データ!AL75</f>
        <v>#N/A</v>
      </c>
      <c r="BE228" s="73" t="e">
        <f ca="1">BE$151-データ!AM75</f>
        <v>#N/A</v>
      </c>
      <c r="BF228" s="73" t="e">
        <f ca="1">BF$151-データ!AN75</f>
        <v>#N/A</v>
      </c>
      <c r="BG228" s="73" t="e">
        <f ca="1">BG$151-データ!AO75</f>
        <v>#N/A</v>
      </c>
      <c r="BH228" s="73" t="e">
        <f ca="1">BH$151-データ!AP75</f>
        <v>#N/A</v>
      </c>
      <c r="BI228" s="73" t="e">
        <f ca="1">BI$151-データ!AQ75</f>
        <v>#N/A</v>
      </c>
      <c r="BJ228" s="73" t="e">
        <f ca="1">BJ$151-データ!AR75</f>
        <v>#N/A</v>
      </c>
      <c r="BK228" s="73" t="e">
        <f ca="1">BK$151-データ!AS75</f>
        <v>#N/A</v>
      </c>
      <c r="BL228" s="73" t="e">
        <f ca="1">BL$151-データ!AT75</f>
        <v>#N/A</v>
      </c>
      <c r="BM228" s="73" t="e">
        <f ca="1">BM$151-データ!AU75</f>
        <v>#N/A</v>
      </c>
      <c r="BN228" s="73" t="e">
        <f ca="1">BN$151-データ!AV75</f>
        <v>#N/A</v>
      </c>
      <c r="BO228" s="73" t="e">
        <f ca="1">BO$151-データ!AW75</f>
        <v>#N/A</v>
      </c>
      <c r="BP228" s="73" t="e">
        <f ca="1">BP$151-データ!AX75</f>
        <v>#N/A</v>
      </c>
      <c r="BQ228" s="73" t="e">
        <f>BQ$151-データ!AY75</f>
        <v>#N/A</v>
      </c>
      <c r="BR228" s="73" t="e">
        <f>BR$151-データ!AZ75</f>
        <v>#N/A</v>
      </c>
    </row>
    <row r="229" spans="30:70" hidden="1" outlineLevel="1">
      <c r="AD229" s="66">
        <f>データ!B76</f>
        <v>72</v>
      </c>
      <c r="AE229" s="66">
        <f ca="1">IF(AF229&lt;&gt;0,0,COUNTIF(AF$157:$AF229,0))</f>
        <v>0</v>
      </c>
      <c r="AF229" s="66">
        <f t="shared" ca="1" si="54"/>
        <v>4</v>
      </c>
      <c r="AG229" s="66" t="str">
        <f>データ!D76</f>
        <v>邪鬼</v>
      </c>
      <c r="AH229" s="66" t="str">
        <f>データ!F76</f>
        <v>ギリメカラ</v>
      </c>
      <c r="AI229" s="73" t="e">
        <f ca="1">AI$151-データ!Q76</f>
        <v>#N/A</v>
      </c>
      <c r="AJ229" s="73" t="e">
        <f ca="1">AJ$151-データ!R76</f>
        <v>#N/A</v>
      </c>
      <c r="AK229" s="73" t="e">
        <f ca="1">AK$151-データ!S76</f>
        <v>#N/A</v>
      </c>
      <c r="AL229" s="73" t="e">
        <f ca="1">AL$151-データ!T76</f>
        <v>#N/A</v>
      </c>
      <c r="AM229" s="73" t="e">
        <f ca="1">AM$151-データ!U76</f>
        <v>#N/A</v>
      </c>
      <c r="AN229" s="73" t="e">
        <f ca="1">AN$151-データ!V76</f>
        <v>#N/A</v>
      </c>
      <c r="AO229" s="73" t="e">
        <f ca="1">AO$151-データ!W76</f>
        <v>#N/A</v>
      </c>
      <c r="AP229" s="73" t="e">
        <f ca="1">AP$151-データ!X76</f>
        <v>#N/A</v>
      </c>
      <c r="AQ229" s="73" t="e">
        <f ca="1">AQ$151-データ!Y76</f>
        <v>#N/A</v>
      </c>
      <c r="AR229" s="73" t="e">
        <f ca="1">AR$151-データ!Z76</f>
        <v>#N/A</v>
      </c>
      <c r="AS229" s="73" t="e">
        <f ca="1">AS$151-データ!AA76</f>
        <v>#N/A</v>
      </c>
      <c r="AT229" s="73" t="e">
        <f ca="1">AT$151-データ!AB76</f>
        <v>#N/A</v>
      </c>
      <c r="AU229" s="73" t="e">
        <f ca="1">AU$151-データ!AC76</f>
        <v>#N/A</v>
      </c>
      <c r="AV229" s="73" t="e">
        <f ca="1">AV$151-データ!AD76</f>
        <v>#N/A</v>
      </c>
      <c r="AW229" s="73">
        <f ca="1">AW$151-データ!AE76</f>
        <v>-8</v>
      </c>
      <c r="AX229" s="73" t="e">
        <f ca="1">AX$151-データ!AF76</f>
        <v>#N/A</v>
      </c>
      <c r="AY229" s="73" t="e">
        <f ca="1">AY$151-データ!AG76</f>
        <v>#N/A</v>
      </c>
      <c r="AZ229" s="73">
        <f ca="1">AZ$151-データ!AH76</f>
        <v>-8</v>
      </c>
      <c r="BA229" s="73">
        <f ca="1">BA$151-データ!AI76</f>
        <v>-9</v>
      </c>
      <c r="BB229" s="73" t="e">
        <f ca="1">BB$151-データ!AJ76</f>
        <v>#N/A</v>
      </c>
      <c r="BC229" s="73" t="e">
        <f ca="1">BC$151-データ!AK76</f>
        <v>#N/A</v>
      </c>
      <c r="BD229" s="73" t="e">
        <f ca="1">BD$151-データ!AL76</f>
        <v>#N/A</v>
      </c>
      <c r="BE229" s="73" t="e">
        <f ca="1">BE$151-データ!AM76</f>
        <v>#N/A</v>
      </c>
      <c r="BF229" s="73" t="e">
        <f ca="1">BF$151-データ!AN76</f>
        <v>#N/A</v>
      </c>
      <c r="BG229" s="73" t="e">
        <f ca="1">BG$151-データ!AO76</f>
        <v>#N/A</v>
      </c>
      <c r="BH229" s="73" t="e">
        <f ca="1">BH$151-データ!AP76</f>
        <v>#N/A</v>
      </c>
      <c r="BI229" s="73" t="e">
        <f ca="1">BI$151-データ!AQ76</f>
        <v>#N/A</v>
      </c>
      <c r="BJ229" s="73" t="e">
        <f ca="1">BJ$151-データ!AR76</f>
        <v>#N/A</v>
      </c>
      <c r="BK229" s="73" t="e">
        <f ca="1">BK$151-データ!AS76</f>
        <v>#N/A</v>
      </c>
      <c r="BL229" s="73" t="e">
        <f ca="1">BL$151-データ!AT76</f>
        <v>#N/A</v>
      </c>
      <c r="BM229" s="73" t="e">
        <f ca="1">BM$151-データ!AU76</f>
        <v>#N/A</v>
      </c>
      <c r="BN229" s="73" t="e">
        <f ca="1">BN$151-データ!AV76</f>
        <v>#N/A</v>
      </c>
      <c r="BO229" s="73">
        <f ca="1">BO$151-データ!AW76</f>
        <v>-10</v>
      </c>
      <c r="BP229" s="73" t="e">
        <f ca="1">BP$151-データ!AX76</f>
        <v>#N/A</v>
      </c>
      <c r="BQ229" s="73" t="e">
        <f>BQ$151-データ!AY76</f>
        <v>#N/A</v>
      </c>
      <c r="BR229" s="73" t="e">
        <f>BR$151-データ!AZ76</f>
        <v>#N/A</v>
      </c>
    </row>
    <row r="230" spans="30:70" hidden="1" outlineLevel="1">
      <c r="AD230" s="66">
        <f>データ!B77</f>
        <v>73</v>
      </c>
      <c r="AE230" s="66">
        <f ca="1">IF(AF230&lt;&gt;0,0,COUNTIF(AF$157:$AF230,0))</f>
        <v>0</v>
      </c>
      <c r="AF230" s="66">
        <f t="shared" ca="1" si="54"/>
        <v>1</v>
      </c>
      <c r="AG230" s="66" t="str">
        <f>データ!D77</f>
        <v>妖鳥</v>
      </c>
      <c r="AH230" s="66" t="str">
        <f>データ!F77</f>
        <v>ハーピー</v>
      </c>
      <c r="AI230" s="73" t="e">
        <f ca="1">AI$151-データ!Q77</f>
        <v>#N/A</v>
      </c>
      <c r="AJ230" s="73" t="e">
        <f ca="1">AJ$151-データ!R77</f>
        <v>#N/A</v>
      </c>
      <c r="AK230" s="73" t="e">
        <f ca="1">AK$151-データ!S77</f>
        <v>#N/A</v>
      </c>
      <c r="AL230" s="73" t="e">
        <f ca="1">AL$151-データ!T77</f>
        <v>#N/A</v>
      </c>
      <c r="AM230" s="73" t="e">
        <f ca="1">AM$151-データ!U77</f>
        <v>#N/A</v>
      </c>
      <c r="AN230" s="73" t="e">
        <f ca="1">AN$151-データ!V77</f>
        <v>#N/A</v>
      </c>
      <c r="AO230" s="73" t="e">
        <f ca="1">AO$151-データ!W77</f>
        <v>#N/A</v>
      </c>
      <c r="AP230" s="73" t="e">
        <f ca="1">AP$151-データ!X77</f>
        <v>#N/A</v>
      </c>
      <c r="AQ230" s="73" t="e">
        <f ca="1">AQ$151-データ!Y77</f>
        <v>#N/A</v>
      </c>
      <c r="AR230" s="73" t="e">
        <f ca="1">AR$151-データ!Z77</f>
        <v>#N/A</v>
      </c>
      <c r="AS230" s="73" t="e">
        <f ca="1">AS$151-データ!AA77</f>
        <v>#N/A</v>
      </c>
      <c r="AT230" s="73" t="e">
        <f ca="1">AT$151-データ!AB77</f>
        <v>#N/A</v>
      </c>
      <c r="AU230" s="73" t="e">
        <f ca="1">AU$151-データ!AC77</f>
        <v>#N/A</v>
      </c>
      <c r="AV230" s="73" t="e">
        <f ca="1">AV$151-データ!AD77</f>
        <v>#N/A</v>
      </c>
      <c r="AW230" s="73" t="e">
        <f ca="1">AW$151-データ!AE77</f>
        <v>#N/A</v>
      </c>
      <c r="AX230" s="73" t="e">
        <f ca="1">AX$151-データ!AF77</f>
        <v>#N/A</v>
      </c>
      <c r="AY230" s="73" t="e">
        <f ca="1">AY$151-データ!AG77</f>
        <v>#N/A</v>
      </c>
      <c r="AZ230" s="73" t="e">
        <f ca="1">AZ$151-データ!AH77</f>
        <v>#N/A</v>
      </c>
      <c r="BA230" s="73" t="e">
        <f ca="1">BA$151-データ!AI77</f>
        <v>#N/A</v>
      </c>
      <c r="BB230" s="73" t="e">
        <f ca="1">BB$151-データ!AJ77</f>
        <v>#N/A</v>
      </c>
      <c r="BC230" s="73" t="e">
        <f ca="1">BC$151-データ!AK77</f>
        <v>#N/A</v>
      </c>
      <c r="BD230" s="73" t="e">
        <f ca="1">BD$151-データ!AL77</f>
        <v>#N/A</v>
      </c>
      <c r="BE230" s="73" t="e">
        <f ca="1">BE$151-データ!AM77</f>
        <v>#N/A</v>
      </c>
      <c r="BF230" s="73" t="e">
        <f ca="1">BF$151-データ!AN77</f>
        <v>#N/A</v>
      </c>
      <c r="BG230" s="73" t="e">
        <f ca="1">BG$151-データ!AO77</f>
        <v>#N/A</v>
      </c>
      <c r="BH230" s="73" t="e">
        <f ca="1">BH$151-データ!AP77</f>
        <v>#N/A</v>
      </c>
      <c r="BI230" s="73">
        <f ca="1">BI$151-データ!AQ77</f>
        <v>-1</v>
      </c>
      <c r="BJ230" s="73" t="e">
        <f ca="1">BJ$151-データ!AR77</f>
        <v>#N/A</v>
      </c>
      <c r="BK230" s="73" t="e">
        <f ca="1">BK$151-データ!AS77</f>
        <v>#N/A</v>
      </c>
      <c r="BL230" s="73" t="e">
        <f ca="1">BL$151-データ!AT77</f>
        <v>#N/A</v>
      </c>
      <c r="BM230" s="73" t="e">
        <f ca="1">BM$151-データ!AU77</f>
        <v>#N/A</v>
      </c>
      <c r="BN230" s="73" t="e">
        <f ca="1">BN$151-データ!AV77</f>
        <v>#N/A</v>
      </c>
      <c r="BO230" s="73" t="e">
        <f ca="1">BO$151-データ!AW77</f>
        <v>#N/A</v>
      </c>
      <c r="BP230" s="73" t="e">
        <f ca="1">BP$151-データ!AX77</f>
        <v>#N/A</v>
      </c>
      <c r="BQ230" s="73" t="e">
        <f>BQ$151-データ!AY77</f>
        <v>#N/A</v>
      </c>
      <c r="BR230" s="73" t="e">
        <f>BR$151-データ!AZ77</f>
        <v>#N/A</v>
      </c>
    </row>
    <row r="231" spans="30:70" hidden="1" outlineLevel="1">
      <c r="AD231" s="66">
        <f>データ!B78</f>
        <v>74</v>
      </c>
      <c r="AE231" s="66">
        <f ca="1">IF(AF231&lt;&gt;0,0,COUNTIF(AF$157:$AF231,0))</f>
        <v>0</v>
      </c>
      <c r="AF231" s="66">
        <f t="shared" ca="1" si="54"/>
        <v>1</v>
      </c>
      <c r="AG231" s="66" t="str">
        <f>データ!D78</f>
        <v>妖鳥</v>
      </c>
      <c r="AH231" s="66" t="str">
        <f>データ!F78</f>
        <v>マッハ</v>
      </c>
      <c r="AI231" s="73" t="e">
        <f ca="1">AI$151-データ!Q78</f>
        <v>#N/A</v>
      </c>
      <c r="AJ231" s="73" t="e">
        <f ca="1">AJ$151-データ!R78</f>
        <v>#N/A</v>
      </c>
      <c r="AK231" s="73" t="e">
        <f ca="1">AK$151-データ!S78</f>
        <v>#N/A</v>
      </c>
      <c r="AL231" s="73" t="e">
        <f ca="1">AL$151-データ!T78</f>
        <v>#N/A</v>
      </c>
      <c r="AM231" s="73" t="e">
        <f ca="1">AM$151-データ!U78</f>
        <v>#N/A</v>
      </c>
      <c r="AN231" s="73" t="e">
        <f ca="1">AN$151-データ!V78</f>
        <v>#N/A</v>
      </c>
      <c r="AO231" s="73" t="e">
        <f ca="1">AO$151-データ!W78</f>
        <v>#N/A</v>
      </c>
      <c r="AP231" s="73" t="e">
        <f ca="1">AP$151-データ!X78</f>
        <v>#N/A</v>
      </c>
      <c r="AQ231" s="73" t="e">
        <f ca="1">AQ$151-データ!Y78</f>
        <v>#N/A</v>
      </c>
      <c r="AR231" s="73" t="e">
        <f ca="1">AR$151-データ!Z78</f>
        <v>#N/A</v>
      </c>
      <c r="AS231" s="73" t="e">
        <f ca="1">AS$151-データ!AA78</f>
        <v>#N/A</v>
      </c>
      <c r="AT231" s="73" t="e">
        <f ca="1">AT$151-データ!AB78</f>
        <v>#N/A</v>
      </c>
      <c r="AU231" s="73" t="e">
        <f ca="1">AU$151-データ!AC78</f>
        <v>#N/A</v>
      </c>
      <c r="AV231" s="73" t="e">
        <f ca="1">AV$151-データ!AD78</f>
        <v>#N/A</v>
      </c>
      <c r="AW231" s="73" t="e">
        <f ca="1">AW$151-データ!AE78</f>
        <v>#N/A</v>
      </c>
      <c r="AX231" s="73" t="e">
        <f ca="1">AX$151-データ!AF78</f>
        <v>#N/A</v>
      </c>
      <c r="AY231" s="73" t="e">
        <f ca="1">AY$151-データ!AG78</f>
        <v>#N/A</v>
      </c>
      <c r="AZ231" s="73" t="e">
        <f ca="1">AZ$151-データ!AH78</f>
        <v>#N/A</v>
      </c>
      <c r="BA231" s="73" t="e">
        <f ca="1">BA$151-データ!AI78</f>
        <v>#N/A</v>
      </c>
      <c r="BB231" s="73" t="e">
        <f ca="1">BB$151-データ!AJ78</f>
        <v>#N/A</v>
      </c>
      <c r="BC231" s="73" t="e">
        <f ca="1">BC$151-データ!AK78</f>
        <v>#N/A</v>
      </c>
      <c r="BD231" s="73" t="e">
        <f ca="1">BD$151-データ!AL78</f>
        <v>#N/A</v>
      </c>
      <c r="BE231" s="73" t="e">
        <f ca="1">BE$151-データ!AM78</f>
        <v>#N/A</v>
      </c>
      <c r="BF231" s="73" t="e">
        <f ca="1">BF$151-データ!AN78</f>
        <v>#N/A</v>
      </c>
      <c r="BG231" s="73" t="e">
        <f ca="1">BG$151-データ!AO78</f>
        <v>#N/A</v>
      </c>
      <c r="BH231" s="73" t="e">
        <f ca="1">BH$151-データ!AP78</f>
        <v>#N/A</v>
      </c>
      <c r="BI231" s="73">
        <f ca="1">BI$151-データ!AQ78</f>
        <v>-1</v>
      </c>
      <c r="BJ231" s="73" t="e">
        <f ca="1">BJ$151-データ!AR78</f>
        <v>#N/A</v>
      </c>
      <c r="BK231" s="73" t="e">
        <f ca="1">BK$151-データ!AS78</f>
        <v>#N/A</v>
      </c>
      <c r="BL231" s="73" t="e">
        <f ca="1">BL$151-データ!AT78</f>
        <v>#N/A</v>
      </c>
      <c r="BM231" s="73" t="e">
        <f ca="1">BM$151-データ!AU78</f>
        <v>#N/A</v>
      </c>
      <c r="BN231" s="73" t="e">
        <f ca="1">BN$151-データ!AV78</f>
        <v>#N/A</v>
      </c>
      <c r="BO231" s="73" t="e">
        <f ca="1">BO$151-データ!AW78</f>
        <v>#N/A</v>
      </c>
      <c r="BP231" s="73" t="e">
        <f ca="1">BP$151-データ!AX78</f>
        <v>#N/A</v>
      </c>
      <c r="BQ231" s="73" t="e">
        <f>BQ$151-データ!AY78</f>
        <v>#N/A</v>
      </c>
      <c r="BR231" s="73" t="e">
        <f>BR$151-データ!AZ78</f>
        <v>#N/A</v>
      </c>
    </row>
    <row r="232" spans="30:70" hidden="1" outlineLevel="1">
      <c r="AD232" s="66">
        <f>データ!B79</f>
        <v>75</v>
      </c>
      <c r="AE232" s="66">
        <f ca="1">IF(AF232&lt;&gt;0,0,COUNTIF(AF$157:$AF232,0))</f>
        <v>0</v>
      </c>
      <c r="AF232" s="66">
        <f t="shared" ca="1" si="54"/>
        <v>1</v>
      </c>
      <c r="AG232" s="66" t="str">
        <f>データ!D79</f>
        <v>妖鳥</v>
      </c>
      <c r="AH232" s="66" t="str">
        <f>データ!F79</f>
        <v>オキュペテー</v>
      </c>
      <c r="AI232" s="73" t="e">
        <f ca="1">AI$151-データ!Q79</f>
        <v>#N/A</v>
      </c>
      <c r="AJ232" s="73" t="e">
        <f ca="1">AJ$151-データ!R79</f>
        <v>#N/A</v>
      </c>
      <c r="AK232" s="73" t="e">
        <f ca="1">AK$151-データ!S79</f>
        <v>#N/A</v>
      </c>
      <c r="AL232" s="73" t="e">
        <f ca="1">AL$151-データ!T79</f>
        <v>#N/A</v>
      </c>
      <c r="AM232" s="73" t="e">
        <f ca="1">AM$151-データ!U79</f>
        <v>#N/A</v>
      </c>
      <c r="AN232" s="73" t="e">
        <f ca="1">AN$151-データ!V79</f>
        <v>#N/A</v>
      </c>
      <c r="AO232" s="73" t="e">
        <f ca="1">AO$151-データ!W79</f>
        <v>#N/A</v>
      </c>
      <c r="AP232" s="73" t="e">
        <f ca="1">AP$151-データ!X79</f>
        <v>#N/A</v>
      </c>
      <c r="AQ232" s="73" t="e">
        <f ca="1">AQ$151-データ!Y79</f>
        <v>#N/A</v>
      </c>
      <c r="AR232" s="73" t="e">
        <f ca="1">AR$151-データ!Z79</f>
        <v>#N/A</v>
      </c>
      <c r="AS232" s="73" t="e">
        <f ca="1">AS$151-データ!AA79</f>
        <v>#N/A</v>
      </c>
      <c r="AT232" s="73" t="e">
        <f ca="1">AT$151-データ!AB79</f>
        <v>#N/A</v>
      </c>
      <c r="AU232" s="73" t="e">
        <f ca="1">AU$151-データ!AC79</f>
        <v>#N/A</v>
      </c>
      <c r="AV232" s="73" t="e">
        <f ca="1">AV$151-データ!AD79</f>
        <v>#N/A</v>
      </c>
      <c r="AW232" s="73" t="e">
        <f ca="1">AW$151-データ!AE79</f>
        <v>#N/A</v>
      </c>
      <c r="AX232" s="73" t="e">
        <f ca="1">AX$151-データ!AF79</f>
        <v>#N/A</v>
      </c>
      <c r="AY232" s="73" t="e">
        <f ca="1">AY$151-データ!AG79</f>
        <v>#N/A</v>
      </c>
      <c r="AZ232" s="73" t="e">
        <f ca="1">AZ$151-データ!AH79</f>
        <v>#N/A</v>
      </c>
      <c r="BA232" s="73" t="e">
        <f ca="1">BA$151-データ!AI79</f>
        <v>#N/A</v>
      </c>
      <c r="BB232" s="73" t="e">
        <f ca="1">BB$151-データ!AJ79</f>
        <v>#N/A</v>
      </c>
      <c r="BC232" s="73" t="e">
        <f ca="1">BC$151-データ!AK79</f>
        <v>#N/A</v>
      </c>
      <c r="BD232" s="73" t="e">
        <f ca="1">BD$151-データ!AL79</f>
        <v>#N/A</v>
      </c>
      <c r="BE232" s="73" t="e">
        <f ca="1">BE$151-データ!AM79</f>
        <v>#N/A</v>
      </c>
      <c r="BF232" s="73" t="e">
        <f ca="1">BF$151-データ!AN79</f>
        <v>#N/A</v>
      </c>
      <c r="BG232" s="73" t="e">
        <f ca="1">BG$151-データ!AO79</f>
        <v>#N/A</v>
      </c>
      <c r="BH232" s="73" t="e">
        <f ca="1">BH$151-データ!AP79</f>
        <v>#N/A</v>
      </c>
      <c r="BI232" s="73">
        <f ca="1">BI$151-データ!AQ79</f>
        <v>-3</v>
      </c>
      <c r="BJ232" s="73" t="e">
        <f ca="1">BJ$151-データ!AR79</f>
        <v>#N/A</v>
      </c>
      <c r="BK232" s="73" t="e">
        <f ca="1">BK$151-データ!AS79</f>
        <v>#N/A</v>
      </c>
      <c r="BL232" s="73" t="e">
        <f ca="1">BL$151-データ!AT79</f>
        <v>#N/A</v>
      </c>
      <c r="BM232" s="73" t="e">
        <f ca="1">BM$151-データ!AU79</f>
        <v>#N/A</v>
      </c>
      <c r="BN232" s="73" t="e">
        <f ca="1">BN$151-データ!AV79</f>
        <v>#N/A</v>
      </c>
      <c r="BO232" s="73" t="e">
        <f ca="1">BO$151-データ!AW79</f>
        <v>#N/A</v>
      </c>
      <c r="BP232" s="73" t="e">
        <f ca="1">BP$151-データ!AX79</f>
        <v>#N/A</v>
      </c>
      <c r="BQ232" s="73" t="e">
        <f>BQ$151-データ!AY79</f>
        <v>#N/A</v>
      </c>
      <c r="BR232" s="73" t="e">
        <f>BR$151-データ!AZ79</f>
        <v>#N/A</v>
      </c>
    </row>
    <row r="233" spans="30:70" hidden="1" outlineLevel="1">
      <c r="AD233" s="66">
        <f>データ!B80</f>
        <v>76</v>
      </c>
      <c r="AE233" s="66">
        <f ca="1">IF(AF233&lt;&gt;0,0,COUNTIF(AF$157:$AF233,0))</f>
        <v>0</v>
      </c>
      <c r="AF233" s="66">
        <f t="shared" ca="1" si="54"/>
        <v>1</v>
      </c>
      <c r="AG233" s="66" t="str">
        <f>データ!D80</f>
        <v>妖鳥</v>
      </c>
      <c r="AH233" s="66" t="str">
        <f>データ!F80</f>
        <v>ケライノー</v>
      </c>
      <c r="AI233" s="73" t="e">
        <f ca="1">AI$151-データ!Q80</f>
        <v>#N/A</v>
      </c>
      <c r="AJ233" s="73" t="e">
        <f ca="1">AJ$151-データ!R80</f>
        <v>#N/A</v>
      </c>
      <c r="AK233" s="73" t="e">
        <f ca="1">AK$151-データ!S80</f>
        <v>#N/A</v>
      </c>
      <c r="AL233" s="73" t="e">
        <f ca="1">AL$151-データ!T80</f>
        <v>#N/A</v>
      </c>
      <c r="AM233" s="73" t="e">
        <f ca="1">AM$151-データ!U80</f>
        <v>#N/A</v>
      </c>
      <c r="AN233" s="73" t="e">
        <f ca="1">AN$151-データ!V80</f>
        <v>#N/A</v>
      </c>
      <c r="AO233" s="73" t="e">
        <f ca="1">AO$151-データ!W80</f>
        <v>#N/A</v>
      </c>
      <c r="AP233" s="73" t="e">
        <f ca="1">AP$151-データ!X80</f>
        <v>#N/A</v>
      </c>
      <c r="AQ233" s="73" t="e">
        <f ca="1">AQ$151-データ!Y80</f>
        <v>#N/A</v>
      </c>
      <c r="AR233" s="73" t="e">
        <f ca="1">AR$151-データ!Z80</f>
        <v>#N/A</v>
      </c>
      <c r="AS233" s="73" t="e">
        <f ca="1">AS$151-データ!AA80</f>
        <v>#N/A</v>
      </c>
      <c r="AT233" s="73" t="e">
        <f ca="1">AT$151-データ!AB80</f>
        <v>#N/A</v>
      </c>
      <c r="AU233" s="73" t="e">
        <f ca="1">AU$151-データ!AC80</f>
        <v>#N/A</v>
      </c>
      <c r="AV233" s="73" t="e">
        <f ca="1">AV$151-データ!AD80</f>
        <v>#N/A</v>
      </c>
      <c r="AW233" s="73" t="e">
        <f ca="1">AW$151-データ!AE80</f>
        <v>#N/A</v>
      </c>
      <c r="AX233" s="73" t="e">
        <f ca="1">AX$151-データ!AF80</f>
        <v>#N/A</v>
      </c>
      <c r="AY233" s="73" t="e">
        <f ca="1">AY$151-データ!AG80</f>
        <v>#N/A</v>
      </c>
      <c r="AZ233" s="73" t="e">
        <f ca="1">AZ$151-データ!AH80</f>
        <v>#N/A</v>
      </c>
      <c r="BA233" s="73" t="e">
        <f ca="1">BA$151-データ!AI80</f>
        <v>#N/A</v>
      </c>
      <c r="BB233" s="73" t="e">
        <f ca="1">BB$151-データ!AJ80</f>
        <v>#N/A</v>
      </c>
      <c r="BC233" s="73" t="e">
        <f ca="1">BC$151-データ!AK80</f>
        <v>#N/A</v>
      </c>
      <c r="BD233" s="73" t="e">
        <f ca="1">BD$151-データ!AL80</f>
        <v>#N/A</v>
      </c>
      <c r="BE233" s="73" t="e">
        <f ca="1">BE$151-データ!AM80</f>
        <v>#N/A</v>
      </c>
      <c r="BF233" s="73" t="e">
        <f ca="1">BF$151-データ!AN80</f>
        <v>#N/A</v>
      </c>
      <c r="BG233" s="73" t="e">
        <f ca="1">BG$151-データ!AO80</f>
        <v>#N/A</v>
      </c>
      <c r="BH233" s="73" t="e">
        <f ca="1">BH$151-データ!AP80</f>
        <v>#N/A</v>
      </c>
      <c r="BI233" s="73">
        <f ca="1">BI$151-データ!AQ80</f>
        <v>-3</v>
      </c>
      <c r="BJ233" s="73" t="e">
        <f ca="1">BJ$151-データ!AR80</f>
        <v>#N/A</v>
      </c>
      <c r="BK233" s="73" t="e">
        <f ca="1">BK$151-データ!AS80</f>
        <v>#N/A</v>
      </c>
      <c r="BL233" s="73" t="e">
        <f ca="1">BL$151-データ!AT80</f>
        <v>#N/A</v>
      </c>
      <c r="BM233" s="73" t="e">
        <f ca="1">BM$151-データ!AU80</f>
        <v>#N/A</v>
      </c>
      <c r="BN233" s="73" t="e">
        <f ca="1">BN$151-データ!AV80</f>
        <v>#N/A</v>
      </c>
      <c r="BO233" s="73" t="e">
        <f ca="1">BO$151-データ!AW80</f>
        <v>#N/A</v>
      </c>
      <c r="BP233" s="73" t="e">
        <f ca="1">BP$151-データ!AX80</f>
        <v>#N/A</v>
      </c>
      <c r="BQ233" s="73" t="e">
        <f>BQ$151-データ!AY80</f>
        <v>#N/A</v>
      </c>
      <c r="BR233" s="73" t="e">
        <f>BR$151-データ!AZ80</f>
        <v>#N/A</v>
      </c>
    </row>
    <row r="234" spans="30:70" hidden="1" outlineLevel="1">
      <c r="AD234" s="66">
        <f>データ!B81</f>
        <v>77</v>
      </c>
      <c r="AE234" s="66">
        <f ca="1">IF(AF234&lt;&gt;0,0,COUNTIF(AF$157:$AF234,0))</f>
        <v>0</v>
      </c>
      <c r="AF234" s="66">
        <f t="shared" ca="1" si="54"/>
        <v>1</v>
      </c>
      <c r="AG234" s="66" t="str">
        <f>データ!D81</f>
        <v>妖鳥</v>
      </c>
      <c r="AH234" s="66" t="str">
        <f>データ!F81</f>
        <v>アエロー</v>
      </c>
      <c r="AI234" s="73" t="e">
        <f ca="1">AI$151-データ!Q81</f>
        <v>#N/A</v>
      </c>
      <c r="AJ234" s="73" t="e">
        <f ca="1">AJ$151-データ!R81</f>
        <v>#N/A</v>
      </c>
      <c r="AK234" s="73" t="e">
        <f ca="1">AK$151-データ!S81</f>
        <v>#N/A</v>
      </c>
      <c r="AL234" s="73" t="e">
        <f ca="1">AL$151-データ!T81</f>
        <v>#N/A</v>
      </c>
      <c r="AM234" s="73" t="e">
        <f ca="1">AM$151-データ!U81</f>
        <v>#N/A</v>
      </c>
      <c r="AN234" s="73" t="e">
        <f ca="1">AN$151-データ!V81</f>
        <v>#N/A</v>
      </c>
      <c r="AO234" s="73" t="e">
        <f ca="1">AO$151-データ!W81</f>
        <v>#N/A</v>
      </c>
      <c r="AP234" s="73" t="e">
        <f ca="1">AP$151-データ!X81</f>
        <v>#N/A</v>
      </c>
      <c r="AQ234" s="73" t="e">
        <f ca="1">AQ$151-データ!Y81</f>
        <v>#N/A</v>
      </c>
      <c r="AR234" s="73" t="e">
        <f ca="1">AR$151-データ!Z81</f>
        <v>#N/A</v>
      </c>
      <c r="AS234" s="73" t="e">
        <f ca="1">AS$151-データ!AA81</f>
        <v>#N/A</v>
      </c>
      <c r="AT234" s="73" t="e">
        <f ca="1">AT$151-データ!AB81</f>
        <v>#N/A</v>
      </c>
      <c r="AU234" s="73" t="e">
        <f ca="1">AU$151-データ!AC81</f>
        <v>#N/A</v>
      </c>
      <c r="AV234" s="73" t="e">
        <f ca="1">AV$151-データ!AD81</f>
        <v>#N/A</v>
      </c>
      <c r="AW234" s="73" t="e">
        <f ca="1">AW$151-データ!AE81</f>
        <v>#N/A</v>
      </c>
      <c r="AX234" s="73" t="e">
        <f ca="1">AX$151-データ!AF81</f>
        <v>#N/A</v>
      </c>
      <c r="AY234" s="73" t="e">
        <f ca="1">AY$151-データ!AG81</f>
        <v>#N/A</v>
      </c>
      <c r="AZ234" s="73" t="e">
        <f ca="1">AZ$151-データ!AH81</f>
        <v>#N/A</v>
      </c>
      <c r="BA234" s="73" t="e">
        <f ca="1">BA$151-データ!AI81</f>
        <v>#N/A</v>
      </c>
      <c r="BB234" s="73" t="e">
        <f ca="1">BB$151-データ!AJ81</f>
        <v>#N/A</v>
      </c>
      <c r="BC234" s="73" t="e">
        <f ca="1">BC$151-データ!AK81</f>
        <v>#N/A</v>
      </c>
      <c r="BD234" s="73" t="e">
        <f ca="1">BD$151-データ!AL81</f>
        <v>#N/A</v>
      </c>
      <c r="BE234" s="73" t="e">
        <f ca="1">BE$151-データ!AM81</f>
        <v>#N/A</v>
      </c>
      <c r="BF234" s="73" t="e">
        <f ca="1">BF$151-データ!AN81</f>
        <v>#N/A</v>
      </c>
      <c r="BG234" s="73" t="e">
        <f ca="1">BG$151-データ!AO81</f>
        <v>#N/A</v>
      </c>
      <c r="BH234" s="73" t="e">
        <f ca="1">BH$151-データ!AP81</f>
        <v>#N/A</v>
      </c>
      <c r="BI234" s="73">
        <f ca="1">BI$151-データ!AQ81</f>
        <v>-3</v>
      </c>
      <c r="BJ234" s="73" t="e">
        <f ca="1">BJ$151-データ!AR81</f>
        <v>#N/A</v>
      </c>
      <c r="BK234" s="73" t="e">
        <f ca="1">BK$151-データ!AS81</f>
        <v>#N/A</v>
      </c>
      <c r="BL234" s="73" t="e">
        <f ca="1">BL$151-データ!AT81</f>
        <v>#N/A</v>
      </c>
      <c r="BM234" s="73" t="e">
        <f ca="1">BM$151-データ!AU81</f>
        <v>#N/A</v>
      </c>
      <c r="BN234" s="73" t="e">
        <f ca="1">BN$151-データ!AV81</f>
        <v>#N/A</v>
      </c>
      <c r="BO234" s="73" t="e">
        <f ca="1">BO$151-データ!AW81</f>
        <v>#N/A</v>
      </c>
      <c r="BP234" s="73" t="e">
        <f ca="1">BP$151-データ!AX81</f>
        <v>#N/A</v>
      </c>
      <c r="BQ234" s="73" t="e">
        <f>BQ$151-データ!AY81</f>
        <v>#N/A</v>
      </c>
      <c r="BR234" s="73" t="e">
        <f>BR$151-データ!AZ81</f>
        <v>#N/A</v>
      </c>
    </row>
    <row r="235" spans="30:70" hidden="1" outlineLevel="1">
      <c r="AD235" s="66">
        <f>データ!B82</f>
        <v>78</v>
      </c>
      <c r="AE235" s="66">
        <f ca="1">IF(AF235&lt;&gt;0,0,COUNTIF(AF$157:$AF235,0))</f>
        <v>0</v>
      </c>
      <c r="AF235" s="66">
        <f t="shared" ca="1" si="54"/>
        <v>1</v>
      </c>
      <c r="AG235" s="66" t="str">
        <f>データ!D82</f>
        <v>妖鳥</v>
      </c>
      <c r="AH235" s="66" t="str">
        <f>データ!F82</f>
        <v>バイブ・カハ</v>
      </c>
      <c r="AI235" s="73" t="e">
        <f ca="1">AI$151-データ!Q82</f>
        <v>#N/A</v>
      </c>
      <c r="AJ235" s="73" t="e">
        <f ca="1">AJ$151-データ!R82</f>
        <v>#N/A</v>
      </c>
      <c r="AK235" s="73" t="e">
        <f ca="1">AK$151-データ!S82</f>
        <v>#N/A</v>
      </c>
      <c r="AL235" s="73" t="e">
        <f ca="1">AL$151-データ!T82</f>
        <v>#N/A</v>
      </c>
      <c r="AM235" s="73" t="e">
        <f ca="1">AM$151-データ!U82</f>
        <v>#N/A</v>
      </c>
      <c r="AN235" s="73" t="e">
        <f ca="1">AN$151-データ!V82</f>
        <v>#N/A</v>
      </c>
      <c r="AO235" s="73" t="e">
        <f ca="1">AO$151-データ!W82</f>
        <v>#N/A</v>
      </c>
      <c r="AP235" s="73" t="e">
        <f ca="1">AP$151-データ!X82</f>
        <v>#N/A</v>
      </c>
      <c r="AQ235" s="73" t="e">
        <f ca="1">AQ$151-データ!Y82</f>
        <v>#N/A</v>
      </c>
      <c r="AR235" s="73" t="e">
        <f ca="1">AR$151-データ!Z82</f>
        <v>#N/A</v>
      </c>
      <c r="AS235" s="73" t="e">
        <f ca="1">AS$151-データ!AA82</f>
        <v>#N/A</v>
      </c>
      <c r="AT235" s="73" t="e">
        <f ca="1">AT$151-データ!AB82</f>
        <v>#N/A</v>
      </c>
      <c r="AU235" s="73" t="e">
        <f ca="1">AU$151-データ!AC82</f>
        <v>#N/A</v>
      </c>
      <c r="AV235" s="73" t="e">
        <f ca="1">AV$151-データ!AD82</f>
        <v>#N/A</v>
      </c>
      <c r="AW235" s="73" t="e">
        <f ca="1">AW$151-データ!AE82</f>
        <v>#N/A</v>
      </c>
      <c r="AX235" s="73" t="e">
        <f ca="1">AX$151-データ!AF82</f>
        <v>#N/A</v>
      </c>
      <c r="AY235" s="73" t="e">
        <f ca="1">AY$151-データ!AG82</f>
        <v>#N/A</v>
      </c>
      <c r="AZ235" s="73" t="e">
        <f ca="1">AZ$151-データ!AH82</f>
        <v>#N/A</v>
      </c>
      <c r="BA235" s="73" t="e">
        <f ca="1">BA$151-データ!AI82</f>
        <v>#N/A</v>
      </c>
      <c r="BB235" s="73" t="e">
        <f ca="1">BB$151-データ!AJ82</f>
        <v>#N/A</v>
      </c>
      <c r="BC235" s="73" t="e">
        <f ca="1">BC$151-データ!AK82</f>
        <v>#N/A</v>
      </c>
      <c r="BD235" s="73" t="e">
        <f ca="1">BD$151-データ!AL82</f>
        <v>#N/A</v>
      </c>
      <c r="BE235" s="73" t="e">
        <f ca="1">BE$151-データ!AM82</f>
        <v>#N/A</v>
      </c>
      <c r="BF235" s="73" t="e">
        <f ca="1">BF$151-データ!AN82</f>
        <v>#N/A</v>
      </c>
      <c r="BG235" s="73" t="e">
        <f ca="1">BG$151-データ!AO82</f>
        <v>#N/A</v>
      </c>
      <c r="BH235" s="73" t="e">
        <f ca="1">BH$151-データ!AP82</f>
        <v>#N/A</v>
      </c>
      <c r="BI235" s="73">
        <f ca="1">BI$151-データ!AQ82</f>
        <v>-5</v>
      </c>
      <c r="BJ235" s="73" t="e">
        <f ca="1">BJ$151-データ!AR82</f>
        <v>#N/A</v>
      </c>
      <c r="BK235" s="73" t="e">
        <f ca="1">BK$151-データ!AS82</f>
        <v>#N/A</v>
      </c>
      <c r="BL235" s="73" t="e">
        <f ca="1">BL$151-データ!AT82</f>
        <v>#N/A</v>
      </c>
      <c r="BM235" s="73" t="e">
        <f ca="1">BM$151-データ!AU82</f>
        <v>#N/A</v>
      </c>
      <c r="BN235" s="73" t="e">
        <f ca="1">BN$151-データ!AV82</f>
        <v>#N/A</v>
      </c>
      <c r="BO235" s="73" t="e">
        <f ca="1">BO$151-データ!AW82</f>
        <v>#N/A</v>
      </c>
      <c r="BP235" s="73" t="e">
        <f ca="1">BP$151-データ!AX82</f>
        <v>#N/A</v>
      </c>
      <c r="BQ235" s="73" t="e">
        <f>BQ$151-データ!AY82</f>
        <v>#N/A</v>
      </c>
      <c r="BR235" s="73" t="e">
        <f>BR$151-データ!AZ82</f>
        <v>#N/A</v>
      </c>
    </row>
    <row r="236" spans="30:70" hidden="1" outlineLevel="1">
      <c r="AD236" s="66">
        <f>データ!B83</f>
        <v>79</v>
      </c>
      <c r="AE236" s="66">
        <f ca="1">IF(AF236&lt;&gt;0,0,COUNTIF(AF$157:$AF236,0))</f>
        <v>0</v>
      </c>
      <c r="AF236" s="66">
        <f t="shared" ca="1" si="54"/>
        <v>1</v>
      </c>
      <c r="AG236" s="66" t="str">
        <f>データ!D83</f>
        <v>妖鳥</v>
      </c>
      <c r="AH236" s="66" t="str">
        <f>データ!F83</f>
        <v>モリーアン</v>
      </c>
      <c r="AI236" s="73" t="e">
        <f ca="1">AI$151-データ!Q83</f>
        <v>#N/A</v>
      </c>
      <c r="AJ236" s="73" t="e">
        <f ca="1">AJ$151-データ!R83</f>
        <v>#N/A</v>
      </c>
      <c r="AK236" s="73" t="e">
        <f ca="1">AK$151-データ!S83</f>
        <v>#N/A</v>
      </c>
      <c r="AL236" s="73" t="e">
        <f ca="1">AL$151-データ!T83</f>
        <v>#N/A</v>
      </c>
      <c r="AM236" s="73" t="e">
        <f ca="1">AM$151-データ!U83</f>
        <v>#N/A</v>
      </c>
      <c r="AN236" s="73" t="e">
        <f ca="1">AN$151-データ!V83</f>
        <v>#N/A</v>
      </c>
      <c r="AO236" s="73" t="e">
        <f ca="1">AO$151-データ!W83</f>
        <v>#N/A</v>
      </c>
      <c r="AP236" s="73" t="e">
        <f ca="1">AP$151-データ!X83</f>
        <v>#N/A</v>
      </c>
      <c r="AQ236" s="73" t="e">
        <f ca="1">AQ$151-データ!Y83</f>
        <v>#N/A</v>
      </c>
      <c r="AR236" s="73" t="e">
        <f ca="1">AR$151-データ!Z83</f>
        <v>#N/A</v>
      </c>
      <c r="AS236" s="73" t="e">
        <f ca="1">AS$151-データ!AA83</f>
        <v>#N/A</v>
      </c>
      <c r="AT236" s="73" t="e">
        <f ca="1">AT$151-データ!AB83</f>
        <v>#N/A</v>
      </c>
      <c r="AU236" s="73" t="e">
        <f ca="1">AU$151-データ!AC83</f>
        <v>#N/A</v>
      </c>
      <c r="AV236" s="73" t="e">
        <f ca="1">AV$151-データ!AD83</f>
        <v>#N/A</v>
      </c>
      <c r="AW236" s="73" t="e">
        <f ca="1">AW$151-データ!AE83</f>
        <v>#N/A</v>
      </c>
      <c r="AX236" s="73" t="e">
        <f ca="1">AX$151-データ!AF83</f>
        <v>#N/A</v>
      </c>
      <c r="AY236" s="73" t="e">
        <f ca="1">AY$151-データ!AG83</f>
        <v>#N/A</v>
      </c>
      <c r="AZ236" s="73" t="e">
        <f ca="1">AZ$151-データ!AH83</f>
        <v>#N/A</v>
      </c>
      <c r="BA236" s="73" t="e">
        <f ca="1">BA$151-データ!AI83</f>
        <v>#N/A</v>
      </c>
      <c r="BB236" s="73" t="e">
        <f ca="1">BB$151-データ!AJ83</f>
        <v>#N/A</v>
      </c>
      <c r="BC236" s="73" t="e">
        <f ca="1">BC$151-データ!AK83</f>
        <v>#N/A</v>
      </c>
      <c r="BD236" s="73" t="e">
        <f ca="1">BD$151-データ!AL83</f>
        <v>#N/A</v>
      </c>
      <c r="BE236" s="73" t="e">
        <f ca="1">BE$151-データ!AM83</f>
        <v>#N/A</v>
      </c>
      <c r="BF236" s="73" t="e">
        <f ca="1">BF$151-データ!AN83</f>
        <v>#N/A</v>
      </c>
      <c r="BG236" s="73" t="e">
        <f ca="1">BG$151-データ!AO83</f>
        <v>#N/A</v>
      </c>
      <c r="BH236" s="73" t="e">
        <f ca="1">BH$151-データ!AP83</f>
        <v>#N/A</v>
      </c>
      <c r="BI236" s="73">
        <f ca="1">BI$151-データ!AQ83</f>
        <v>-6</v>
      </c>
      <c r="BJ236" s="73" t="e">
        <f ca="1">BJ$151-データ!AR83</f>
        <v>#N/A</v>
      </c>
      <c r="BK236" s="73" t="e">
        <f ca="1">BK$151-データ!AS83</f>
        <v>#N/A</v>
      </c>
      <c r="BL236" s="73" t="e">
        <f ca="1">BL$151-データ!AT83</f>
        <v>#N/A</v>
      </c>
      <c r="BM236" s="73" t="e">
        <f ca="1">BM$151-データ!AU83</f>
        <v>#N/A</v>
      </c>
      <c r="BN236" s="73" t="e">
        <f ca="1">BN$151-データ!AV83</f>
        <v>#N/A</v>
      </c>
      <c r="BO236" s="73" t="e">
        <f ca="1">BO$151-データ!AW83</f>
        <v>#N/A</v>
      </c>
      <c r="BP236" s="73" t="e">
        <f ca="1">BP$151-データ!AX83</f>
        <v>#N/A</v>
      </c>
      <c r="BQ236" s="73" t="e">
        <f>BQ$151-データ!AY83</f>
        <v>#N/A</v>
      </c>
      <c r="BR236" s="73" t="e">
        <f>BR$151-データ!AZ83</f>
        <v>#N/A</v>
      </c>
    </row>
    <row r="237" spans="30:70" hidden="1" outlineLevel="1">
      <c r="AD237" s="66">
        <f>データ!B84</f>
        <v>80</v>
      </c>
      <c r="AE237" s="66">
        <f ca="1">IF(AF237&lt;&gt;0,0,COUNTIF(AF$157:$AF237,0))</f>
        <v>0</v>
      </c>
      <c r="AF237" s="66">
        <f t="shared" ca="1" si="54"/>
        <v>1</v>
      </c>
      <c r="AG237" s="66" t="str">
        <f>データ!D84</f>
        <v>妖魔</v>
      </c>
      <c r="AH237" s="66" t="str">
        <f>データ!F84</f>
        <v>アプサラス</v>
      </c>
      <c r="AI237" s="73" t="e">
        <f ca="1">AI$151-データ!Q84</f>
        <v>#N/A</v>
      </c>
      <c r="AJ237" s="73" t="e">
        <f ca="1">AJ$151-データ!R84</f>
        <v>#N/A</v>
      </c>
      <c r="AK237" s="73" t="e">
        <f ca="1">AK$151-データ!S84</f>
        <v>#N/A</v>
      </c>
      <c r="AL237" s="73" t="e">
        <f ca="1">AL$151-データ!T84</f>
        <v>#N/A</v>
      </c>
      <c r="AM237" s="73" t="e">
        <f ca="1">AM$151-データ!U84</f>
        <v>#N/A</v>
      </c>
      <c r="AN237" s="73" t="e">
        <f ca="1">AN$151-データ!V84</f>
        <v>#N/A</v>
      </c>
      <c r="AO237" s="73" t="e">
        <f ca="1">AO$151-データ!W84</f>
        <v>#N/A</v>
      </c>
      <c r="AP237" s="73" t="e">
        <f ca="1">AP$151-データ!X84</f>
        <v>#N/A</v>
      </c>
      <c r="AQ237" s="73" t="e">
        <f ca="1">AQ$151-データ!Y84</f>
        <v>#N/A</v>
      </c>
      <c r="AR237" s="73" t="e">
        <f ca="1">AR$151-データ!Z84</f>
        <v>#N/A</v>
      </c>
      <c r="AS237" s="73" t="e">
        <f ca="1">AS$151-データ!AA84</f>
        <v>#N/A</v>
      </c>
      <c r="AT237" s="73" t="e">
        <f ca="1">AT$151-データ!AB84</f>
        <v>#N/A</v>
      </c>
      <c r="AU237" s="73" t="e">
        <f ca="1">AU$151-データ!AC84</f>
        <v>#N/A</v>
      </c>
      <c r="AV237" s="73" t="e">
        <f ca="1">AV$151-データ!AD84</f>
        <v>#N/A</v>
      </c>
      <c r="AW237" s="73" t="e">
        <f ca="1">AW$151-データ!AE84</f>
        <v>#N/A</v>
      </c>
      <c r="AX237" s="73" t="e">
        <f ca="1">AX$151-データ!AF84</f>
        <v>#N/A</v>
      </c>
      <c r="AY237" s="73" t="e">
        <f ca="1">AY$151-データ!AG84</f>
        <v>#N/A</v>
      </c>
      <c r="AZ237" s="73" t="e">
        <f ca="1">AZ$151-データ!AH84</f>
        <v>#N/A</v>
      </c>
      <c r="BA237" s="73">
        <f ca="1">BA$151-データ!AI84</f>
        <v>-1</v>
      </c>
      <c r="BB237" s="73" t="e">
        <f ca="1">BB$151-データ!AJ84</f>
        <v>#N/A</v>
      </c>
      <c r="BC237" s="73" t="e">
        <f ca="1">BC$151-データ!AK84</f>
        <v>#N/A</v>
      </c>
      <c r="BD237" s="73" t="e">
        <f ca="1">BD$151-データ!AL84</f>
        <v>#N/A</v>
      </c>
      <c r="BE237" s="73" t="e">
        <f ca="1">BE$151-データ!AM84</f>
        <v>#N/A</v>
      </c>
      <c r="BF237" s="73" t="e">
        <f ca="1">BF$151-データ!AN84</f>
        <v>#N/A</v>
      </c>
      <c r="BG237" s="73" t="e">
        <f ca="1">BG$151-データ!AO84</f>
        <v>#N/A</v>
      </c>
      <c r="BH237" s="73" t="e">
        <f ca="1">BH$151-データ!AP84</f>
        <v>#N/A</v>
      </c>
      <c r="BI237" s="73" t="e">
        <f ca="1">BI$151-データ!AQ84</f>
        <v>#N/A</v>
      </c>
      <c r="BJ237" s="73" t="e">
        <f ca="1">BJ$151-データ!AR84</f>
        <v>#N/A</v>
      </c>
      <c r="BK237" s="73" t="e">
        <f ca="1">BK$151-データ!AS84</f>
        <v>#N/A</v>
      </c>
      <c r="BL237" s="73" t="e">
        <f ca="1">BL$151-データ!AT84</f>
        <v>#N/A</v>
      </c>
      <c r="BM237" s="73" t="e">
        <f ca="1">BM$151-データ!AU84</f>
        <v>#N/A</v>
      </c>
      <c r="BN237" s="73" t="e">
        <f ca="1">BN$151-データ!AV84</f>
        <v>#N/A</v>
      </c>
      <c r="BO237" s="73" t="e">
        <f ca="1">BO$151-データ!AW84</f>
        <v>#N/A</v>
      </c>
      <c r="BP237" s="73" t="e">
        <f ca="1">BP$151-データ!AX84</f>
        <v>#N/A</v>
      </c>
      <c r="BQ237" s="73" t="e">
        <f>BQ$151-データ!AY84</f>
        <v>#N/A</v>
      </c>
      <c r="BR237" s="73" t="e">
        <f>BR$151-データ!AZ84</f>
        <v>#N/A</v>
      </c>
    </row>
    <row r="238" spans="30:70" hidden="1" outlineLevel="1">
      <c r="AD238" s="66">
        <f>データ!B85</f>
        <v>81</v>
      </c>
      <c r="AE238" s="66">
        <f ca="1">IF(AF238&lt;&gt;0,0,COUNTIF(AF$157:$AF238,0))</f>
        <v>0</v>
      </c>
      <c r="AF238" s="66">
        <f t="shared" ca="1" si="54"/>
        <v>1</v>
      </c>
      <c r="AG238" s="66" t="str">
        <f>データ!D85</f>
        <v>妖魔</v>
      </c>
      <c r="AH238" s="66" t="str">
        <f>データ!F85</f>
        <v>イソラ</v>
      </c>
      <c r="AI238" s="73" t="e">
        <f ca="1">AI$151-データ!Q85</f>
        <v>#N/A</v>
      </c>
      <c r="AJ238" s="73" t="e">
        <f ca="1">AJ$151-データ!R85</f>
        <v>#N/A</v>
      </c>
      <c r="AK238" s="73" t="e">
        <f ca="1">AK$151-データ!S85</f>
        <v>#N/A</v>
      </c>
      <c r="AL238" s="73" t="e">
        <f ca="1">AL$151-データ!T85</f>
        <v>#N/A</v>
      </c>
      <c r="AM238" s="73" t="e">
        <f ca="1">AM$151-データ!U85</f>
        <v>#N/A</v>
      </c>
      <c r="AN238" s="73" t="e">
        <f ca="1">AN$151-データ!V85</f>
        <v>#N/A</v>
      </c>
      <c r="AO238" s="73" t="e">
        <f ca="1">AO$151-データ!W85</f>
        <v>#N/A</v>
      </c>
      <c r="AP238" s="73" t="e">
        <f ca="1">AP$151-データ!X85</f>
        <v>#N/A</v>
      </c>
      <c r="AQ238" s="73" t="e">
        <f ca="1">AQ$151-データ!Y85</f>
        <v>#N/A</v>
      </c>
      <c r="AR238" s="73" t="e">
        <f ca="1">AR$151-データ!Z85</f>
        <v>#N/A</v>
      </c>
      <c r="AS238" s="73" t="e">
        <f ca="1">AS$151-データ!AA85</f>
        <v>#N/A</v>
      </c>
      <c r="AT238" s="73" t="e">
        <f ca="1">AT$151-データ!AB85</f>
        <v>#N/A</v>
      </c>
      <c r="AU238" s="73" t="e">
        <f ca="1">AU$151-データ!AC85</f>
        <v>#N/A</v>
      </c>
      <c r="AV238" s="73" t="e">
        <f ca="1">AV$151-データ!AD85</f>
        <v>#N/A</v>
      </c>
      <c r="AW238" s="73" t="e">
        <f ca="1">AW$151-データ!AE85</f>
        <v>#N/A</v>
      </c>
      <c r="AX238" s="73" t="e">
        <f ca="1">AX$151-データ!AF85</f>
        <v>#N/A</v>
      </c>
      <c r="AY238" s="73" t="e">
        <f ca="1">AY$151-データ!AG85</f>
        <v>#N/A</v>
      </c>
      <c r="AZ238" s="73" t="e">
        <f ca="1">AZ$151-データ!AH85</f>
        <v>#N/A</v>
      </c>
      <c r="BA238" s="73">
        <f ca="1">BA$151-データ!AI85</f>
        <v>-1</v>
      </c>
      <c r="BB238" s="73" t="e">
        <f ca="1">BB$151-データ!AJ85</f>
        <v>#N/A</v>
      </c>
      <c r="BC238" s="73" t="e">
        <f ca="1">BC$151-データ!AK85</f>
        <v>#N/A</v>
      </c>
      <c r="BD238" s="73" t="e">
        <f ca="1">BD$151-データ!AL85</f>
        <v>#N/A</v>
      </c>
      <c r="BE238" s="73" t="e">
        <f ca="1">BE$151-データ!AM85</f>
        <v>#N/A</v>
      </c>
      <c r="BF238" s="73" t="e">
        <f ca="1">BF$151-データ!AN85</f>
        <v>#N/A</v>
      </c>
      <c r="BG238" s="73" t="e">
        <f ca="1">BG$151-データ!AO85</f>
        <v>#N/A</v>
      </c>
      <c r="BH238" s="73" t="e">
        <f ca="1">BH$151-データ!AP85</f>
        <v>#N/A</v>
      </c>
      <c r="BI238" s="73" t="e">
        <f ca="1">BI$151-データ!AQ85</f>
        <v>#N/A</v>
      </c>
      <c r="BJ238" s="73" t="e">
        <f ca="1">BJ$151-データ!AR85</f>
        <v>#N/A</v>
      </c>
      <c r="BK238" s="73" t="e">
        <f ca="1">BK$151-データ!AS85</f>
        <v>#N/A</v>
      </c>
      <c r="BL238" s="73" t="e">
        <f ca="1">BL$151-データ!AT85</f>
        <v>#N/A</v>
      </c>
      <c r="BM238" s="73" t="e">
        <f ca="1">BM$151-データ!AU85</f>
        <v>#N/A</v>
      </c>
      <c r="BN238" s="73" t="e">
        <f ca="1">BN$151-データ!AV85</f>
        <v>#N/A</v>
      </c>
      <c r="BO238" s="73" t="e">
        <f ca="1">BO$151-データ!AW85</f>
        <v>#N/A</v>
      </c>
      <c r="BP238" s="73" t="e">
        <f ca="1">BP$151-データ!AX85</f>
        <v>#N/A</v>
      </c>
      <c r="BQ238" s="73" t="e">
        <f>BQ$151-データ!AY85</f>
        <v>#N/A</v>
      </c>
      <c r="BR238" s="73" t="e">
        <f>BR$151-データ!AZ85</f>
        <v>#N/A</v>
      </c>
    </row>
    <row r="239" spans="30:70" hidden="1" outlineLevel="1">
      <c r="AD239" s="66">
        <f>データ!B86</f>
        <v>82</v>
      </c>
      <c r="AE239" s="66">
        <f ca="1">IF(AF239&lt;&gt;0,0,COUNTIF(AF$157:$AF239,0))</f>
        <v>0</v>
      </c>
      <c r="AF239" s="66">
        <f t="shared" ca="1" si="54"/>
        <v>1</v>
      </c>
      <c r="AG239" s="66" t="str">
        <f>データ!D86</f>
        <v>妖魔</v>
      </c>
      <c r="AH239" s="66" t="str">
        <f>データ!F86</f>
        <v>ディース</v>
      </c>
      <c r="AI239" s="73" t="e">
        <f ca="1">AI$151-データ!Q86</f>
        <v>#N/A</v>
      </c>
      <c r="AJ239" s="73" t="e">
        <f ca="1">AJ$151-データ!R86</f>
        <v>#N/A</v>
      </c>
      <c r="AK239" s="73" t="e">
        <f ca="1">AK$151-データ!S86</f>
        <v>#N/A</v>
      </c>
      <c r="AL239" s="73" t="e">
        <f ca="1">AL$151-データ!T86</f>
        <v>#N/A</v>
      </c>
      <c r="AM239" s="73" t="e">
        <f ca="1">AM$151-データ!U86</f>
        <v>#N/A</v>
      </c>
      <c r="AN239" s="73" t="e">
        <f ca="1">AN$151-データ!V86</f>
        <v>#N/A</v>
      </c>
      <c r="AO239" s="73" t="e">
        <f ca="1">AO$151-データ!W86</f>
        <v>#N/A</v>
      </c>
      <c r="AP239" s="73" t="e">
        <f ca="1">AP$151-データ!X86</f>
        <v>#N/A</v>
      </c>
      <c r="AQ239" s="73" t="e">
        <f ca="1">AQ$151-データ!Y86</f>
        <v>#N/A</v>
      </c>
      <c r="AR239" s="73" t="e">
        <f ca="1">AR$151-データ!Z86</f>
        <v>#N/A</v>
      </c>
      <c r="AS239" s="73" t="e">
        <f ca="1">AS$151-データ!AA86</f>
        <v>#N/A</v>
      </c>
      <c r="AT239" s="73" t="e">
        <f ca="1">AT$151-データ!AB86</f>
        <v>#N/A</v>
      </c>
      <c r="AU239" s="73" t="e">
        <f ca="1">AU$151-データ!AC86</f>
        <v>#N/A</v>
      </c>
      <c r="AV239" s="73" t="e">
        <f ca="1">AV$151-データ!AD86</f>
        <v>#N/A</v>
      </c>
      <c r="AW239" s="73" t="e">
        <f ca="1">AW$151-データ!AE86</f>
        <v>#N/A</v>
      </c>
      <c r="AX239" s="73" t="e">
        <f ca="1">AX$151-データ!AF86</f>
        <v>#N/A</v>
      </c>
      <c r="AY239" s="73" t="e">
        <f ca="1">AY$151-データ!AG86</f>
        <v>#N/A</v>
      </c>
      <c r="AZ239" s="73" t="e">
        <f ca="1">AZ$151-データ!AH86</f>
        <v>#N/A</v>
      </c>
      <c r="BA239" s="73">
        <f ca="1">BA$151-データ!AI86</f>
        <v>-1</v>
      </c>
      <c r="BB239" s="73" t="e">
        <f ca="1">BB$151-データ!AJ86</f>
        <v>#N/A</v>
      </c>
      <c r="BC239" s="73" t="e">
        <f ca="1">BC$151-データ!AK86</f>
        <v>#N/A</v>
      </c>
      <c r="BD239" s="73" t="e">
        <f ca="1">BD$151-データ!AL86</f>
        <v>#N/A</v>
      </c>
      <c r="BE239" s="73" t="e">
        <f ca="1">BE$151-データ!AM86</f>
        <v>#N/A</v>
      </c>
      <c r="BF239" s="73" t="e">
        <f ca="1">BF$151-データ!AN86</f>
        <v>#N/A</v>
      </c>
      <c r="BG239" s="73" t="e">
        <f ca="1">BG$151-データ!AO86</f>
        <v>#N/A</v>
      </c>
      <c r="BH239" s="73" t="e">
        <f ca="1">BH$151-データ!AP86</f>
        <v>#N/A</v>
      </c>
      <c r="BI239" s="73" t="e">
        <f ca="1">BI$151-データ!AQ86</f>
        <v>#N/A</v>
      </c>
      <c r="BJ239" s="73" t="e">
        <f ca="1">BJ$151-データ!AR86</f>
        <v>#N/A</v>
      </c>
      <c r="BK239" s="73" t="e">
        <f ca="1">BK$151-データ!AS86</f>
        <v>#N/A</v>
      </c>
      <c r="BL239" s="73" t="e">
        <f ca="1">BL$151-データ!AT86</f>
        <v>#N/A</v>
      </c>
      <c r="BM239" s="73" t="e">
        <f ca="1">BM$151-データ!AU86</f>
        <v>#N/A</v>
      </c>
      <c r="BN239" s="73" t="e">
        <f ca="1">BN$151-データ!AV86</f>
        <v>#N/A</v>
      </c>
      <c r="BO239" s="73" t="e">
        <f ca="1">BO$151-データ!AW86</f>
        <v>#N/A</v>
      </c>
      <c r="BP239" s="73" t="e">
        <f ca="1">BP$151-データ!AX86</f>
        <v>#N/A</v>
      </c>
      <c r="BQ239" s="73" t="e">
        <f>BQ$151-データ!AY86</f>
        <v>#N/A</v>
      </c>
      <c r="BR239" s="73" t="e">
        <f>BR$151-データ!AZ86</f>
        <v>#N/A</v>
      </c>
    </row>
    <row r="240" spans="30:70" hidden="1" outlineLevel="1">
      <c r="AD240" s="66">
        <f>データ!B87</f>
        <v>83</v>
      </c>
      <c r="AE240" s="66">
        <f ca="1">IF(AF240&lt;&gt;0,0,COUNTIF(AF$157:$AF240,0))</f>
        <v>0</v>
      </c>
      <c r="AF240" s="66">
        <f t="shared" ca="1" si="54"/>
        <v>1</v>
      </c>
      <c r="AG240" s="66" t="str">
        <f>データ!D87</f>
        <v>妖魔</v>
      </c>
      <c r="AH240" s="66" t="str">
        <f>データ!F87</f>
        <v>キンナリー</v>
      </c>
      <c r="AI240" s="73" t="e">
        <f ca="1">AI$151-データ!Q87</f>
        <v>#N/A</v>
      </c>
      <c r="AJ240" s="73" t="e">
        <f ca="1">AJ$151-データ!R87</f>
        <v>#N/A</v>
      </c>
      <c r="AK240" s="73" t="e">
        <f ca="1">AK$151-データ!S87</f>
        <v>#N/A</v>
      </c>
      <c r="AL240" s="73" t="e">
        <f ca="1">AL$151-データ!T87</f>
        <v>#N/A</v>
      </c>
      <c r="AM240" s="73" t="e">
        <f ca="1">AM$151-データ!U87</f>
        <v>#N/A</v>
      </c>
      <c r="AN240" s="73" t="e">
        <f ca="1">AN$151-データ!V87</f>
        <v>#N/A</v>
      </c>
      <c r="AO240" s="73" t="e">
        <f ca="1">AO$151-データ!W87</f>
        <v>#N/A</v>
      </c>
      <c r="AP240" s="73" t="e">
        <f ca="1">AP$151-データ!X87</f>
        <v>#N/A</v>
      </c>
      <c r="AQ240" s="73" t="e">
        <f ca="1">AQ$151-データ!Y87</f>
        <v>#N/A</v>
      </c>
      <c r="AR240" s="73" t="e">
        <f ca="1">AR$151-データ!Z87</f>
        <v>#N/A</v>
      </c>
      <c r="AS240" s="73" t="e">
        <f ca="1">AS$151-データ!AA87</f>
        <v>#N/A</v>
      </c>
      <c r="AT240" s="73" t="e">
        <f ca="1">AT$151-データ!AB87</f>
        <v>#N/A</v>
      </c>
      <c r="AU240" s="73" t="e">
        <f ca="1">AU$151-データ!AC87</f>
        <v>#N/A</v>
      </c>
      <c r="AV240" s="73" t="e">
        <f ca="1">AV$151-データ!AD87</f>
        <v>#N/A</v>
      </c>
      <c r="AW240" s="73" t="e">
        <f ca="1">AW$151-データ!AE87</f>
        <v>#N/A</v>
      </c>
      <c r="AX240" s="73" t="e">
        <f ca="1">AX$151-データ!AF87</f>
        <v>#N/A</v>
      </c>
      <c r="AY240" s="73" t="e">
        <f ca="1">AY$151-データ!AG87</f>
        <v>#N/A</v>
      </c>
      <c r="AZ240" s="73" t="e">
        <f ca="1">AZ$151-データ!AH87</f>
        <v>#N/A</v>
      </c>
      <c r="BA240" s="73">
        <f ca="1">BA$151-データ!AI87</f>
        <v>-2</v>
      </c>
      <c r="BB240" s="73" t="e">
        <f ca="1">BB$151-データ!AJ87</f>
        <v>#N/A</v>
      </c>
      <c r="BC240" s="73" t="e">
        <f ca="1">BC$151-データ!AK87</f>
        <v>#N/A</v>
      </c>
      <c r="BD240" s="73" t="e">
        <f ca="1">BD$151-データ!AL87</f>
        <v>#N/A</v>
      </c>
      <c r="BE240" s="73" t="e">
        <f ca="1">BE$151-データ!AM87</f>
        <v>#N/A</v>
      </c>
      <c r="BF240" s="73" t="e">
        <f ca="1">BF$151-データ!AN87</f>
        <v>#N/A</v>
      </c>
      <c r="BG240" s="73" t="e">
        <f ca="1">BG$151-データ!AO87</f>
        <v>#N/A</v>
      </c>
      <c r="BH240" s="73" t="e">
        <f ca="1">BH$151-データ!AP87</f>
        <v>#N/A</v>
      </c>
      <c r="BI240" s="73" t="e">
        <f ca="1">BI$151-データ!AQ87</f>
        <v>#N/A</v>
      </c>
      <c r="BJ240" s="73" t="e">
        <f ca="1">BJ$151-データ!AR87</f>
        <v>#N/A</v>
      </c>
      <c r="BK240" s="73" t="e">
        <f ca="1">BK$151-データ!AS87</f>
        <v>#N/A</v>
      </c>
      <c r="BL240" s="73" t="e">
        <f ca="1">BL$151-データ!AT87</f>
        <v>#N/A</v>
      </c>
      <c r="BM240" s="73" t="e">
        <f ca="1">BM$151-データ!AU87</f>
        <v>#N/A</v>
      </c>
      <c r="BN240" s="73" t="e">
        <f ca="1">BN$151-データ!AV87</f>
        <v>#N/A</v>
      </c>
      <c r="BO240" s="73" t="e">
        <f ca="1">BO$151-データ!AW87</f>
        <v>#N/A</v>
      </c>
      <c r="BP240" s="73" t="e">
        <f ca="1">BP$151-データ!AX87</f>
        <v>#N/A</v>
      </c>
      <c r="BQ240" s="73" t="e">
        <f>BQ$151-データ!AY87</f>
        <v>#N/A</v>
      </c>
      <c r="BR240" s="73" t="e">
        <f>BR$151-データ!AZ87</f>
        <v>#N/A</v>
      </c>
    </row>
    <row r="241" spans="30:70" hidden="1" outlineLevel="1">
      <c r="AD241" s="66">
        <f>データ!B88</f>
        <v>84</v>
      </c>
      <c r="AE241" s="66">
        <f ca="1">IF(AF241&lt;&gt;0,0,COUNTIF(AF$157:$AF241,0))</f>
        <v>0</v>
      </c>
      <c r="AF241" s="66">
        <f t="shared" ca="1" si="54"/>
        <v>1</v>
      </c>
      <c r="AG241" s="66" t="str">
        <f>データ!D88</f>
        <v>妖魔</v>
      </c>
      <c r="AH241" s="66" t="str">
        <f>データ!F88</f>
        <v>オンコット</v>
      </c>
      <c r="AI241" s="73" t="e">
        <f ca="1">AI$151-データ!Q88</f>
        <v>#N/A</v>
      </c>
      <c r="AJ241" s="73" t="e">
        <f ca="1">AJ$151-データ!R88</f>
        <v>#N/A</v>
      </c>
      <c r="AK241" s="73" t="e">
        <f ca="1">AK$151-データ!S88</f>
        <v>#N/A</v>
      </c>
      <c r="AL241" s="73" t="e">
        <f ca="1">AL$151-データ!T88</f>
        <v>#N/A</v>
      </c>
      <c r="AM241" s="73" t="e">
        <f ca="1">AM$151-データ!U88</f>
        <v>#N/A</v>
      </c>
      <c r="AN241" s="73" t="e">
        <f ca="1">AN$151-データ!V88</f>
        <v>#N/A</v>
      </c>
      <c r="AO241" s="73" t="e">
        <f ca="1">AO$151-データ!W88</f>
        <v>#N/A</v>
      </c>
      <c r="AP241" s="73" t="e">
        <f ca="1">AP$151-データ!X88</f>
        <v>#N/A</v>
      </c>
      <c r="AQ241" s="73" t="e">
        <f ca="1">AQ$151-データ!Y88</f>
        <v>#N/A</v>
      </c>
      <c r="AR241" s="73" t="e">
        <f ca="1">AR$151-データ!Z88</f>
        <v>#N/A</v>
      </c>
      <c r="AS241" s="73" t="e">
        <f ca="1">AS$151-データ!AA88</f>
        <v>#N/A</v>
      </c>
      <c r="AT241" s="73" t="e">
        <f ca="1">AT$151-データ!AB88</f>
        <v>#N/A</v>
      </c>
      <c r="AU241" s="73" t="e">
        <f ca="1">AU$151-データ!AC88</f>
        <v>#N/A</v>
      </c>
      <c r="AV241" s="73" t="e">
        <f ca="1">AV$151-データ!AD88</f>
        <v>#N/A</v>
      </c>
      <c r="AW241" s="73" t="e">
        <f ca="1">AW$151-データ!AE88</f>
        <v>#N/A</v>
      </c>
      <c r="AX241" s="73" t="e">
        <f ca="1">AX$151-データ!AF88</f>
        <v>#N/A</v>
      </c>
      <c r="AY241" s="73" t="e">
        <f ca="1">AY$151-データ!AG88</f>
        <v>#N/A</v>
      </c>
      <c r="AZ241" s="73" t="e">
        <f ca="1">AZ$151-データ!AH88</f>
        <v>#N/A</v>
      </c>
      <c r="BA241" s="73">
        <f ca="1">BA$151-データ!AI88</f>
        <v>-3</v>
      </c>
      <c r="BB241" s="73" t="e">
        <f ca="1">BB$151-データ!AJ88</f>
        <v>#N/A</v>
      </c>
      <c r="BC241" s="73" t="e">
        <f ca="1">BC$151-データ!AK88</f>
        <v>#N/A</v>
      </c>
      <c r="BD241" s="73" t="e">
        <f ca="1">BD$151-データ!AL88</f>
        <v>#N/A</v>
      </c>
      <c r="BE241" s="73" t="e">
        <f ca="1">BE$151-データ!AM88</f>
        <v>#N/A</v>
      </c>
      <c r="BF241" s="73" t="e">
        <f ca="1">BF$151-データ!AN88</f>
        <v>#N/A</v>
      </c>
      <c r="BG241" s="73" t="e">
        <f ca="1">BG$151-データ!AO88</f>
        <v>#N/A</v>
      </c>
      <c r="BH241" s="73" t="e">
        <f ca="1">BH$151-データ!AP88</f>
        <v>#N/A</v>
      </c>
      <c r="BI241" s="73" t="e">
        <f ca="1">BI$151-データ!AQ88</f>
        <v>#N/A</v>
      </c>
      <c r="BJ241" s="73" t="e">
        <f ca="1">BJ$151-データ!AR88</f>
        <v>#N/A</v>
      </c>
      <c r="BK241" s="73" t="e">
        <f ca="1">BK$151-データ!AS88</f>
        <v>#N/A</v>
      </c>
      <c r="BL241" s="73" t="e">
        <f ca="1">BL$151-データ!AT88</f>
        <v>#N/A</v>
      </c>
      <c r="BM241" s="73" t="e">
        <f ca="1">BM$151-データ!AU88</f>
        <v>#N/A</v>
      </c>
      <c r="BN241" s="73" t="e">
        <f ca="1">BN$151-データ!AV88</f>
        <v>#N/A</v>
      </c>
      <c r="BO241" s="73" t="e">
        <f ca="1">BO$151-データ!AW88</f>
        <v>#N/A</v>
      </c>
      <c r="BP241" s="73" t="e">
        <f ca="1">BP$151-データ!AX88</f>
        <v>#N/A</v>
      </c>
      <c r="BQ241" s="73" t="e">
        <f>BQ$151-データ!AY88</f>
        <v>#N/A</v>
      </c>
      <c r="BR241" s="73" t="e">
        <f>BR$151-データ!AZ88</f>
        <v>#N/A</v>
      </c>
    </row>
    <row r="242" spans="30:70" hidden="1" outlineLevel="1">
      <c r="AD242" s="66">
        <f>データ!B89</f>
        <v>85</v>
      </c>
      <c r="AE242" s="66">
        <f ca="1">IF(AF242&lt;&gt;0,0,COUNTIF(AF$157:$AF242,0))</f>
        <v>0</v>
      </c>
      <c r="AF242" s="66">
        <f t="shared" ca="1" si="54"/>
        <v>1</v>
      </c>
      <c r="AG242" s="66" t="str">
        <f>データ!D89</f>
        <v>妖魔</v>
      </c>
      <c r="AH242" s="66" t="str">
        <f>データ!F89</f>
        <v>ジン</v>
      </c>
      <c r="AI242" s="73" t="e">
        <f ca="1">AI$151-データ!Q89</f>
        <v>#N/A</v>
      </c>
      <c r="AJ242" s="73" t="e">
        <f ca="1">AJ$151-データ!R89</f>
        <v>#N/A</v>
      </c>
      <c r="AK242" s="73" t="e">
        <f ca="1">AK$151-データ!S89</f>
        <v>#N/A</v>
      </c>
      <c r="AL242" s="73" t="e">
        <f ca="1">AL$151-データ!T89</f>
        <v>#N/A</v>
      </c>
      <c r="AM242" s="73" t="e">
        <f ca="1">AM$151-データ!U89</f>
        <v>#N/A</v>
      </c>
      <c r="AN242" s="73" t="e">
        <f ca="1">AN$151-データ!V89</f>
        <v>#N/A</v>
      </c>
      <c r="AO242" s="73" t="e">
        <f ca="1">AO$151-データ!W89</f>
        <v>#N/A</v>
      </c>
      <c r="AP242" s="73" t="e">
        <f ca="1">AP$151-データ!X89</f>
        <v>#N/A</v>
      </c>
      <c r="AQ242" s="73" t="e">
        <f ca="1">AQ$151-データ!Y89</f>
        <v>#N/A</v>
      </c>
      <c r="AR242" s="73" t="e">
        <f ca="1">AR$151-データ!Z89</f>
        <v>#N/A</v>
      </c>
      <c r="AS242" s="73" t="e">
        <f ca="1">AS$151-データ!AA89</f>
        <v>#N/A</v>
      </c>
      <c r="AT242" s="73" t="e">
        <f ca="1">AT$151-データ!AB89</f>
        <v>#N/A</v>
      </c>
      <c r="AU242" s="73" t="e">
        <f ca="1">AU$151-データ!AC89</f>
        <v>#N/A</v>
      </c>
      <c r="AV242" s="73" t="e">
        <f ca="1">AV$151-データ!AD89</f>
        <v>#N/A</v>
      </c>
      <c r="AW242" s="73" t="e">
        <f ca="1">AW$151-データ!AE89</f>
        <v>#N/A</v>
      </c>
      <c r="AX242" s="73" t="e">
        <f ca="1">AX$151-データ!AF89</f>
        <v>#N/A</v>
      </c>
      <c r="AY242" s="73" t="e">
        <f ca="1">AY$151-データ!AG89</f>
        <v>#N/A</v>
      </c>
      <c r="AZ242" s="73" t="e">
        <f ca="1">AZ$151-データ!AH89</f>
        <v>#N/A</v>
      </c>
      <c r="BA242" s="73">
        <f ca="1">BA$151-データ!AI89</f>
        <v>-4</v>
      </c>
      <c r="BB242" s="73" t="e">
        <f ca="1">BB$151-データ!AJ89</f>
        <v>#N/A</v>
      </c>
      <c r="BC242" s="73" t="e">
        <f ca="1">BC$151-データ!AK89</f>
        <v>#N/A</v>
      </c>
      <c r="BD242" s="73" t="e">
        <f ca="1">BD$151-データ!AL89</f>
        <v>#N/A</v>
      </c>
      <c r="BE242" s="73" t="e">
        <f ca="1">BE$151-データ!AM89</f>
        <v>#N/A</v>
      </c>
      <c r="BF242" s="73" t="e">
        <f ca="1">BF$151-データ!AN89</f>
        <v>#N/A</v>
      </c>
      <c r="BG242" s="73" t="e">
        <f ca="1">BG$151-データ!AO89</f>
        <v>#N/A</v>
      </c>
      <c r="BH242" s="73" t="e">
        <f ca="1">BH$151-データ!AP89</f>
        <v>#N/A</v>
      </c>
      <c r="BI242" s="73" t="e">
        <f ca="1">BI$151-データ!AQ89</f>
        <v>#N/A</v>
      </c>
      <c r="BJ242" s="73" t="e">
        <f ca="1">BJ$151-データ!AR89</f>
        <v>#N/A</v>
      </c>
      <c r="BK242" s="73" t="e">
        <f ca="1">BK$151-データ!AS89</f>
        <v>#N/A</v>
      </c>
      <c r="BL242" s="73" t="e">
        <f ca="1">BL$151-データ!AT89</f>
        <v>#N/A</v>
      </c>
      <c r="BM242" s="73" t="e">
        <f ca="1">BM$151-データ!AU89</f>
        <v>#N/A</v>
      </c>
      <c r="BN242" s="73" t="e">
        <f ca="1">BN$151-データ!AV89</f>
        <v>#N/A</v>
      </c>
      <c r="BO242" s="73" t="e">
        <f ca="1">BO$151-データ!AW89</f>
        <v>#N/A</v>
      </c>
      <c r="BP242" s="73" t="e">
        <f ca="1">BP$151-データ!AX89</f>
        <v>#N/A</v>
      </c>
      <c r="BQ242" s="73" t="e">
        <f>BQ$151-データ!AY89</f>
        <v>#N/A</v>
      </c>
      <c r="BR242" s="73" t="e">
        <f>BR$151-データ!AZ89</f>
        <v>#N/A</v>
      </c>
    </row>
    <row r="243" spans="30:70" hidden="1" outlineLevel="1">
      <c r="AD243" s="66">
        <f>データ!B90</f>
        <v>86</v>
      </c>
      <c r="AE243" s="66">
        <f ca="1">IF(AF243&lt;&gt;0,0,COUNTIF(AF$157:$AF243,0))</f>
        <v>0</v>
      </c>
      <c r="AF243" s="66">
        <f t="shared" ca="1" si="54"/>
        <v>1</v>
      </c>
      <c r="AG243" s="66" t="str">
        <f>データ!D90</f>
        <v>妖魔</v>
      </c>
      <c r="AH243" s="66" t="str">
        <f>データ!F90</f>
        <v>イフリート</v>
      </c>
      <c r="AI243" s="73" t="e">
        <f ca="1">AI$151-データ!Q90</f>
        <v>#N/A</v>
      </c>
      <c r="AJ243" s="73" t="e">
        <f ca="1">AJ$151-データ!R90</f>
        <v>#N/A</v>
      </c>
      <c r="AK243" s="73" t="e">
        <f ca="1">AK$151-データ!S90</f>
        <v>#N/A</v>
      </c>
      <c r="AL243" s="73" t="e">
        <f ca="1">AL$151-データ!T90</f>
        <v>#N/A</v>
      </c>
      <c r="AM243" s="73" t="e">
        <f ca="1">AM$151-データ!U90</f>
        <v>#N/A</v>
      </c>
      <c r="AN243" s="73" t="e">
        <f ca="1">AN$151-データ!V90</f>
        <v>#N/A</v>
      </c>
      <c r="AO243" s="73" t="e">
        <f ca="1">AO$151-データ!W90</f>
        <v>#N/A</v>
      </c>
      <c r="AP243" s="73" t="e">
        <f ca="1">AP$151-データ!X90</f>
        <v>#N/A</v>
      </c>
      <c r="AQ243" s="73" t="e">
        <f ca="1">AQ$151-データ!Y90</f>
        <v>#N/A</v>
      </c>
      <c r="AR243" s="73" t="e">
        <f ca="1">AR$151-データ!Z90</f>
        <v>#N/A</v>
      </c>
      <c r="AS243" s="73" t="e">
        <f ca="1">AS$151-データ!AA90</f>
        <v>#N/A</v>
      </c>
      <c r="AT243" s="73" t="e">
        <f ca="1">AT$151-データ!AB90</f>
        <v>#N/A</v>
      </c>
      <c r="AU243" s="73" t="e">
        <f ca="1">AU$151-データ!AC90</f>
        <v>#N/A</v>
      </c>
      <c r="AV243" s="73" t="e">
        <f ca="1">AV$151-データ!AD90</f>
        <v>#N/A</v>
      </c>
      <c r="AW243" s="73" t="e">
        <f ca="1">AW$151-データ!AE90</f>
        <v>#N/A</v>
      </c>
      <c r="AX243" s="73" t="e">
        <f ca="1">AX$151-データ!AF90</f>
        <v>#N/A</v>
      </c>
      <c r="AY243" s="73" t="e">
        <f ca="1">AY$151-データ!AG90</f>
        <v>#N/A</v>
      </c>
      <c r="AZ243" s="73" t="e">
        <f ca="1">AZ$151-データ!AH90</f>
        <v>#N/A</v>
      </c>
      <c r="BA243" s="73">
        <f ca="1">BA$151-データ!AI90</f>
        <v>-5</v>
      </c>
      <c r="BB243" s="73" t="e">
        <f ca="1">BB$151-データ!AJ90</f>
        <v>#N/A</v>
      </c>
      <c r="BC243" s="73" t="e">
        <f ca="1">BC$151-データ!AK90</f>
        <v>#N/A</v>
      </c>
      <c r="BD243" s="73" t="e">
        <f ca="1">BD$151-データ!AL90</f>
        <v>#N/A</v>
      </c>
      <c r="BE243" s="73" t="e">
        <f ca="1">BE$151-データ!AM90</f>
        <v>#N/A</v>
      </c>
      <c r="BF243" s="73" t="e">
        <f ca="1">BF$151-データ!AN90</f>
        <v>#N/A</v>
      </c>
      <c r="BG243" s="73" t="e">
        <f ca="1">BG$151-データ!AO90</f>
        <v>#N/A</v>
      </c>
      <c r="BH243" s="73" t="e">
        <f ca="1">BH$151-データ!AP90</f>
        <v>#N/A</v>
      </c>
      <c r="BI243" s="73" t="e">
        <f ca="1">BI$151-データ!AQ90</f>
        <v>#N/A</v>
      </c>
      <c r="BJ243" s="73" t="e">
        <f ca="1">BJ$151-データ!AR90</f>
        <v>#N/A</v>
      </c>
      <c r="BK243" s="73" t="e">
        <f ca="1">BK$151-データ!AS90</f>
        <v>#N/A</v>
      </c>
      <c r="BL243" s="73" t="e">
        <f ca="1">BL$151-データ!AT90</f>
        <v>#N/A</v>
      </c>
      <c r="BM243" s="73" t="e">
        <f ca="1">BM$151-データ!AU90</f>
        <v>#N/A</v>
      </c>
      <c r="BN243" s="73" t="e">
        <f ca="1">BN$151-データ!AV90</f>
        <v>#N/A</v>
      </c>
      <c r="BO243" s="73" t="e">
        <f ca="1">BO$151-データ!AW90</f>
        <v>#N/A</v>
      </c>
      <c r="BP243" s="73" t="e">
        <f ca="1">BP$151-データ!AX90</f>
        <v>#N/A</v>
      </c>
      <c r="BQ243" s="73" t="e">
        <f>BQ$151-データ!AY90</f>
        <v>#N/A</v>
      </c>
      <c r="BR243" s="73" t="e">
        <f>BR$151-データ!AZ90</f>
        <v>#N/A</v>
      </c>
    </row>
    <row r="244" spans="30:70" hidden="1" outlineLevel="1">
      <c r="AD244" s="66">
        <f>データ!B91</f>
        <v>87</v>
      </c>
      <c r="AE244" s="66">
        <f ca="1">IF(AF244&lt;&gt;0,0,COUNTIF(AF$157:$AF244,0))</f>
        <v>0</v>
      </c>
      <c r="AF244" s="66">
        <f t="shared" ca="1" si="54"/>
        <v>1</v>
      </c>
      <c r="AG244" s="66" t="str">
        <f>データ!D91</f>
        <v>妖魔</v>
      </c>
      <c r="AH244" s="66" t="str">
        <f>データ!F91</f>
        <v>ガネーシャ</v>
      </c>
      <c r="AI244" s="73" t="e">
        <f ca="1">AI$151-データ!Q91</f>
        <v>#N/A</v>
      </c>
      <c r="AJ244" s="73" t="e">
        <f ca="1">AJ$151-データ!R91</f>
        <v>#N/A</v>
      </c>
      <c r="AK244" s="73" t="e">
        <f ca="1">AK$151-データ!S91</f>
        <v>#N/A</v>
      </c>
      <c r="AL244" s="73" t="e">
        <f ca="1">AL$151-データ!T91</f>
        <v>#N/A</v>
      </c>
      <c r="AM244" s="73" t="e">
        <f ca="1">AM$151-データ!U91</f>
        <v>#N/A</v>
      </c>
      <c r="AN244" s="73" t="e">
        <f ca="1">AN$151-データ!V91</f>
        <v>#N/A</v>
      </c>
      <c r="AO244" s="73" t="e">
        <f ca="1">AO$151-データ!W91</f>
        <v>#N/A</v>
      </c>
      <c r="AP244" s="73" t="e">
        <f ca="1">AP$151-データ!X91</f>
        <v>#N/A</v>
      </c>
      <c r="AQ244" s="73" t="e">
        <f ca="1">AQ$151-データ!Y91</f>
        <v>#N/A</v>
      </c>
      <c r="AR244" s="73" t="e">
        <f ca="1">AR$151-データ!Z91</f>
        <v>#N/A</v>
      </c>
      <c r="AS244" s="73" t="e">
        <f ca="1">AS$151-データ!AA91</f>
        <v>#N/A</v>
      </c>
      <c r="AT244" s="73" t="e">
        <f ca="1">AT$151-データ!AB91</f>
        <v>#N/A</v>
      </c>
      <c r="AU244" s="73" t="e">
        <f ca="1">AU$151-データ!AC91</f>
        <v>#N/A</v>
      </c>
      <c r="AV244" s="73" t="e">
        <f ca="1">AV$151-データ!AD91</f>
        <v>#N/A</v>
      </c>
      <c r="AW244" s="73" t="e">
        <f ca="1">AW$151-データ!AE91</f>
        <v>#N/A</v>
      </c>
      <c r="AX244" s="73" t="e">
        <f ca="1">AX$151-データ!AF91</f>
        <v>#N/A</v>
      </c>
      <c r="AY244" s="73" t="e">
        <f ca="1">AY$151-データ!AG91</f>
        <v>#N/A</v>
      </c>
      <c r="AZ244" s="73" t="e">
        <f ca="1">AZ$151-データ!AH91</f>
        <v>#N/A</v>
      </c>
      <c r="BA244" s="73">
        <f ca="1">BA$151-データ!AI91</f>
        <v>-6</v>
      </c>
      <c r="BB244" s="73" t="e">
        <f ca="1">BB$151-データ!AJ91</f>
        <v>#N/A</v>
      </c>
      <c r="BC244" s="73" t="e">
        <f ca="1">BC$151-データ!AK91</f>
        <v>#N/A</v>
      </c>
      <c r="BD244" s="73" t="e">
        <f ca="1">BD$151-データ!AL91</f>
        <v>#N/A</v>
      </c>
      <c r="BE244" s="73" t="e">
        <f ca="1">BE$151-データ!AM91</f>
        <v>#N/A</v>
      </c>
      <c r="BF244" s="73" t="e">
        <f ca="1">BF$151-データ!AN91</f>
        <v>#N/A</v>
      </c>
      <c r="BG244" s="73" t="e">
        <f ca="1">BG$151-データ!AO91</f>
        <v>#N/A</v>
      </c>
      <c r="BH244" s="73" t="e">
        <f ca="1">BH$151-データ!AP91</f>
        <v>#N/A</v>
      </c>
      <c r="BI244" s="73" t="e">
        <f ca="1">BI$151-データ!AQ91</f>
        <v>#N/A</v>
      </c>
      <c r="BJ244" s="73" t="e">
        <f ca="1">BJ$151-データ!AR91</f>
        <v>#N/A</v>
      </c>
      <c r="BK244" s="73" t="e">
        <f ca="1">BK$151-データ!AS91</f>
        <v>#N/A</v>
      </c>
      <c r="BL244" s="73" t="e">
        <f ca="1">BL$151-データ!AT91</f>
        <v>#N/A</v>
      </c>
      <c r="BM244" s="73" t="e">
        <f ca="1">BM$151-データ!AU91</f>
        <v>#N/A</v>
      </c>
      <c r="BN244" s="73" t="e">
        <f ca="1">BN$151-データ!AV91</f>
        <v>#N/A</v>
      </c>
      <c r="BO244" s="73" t="e">
        <f ca="1">BO$151-データ!AW91</f>
        <v>#N/A</v>
      </c>
      <c r="BP244" s="73" t="e">
        <f ca="1">BP$151-データ!AX91</f>
        <v>#N/A</v>
      </c>
      <c r="BQ244" s="73" t="e">
        <f>BQ$151-データ!AY91</f>
        <v>#N/A</v>
      </c>
      <c r="BR244" s="73" t="e">
        <f>BR$151-データ!AZ91</f>
        <v>#N/A</v>
      </c>
    </row>
    <row r="245" spans="30:70" hidden="1" outlineLevel="1">
      <c r="AD245" s="66">
        <f>データ!B92</f>
        <v>88</v>
      </c>
      <c r="AE245" s="66">
        <f ca="1">IF(AF245&lt;&gt;0,0,COUNTIF(AF$157:$AF245,0))</f>
        <v>0</v>
      </c>
      <c r="AF245" s="66">
        <f t="shared" ca="1" si="54"/>
        <v>1</v>
      </c>
      <c r="AG245" s="66" t="str">
        <f>データ!D92</f>
        <v>妖魔</v>
      </c>
      <c r="AH245" s="66" t="str">
        <f>データ!F92</f>
        <v>プルキシ</v>
      </c>
      <c r="AI245" s="73" t="e">
        <f ca="1">AI$151-データ!Q92</f>
        <v>#N/A</v>
      </c>
      <c r="AJ245" s="73" t="e">
        <f ca="1">AJ$151-データ!R92</f>
        <v>#N/A</v>
      </c>
      <c r="AK245" s="73" t="e">
        <f ca="1">AK$151-データ!S92</f>
        <v>#N/A</v>
      </c>
      <c r="AL245" s="73" t="e">
        <f ca="1">AL$151-データ!T92</f>
        <v>#N/A</v>
      </c>
      <c r="AM245" s="73" t="e">
        <f ca="1">AM$151-データ!U92</f>
        <v>#N/A</v>
      </c>
      <c r="AN245" s="73" t="e">
        <f ca="1">AN$151-データ!V92</f>
        <v>#N/A</v>
      </c>
      <c r="AO245" s="73" t="e">
        <f ca="1">AO$151-データ!W92</f>
        <v>#N/A</v>
      </c>
      <c r="AP245" s="73" t="e">
        <f ca="1">AP$151-データ!X92</f>
        <v>#N/A</v>
      </c>
      <c r="AQ245" s="73" t="e">
        <f ca="1">AQ$151-データ!Y92</f>
        <v>#N/A</v>
      </c>
      <c r="AR245" s="73" t="e">
        <f ca="1">AR$151-データ!Z92</f>
        <v>#N/A</v>
      </c>
      <c r="AS245" s="73" t="e">
        <f ca="1">AS$151-データ!AA92</f>
        <v>#N/A</v>
      </c>
      <c r="AT245" s="73" t="e">
        <f ca="1">AT$151-データ!AB92</f>
        <v>#N/A</v>
      </c>
      <c r="AU245" s="73" t="e">
        <f ca="1">AU$151-データ!AC92</f>
        <v>#N/A</v>
      </c>
      <c r="AV245" s="73" t="e">
        <f ca="1">AV$151-データ!AD92</f>
        <v>#N/A</v>
      </c>
      <c r="AW245" s="73" t="e">
        <f ca="1">AW$151-データ!AE92</f>
        <v>#N/A</v>
      </c>
      <c r="AX245" s="73" t="e">
        <f ca="1">AX$151-データ!AF92</f>
        <v>#N/A</v>
      </c>
      <c r="AY245" s="73" t="e">
        <f ca="1">AY$151-データ!AG92</f>
        <v>#N/A</v>
      </c>
      <c r="AZ245" s="73" t="e">
        <f ca="1">AZ$151-データ!AH92</f>
        <v>#N/A</v>
      </c>
      <c r="BA245" s="73">
        <f ca="1">BA$151-データ!AI92</f>
        <v>-6</v>
      </c>
      <c r="BB245" s="73" t="e">
        <f ca="1">BB$151-データ!AJ92</f>
        <v>#N/A</v>
      </c>
      <c r="BC245" s="73" t="e">
        <f ca="1">BC$151-データ!AK92</f>
        <v>#N/A</v>
      </c>
      <c r="BD245" s="73" t="e">
        <f ca="1">BD$151-データ!AL92</f>
        <v>#N/A</v>
      </c>
      <c r="BE245" s="73" t="e">
        <f ca="1">BE$151-データ!AM92</f>
        <v>#N/A</v>
      </c>
      <c r="BF245" s="73" t="e">
        <f ca="1">BF$151-データ!AN92</f>
        <v>#N/A</v>
      </c>
      <c r="BG245" s="73" t="e">
        <f ca="1">BG$151-データ!AO92</f>
        <v>#N/A</v>
      </c>
      <c r="BH245" s="73" t="e">
        <f ca="1">BH$151-データ!AP92</f>
        <v>#N/A</v>
      </c>
      <c r="BI245" s="73" t="e">
        <f ca="1">BI$151-データ!AQ92</f>
        <v>#N/A</v>
      </c>
      <c r="BJ245" s="73" t="e">
        <f ca="1">BJ$151-データ!AR92</f>
        <v>#N/A</v>
      </c>
      <c r="BK245" s="73" t="e">
        <f ca="1">BK$151-データ!AS92</f>
        <v>#N/A</v>
      </c>
      <c r="BL245" s="73" t="e">
        <f ca="1">BL$151-データ!AT92</f>
        <v>#N/A</v>
      </c>
      <c r="BM245" s="73" t="e">
        <f ca="1">BM$151-データ!AU92</f>
        <v>#N/A</v>
      </c>
      <c r="BN245" s="73" t="e">
        <f ca="1">BN$151-データ!AV92</f>
        <v>#N/A</v>
      </c>
      <c r="BO245" s="73" t="e">
        <f ca="1">BO$151-データ!AW92</f>
        <v>#N/A</v>
      </c>
      <c r="BP245" s="73" t="e">
        <f ca="1">BP$151-データ!AX92</f>
        <v>#N/A</v>
      </c>
      <c r="BQ245" s="73" t="e">
        <f>BQ$151-データ!AY92</f>
        <v>#N/A</v>
      </c>
      <c r="BR245" s="73" t="e">
        <f>BR$151-データ!AZ92</f>
        <v>#N/A</v>
      </c>
    </row>
    <row r="246" spans="30:70" hidden="1" outlineLevel="1">
      <c r="AD246" s="66">
        <f>データ!B93</f>
        <v>89</v>
      </c>
      <c r="AE246" s="66">
        <f ca="1">IF(AF246&lt;&gt;0,0,COUNTIF(AF$157:$AF246,0))</f>
        <v>0</v>
      </c>
      <c r="AF246" s="66">
        <f t="shared" ca="1" si="54"/>
        <v>1</v>
      </c>
      <c r="AG246" s="66" t="str">
        <f>データ!D93</f>
        <v>地霊</v>
      </c>
      <c r="AH246" s="66" t="str">
        <f>データ!F93</f>
        <v>コダマ</v>
      </c>
      <c r="AI246" s="73" t="e">
        <f ca="1">AI$151-データ!Q93</f>
        <v>#N/A</v>
      </c>
      <c r="AJ246" s="73" t="e">
        <f ca="1">AJ$151-データ!R93</f>
        <v>#N/A</v>
      </c>
      <c r="AK246" s="73" t="e">
        <f ca="1">AK$151-データ!S93</f>
        <v>#N/A</v>
      </c>
      <c r="AL246" s="73" t="e">
        <f ca="1">AL$151-データ!T93</f>
        <v>#N/A</v>
      </c>
      <c r="AM246" s="73" t="e">
        <f ca="1">AM$151-データ!U93</f>
        <v>#N/A</v>
      </c>
      <c r="AN246" s="73" t="e">
        <f ca="1">AN$151-データ!V93</f>
        <v>#N/A</v>
      </c>
      <c r="AO246" s="73" t="e">
        <f ca="1">AO$151-データ!W93</f>
        <v>#N/A</v>
      </c>
      <c r="AP246" s="73" t="e">
        <f ca="1">AP$151-データ!X93</f>
        <v>#N/A</v>
      </c>
      <c r="AQ246" s="73" t="e">
        <f ca="1">AQ$151-データ!Y93</f>
        <v>#N/A</v>
      </c>
      <c r="AR246" s="73" t="e">
        <f ca="1">AR$151-データ!Z93</f>
        <v>#N/A</v>
      </c>
      <c r="AS246" s="73" t="e">
        <f ca="1">AS$151-データ!AA93</f>
        <v>#N/A</v>
      </c>
      <c r="AT246" s="73" t="e">
        <f ca="1">AT$151-データ!AB93</f>
        <v>#N/A</v>
      </c>
      <c r="AU246" s="73" t="e">
        <f ca="1">AU$151-データ!AC93</f>
        <v>#N/A</v>
      </c>
      <c r="AV246" s="73" t="e">
        <f ca="1">AV$151-データ!AD93</f>
        <v>#N/A</v>
      </c>
      <c r="AW246" s="73" t="e">
        <f ca="1">AW$151-データ!AE93</f>
        <v>#N/A</v>
      </c>
      <c r="AX246" s="73" t="e">
        <f ca="1">AX$151-データ!AF93</f>
        <v>#N/A</v>
      </c>
      <c r="AY246" s="73" t="e">
        <f ca="1">AY$151-データ!AG93</f>
        <v>#N/A</v>
      </c>
      <c r="AZ246" s="73" t="e">
        <f ca="1">AZ$151-データ!AH93</f>
        <v>#N/A</v>
      </c>
      <c r="BA246" s="73" t="e">
        <f ca="1">BA$151-データ!AI93</f>
        <v>#N/A</v>
      </c>
      <c r="BB246" s="73" t="e">
        <f ca="1">BB$151-データ!AJ93</f>
        <v>#N/A</v>
      </c>
      <c r="BC246" s="73" t="e">
        <f ca="1">BC$151-データ!AK93</f>
        <v>#N/A</v>
      </c>
      <c r="BD246" s="73" t="e">
        <f ca="1">BD$151-データ!AL93</f>
        <v>#N/A</v>
      </c>
      <c r="BE246" s="73" t="e">
        <f ca="1">BE$151-データ!AM93</f>
        <v>#N/A</v>
      </c>
      <c r="BF246" s="73" t="e">
        <f ca="1">BF$151-データ!AN93</f>
        <v>#N/A</v>
      </c>
      <c r="BG246" s="73" t="e">
        <f ca="1">BG$151-データ!AO93</f>
        <v>#N/A</v>
      </c>
      <c r="BH246" s="73" t="e">
        <f ca="1">BH$151-データ!AP93</f>
        <v>#N/A</v>
      </c>
      <c r="BI246" s="73" t="e">
        <f ca="1">BI$151-データ!AQ93</f>
        <v>#N/A</v>
      </c>
      <c r="BJ246" s="73">
        <f ca="1">BJ$151-データ!AR93</f>
        <v>-1</v>
      </c>
      <c r="BK246" s="73" t="e">
        <f ca="1">BK$151-データ!AS93</f>
        <v>#N/A</v>
      </c>
      <c r="BL246" s="73" t="e">
        <f ca="1">BL$151-データ!AT93</f>
        <v>#N/A</v>
      </c>
      <c r="BM246" s="73" t="e">
        <f ca="1">BM$151-データ!AU93</f>
        <v>#N/A</v>
      </c>
      <c r="BN246" s="73" t="e">
        <f ca="1">BN$151-データ!AV93</f>
        <v>#N/A</v>
      </c>
      <c r="BO246" s="73" t="e">
        <f ca="1">BO$151-データ!AW93</f>
        <v>#N/A</v>
      </c>
      <c r="BP246" s="73" t="e">
        <f ca="1">BP$151-データ!AX93</f>
        <v>#N/A</v>
      </c>
      <c r="BQ246" s="73" t="e">
        <f>BQ$151-データ!AY93</f>
        <v>#N/A</v>
      </c>
      <c r="BR246" s="73" t="e">
        <f>BR$151-データ!AZ93</f>
        <v>#N/A</v>
      </c>
    </row>
    <row r="247" spans="30:70" hidden="1" outlineLevel="1">
      <c r="AD247" s="66">
        <f>データ!B94</f>
        <v>90</v>
      </c>
      <c r="AE247" s="66">
        <f ca="1">IF(AF247&lt;&gt;0,0,COUNTIF(AF$157:$AF247,0))</f>
        <v>0</v>
      </c>
      <c r="AF247" s="66">
        <f t="shared" ca="1" si="54"/>
        <v>1</v>
      </c>
      <c r="AG247" s="66" t="str">
        <f>データ!D94</f>
        <v>地霊</v>
      </c>
      <c r="AH247" s="66" t="str">
        <f>データ!F94</f>
        <v>カハク</v>
      </c>
      <c r="AI247" s="73" t="e">
        <f ca="1">AI$151-データ!Q94</f>
        <v>#N/A</v>
      </c>
      <c r="AJ247" s="73" t="e">
        <f ca="1">AJ$151-データ!R94</f>
        <v>#N/A</v>
      </c>
      <c r="AK247" s="73" t="e">
        <f ca="1">AK$151-データ!S94</f>
        <v>#N/A</v>
      </c>
      <c r="AL247" s="73" t="e">
        <f ca="1">AL$151-データ!T94</f>
        <v>#N/A</v>
      </c>
      <c r="AM247" s="73" t="e">
        <f ca="1">AM$151-データ!U94</f>
        <v>#N/A</v>
      </c>
      <c r="AN247" s="73" t="e">
        <f ca="1">AN$151-データ!V94</f>
        <v>#N/A</v>
      </c>
      <c r="AO247" s="73" t="e">
        <f ca="1">AO$151-データ!W94</f>
        <v>#N/A</v>
      </c>
      <c r="AP247" s="73" t="e">
        <f ca="1">AP$151-データ!X94</f>
        <v>#N/A</v>
      </c>
      <c r="AQ247" s="73" t="e">
        <f ca="1">AQ$151-データ!Y94</f>
        <v>#N/A</v>
      </c>
      <c r="AR247" s="73" t="e">
        <f ca="1">AR$151-データ!Z94</f>
        <v>#N/A</v>
      </c>
      <c r="AS247" s="73" t="e">
        <f ca="1">AS$151-データ!AA94</f>
        <v>#N/A</v>
      </c>
      <c r="AT247" s="73" t="e">
        <f ca="1">AT$151-データ!AB94</f>
        <v>#N/A</v>
      </c>
      <c r="AU247" s="73" t="e">
        <f ca="1">AU$151-データ!AC94</f>
        <v>#N/A</v>
      </c>
      <c r="AV247" s="73" t="e">
        <f ca="1">AV$151-データ!AD94</f>
        <v>#N/A</v>
      </c>
      <c r="AW247" s="73" t="e">
        <f ca="1">AW$151-データ!AE94</f>
        <v>#N/A</v>
      </c>
      <c r="AX247" s="73" t="e">
        <f ca="1">AX$151-データ!AF94</f>
        <v>#N/A</v>
      </c>
      <c r="AY247" s="73" t="e">
        <f ca="1">AY$151-データ!AG94</f>
        <v>#N/A</v>
      </c>
      <c r="AZ247" s="73" t="e">
        <f ca="1">AZ$151-データ!AH94</f>
        <v>#N/A</v>
      </c>
      <c r="BA247" s="73" t="e">
        <f ca="1">BA$151-データ!AI94</f>
        <v>#N/A</v>
      </c>
      <c r="BB247" s="73" t="e">
        <f ca="1">BB$151-データ!AJ94</f>
        <v>#N/A</v>
      </c>
      <c r="BC247" s="73" t="e">
        <f ca="1">BC$151-データ!AK94</f>
        <v>#N/A</v>
      </c>
      <c r="BD247" s="73" t="e">
        <f ca="1">BD$151-データ!AL94</f>
        <v>#N/A</v>
      </c>
      <c r="BE247" s="73" t="e">
        <f ca="1">BE$151-データ!AM94</f>
        <v>#N/A</v>
      </c>
      <c r="BF247" s="73" t="e">
        <f ca="1">BF$151-データ!AN94</f>
        <v>#N/A</v>
      </c>
      <c r="BG247" s="73" t="e">
        <f ca="1">BG$151-データ!AO94</f>
        <v>#N/A</v>
      </c>
      <c r="BH247" s="73" t="e">
        <f ca="1">BH$151-データ!AP94</f>
        <v>#N/A</v>
      </c>
      <c r="BI247" s="73" t="e">
        <f ca="1">BI$151-データ!AQ94</f>
        <v>#N/A</v>
      </c>
      <c r="BJ247" s="73">
        <f ca="1">BJ$151-データ!AR94</f>
        <v>-1</v>
      </c>
      <c r="BK247" s="73" t="e">
        <f ca="1">BK$151-データ!AS94</f>
        <v>#N/A</v>
      </c>
      <c r="BL247" s="73" t="e">
        <f ca="1">BL$151-データ!AT94</f>
        <v>#N/A</v>
      </c>
      <c r="BM247" s="73" t="e">
        <f ca="1">BM$151-データ!AU94</f>
        <v>#N/A</v>
      </c>
      <c r="BN247" s="73" t="e">
        <f ca="1">BN$151-データ!AV94</f>
        <v>#N/A</v>
      </c>
      <c r="BO247" s="73" t="e">
        <f ca="1">BO$151-データ!AW94</f>
        <v>#N/A</v>
      </c>
      <c r="BP247" s="73" t="e">
        <f ca="1">BP$151-データ!AX94</f>
        <v>#N/A</v>
      </c>
      <c r="BQ247" s="73" t="e">
        <f>BQ$151-データ!AY94</f>
        <v>#N/A</v>
      </c>
      <c r="BR247" s="73" t="e">
        <f>BR$151-データ!AZ94</f>
        <v>#N/A</v>
      </c>
    </row>
    <row r="248" spans="30:70" hidden="1" outlineLevel="1">
      <c r="AD248" s="66">
        <f>データ!B95</f>
        <v>91</v>
      </c>
      <c r="AE248" s="66">
        <f ca="1">IF(AF248&lt;&gt;0,0,COUNTIF(AF$157:$AF248,0))</f>
        <v>0</v>
      </c>
      <c r="AF248" s="66">
        <f t="shared" ca="1" si="54"/>
        <v>1</v>
      </c>
      <c r="AG248" s="66" t="str">
        <f>データ!D95</f>
        <v>地霊</v>
      </c>
      <c r="AH248" s="66" t="str">
        <f>データ!F95</f>
        <v>スダマ</v>
      </c>
      <c r="AI248" s="73" t="e">
        <f ca="1">AI$151-データ!Q95</f>
        <v>#N/A</v>
      </c>
      <c r="AJ248" s="73" t="e">
        <f ca="1">AJ$151-データ!R95</f>
        <v>#N/A</v>
      </c>
      <c r="AK248" s="73" t="e">
        <f ca="1">AK$151-データ!S95</f>
        <v>#N/A</v>
      </c>
      <c r="AL248" s="73" t="e">
        <f ca="1">AL$151-データ!T95</f>
        <v>#N/A</v>
      </c>
      <c r="AM248" s="73" t="e">
        <f ca="1">AM$151-データ!U95</f>
        <v>#N/A</v>
      </c>
      <c r="AN248" s="73" t="e">
        <f ca="1">AN$151-データ!V95</f>
        <v>#N/A</v>
      </c>
      <c r="AO248" s="73" t="e">
        <f ca="1">AO$151-データ!W95</f>
        <v>#N/A</v>
      </c>
      <c r="AP248" s="73" t="e">
        <f ca="1">AP$151-データ!X95</f>
        <v>#N/A</v>
      </c>
      <c r="AQ248" s="73" t="e">
        <f ca="1">AQ$151-データ!Y95</f>
        <v>#N/A</v>
      </c>
      <c r="AR248" s="73" t="e">
        <f ca="1">AR$151-データ!Z95</f>
        <v>#N/A</v>
      </c>
      <c r="AS248" s="73" t="e">
        <f ca="1">AS$151-データ!AA95</f>
        <v>#N/A</v>
      </c>
      <c r="AT248" s="73" t="e">
        <f ca="1">AT$151-データ!AB95</f>
        <v>#N/A</v>
      </c>
      <c r="AU248" s="73" t="e">
        <f ca="1">AU$151-データ!AC95</f>
        <v>#N/A</v>
      </c>
      <c r="AV248" s="73" t="e">
        <f ca="1">AV$151-データ!AD95</f>
        <v>#N/A</v>
      </c>
      <c r="AW248" s="73" t="e">
        <f ca="1">AW$151-データ!AE95</f>
        <v>#N/A</v>
      </c>
      <c r="AX248" s="73" t="e">
        <f ca="1">AX$151-データ!AF95</f>
        <v>#N/A</v>
      </c>
      <c r="AY248" s="73" t="e">
        <f ca="1">AY$151-データ!AG95</f>
        <v>#N/A</v>
      </c>
      <c r="AZ248" s="73" t="e">
        <f ca="1">AZ$151-データ!AH95</f>
        <v>#N/A</v>
      </c>
      <c r="BA248" s="73" t="e">
        <f ca="1">BA$151-データ!AI95</f>
        <v>#N/A</v>
      </c>
      <c r="BB248" s="73" t="e">
        <f ca="1">BB$151-データ!AJ95</f>
        <v>#N/A</v>
      </c>
      <c r="BC248" s="73" t="e">
        <f ca="1">BC$151-データ!AK95</f>
        <v>#N/A</v>
      </c>
      <c r="BD248" s="73" t="e">
        <f ca="1">BD$151-データ!AL95</f>
        <v>#N/A</v>
      </c>
      <c r="BE248" s="73" t="e">
        <f ca="1">BE$151-データ!AM95</f>
        <v>#N/A</v>
      </c>
      <c r="BF248" s="73" t="e">
        <f ca="1">BF$151-データ!AN95</f>
        <v>#N/A</v>
      </c>
      <c r="BG248" s="73" t="e">
        <f ca="1">BG$151-データ!AO95</f>
        <v>#N/A</v>
      </c>
      <c r="BH248" s="73" t="e">
        <f ca="1">BH$151-データ!AP95</f>
        <v>#N/A</v>
      </c>
      <c r="BI248" s="73" t="e">
        <f ca="1">BI$151-データ!AQ95</f>
        <v>#N/A</v>
      </c>
      <c r="BJ248" s="73">
        <f ca="1">BJ$151-データ!AR95</f>
        <v>-1</v>
      </c>
      <c r="BK248" s="73" t="e">
        <f ca="1">BK$151-データ!AS95</f>
        <v>#N/A</v>
      </c>
      <c r="BL248" s="73" t="e">
        <f ca="1">BL$151-データ!AT95</f>
        <v>#N/A</v>
      </c>
      <c r="BM248" s="73" t="e">
        <f ca="1">BM$151-データ!AU95</f>
        <v>#N/A</v>
      </c>
      <c r="BN248" s="73" t="e">
        <f ca="1">BN$151-データ!AV95</f>
        <v>#N/A</v>
      </c>
      <c r="BO248" s="73" t="e">
        <f ca="1">BO$151-データ!AW95</f>
        <v>#N/A</v>
      </c>
      <c r="BP248" s="73" t="e">
        <f ca="1">BP$151-データ!AX95</f>
        <v>#N/A</v>
      </c>
      <c r="BQ248" s="73" t="e">
        <f>BQ$151-データ!AY95</f>
        <v>#N/A</v>
      </c>
      <c r="BR248" s="73" t="e">
        <f>BR$151-データ!AZ95</f>
        <v>#N/A</v>
      </c>
    </row>
    <row r="249" spans="30:70" hidden="1" outlineLevel="1">
      <c r="AD249" s="66">
        <f>データ!B96</f>
        <v>92</v>
      </c>
      <c r="AE249" s="66">
        <f ca="1">IF(AF249&lt;&gt;0,0,COUNTIF(AF$157:$AF249,0))</f>
        <v>0</v>
      </c>
      <c r="AF249" s="66">
        <f t="shared" ca="1" si="54"/>
        <v>1</v>
      </c>
      <c r="AG249" s="66" t="str">
        <f>データ!D96</f>
        <v>地霊</v>
      </c>
      <c r="AH249" s="66" t="str">
        <f>データ!F96</f>
        <v>ブッカブー</v>
      </c>
      <c r="AI249" s="73" t="e">
        <f ca="1">AI$151-データ!Q96</f>
        <v>#N/A</v>
      </c>
      <c r="AJ249" s="73" t="e">
        <f ca="1">AJ$151-データ!R96</f>
        <v>#N/A</v>
      </c>
      <c r="AK249" s="73" t="e">
        <f ca="1">AK$151-データ!S96</f>
        <v>#N/A</v>
      </c>
      <c r="AL249" s="73" t="e">
        <f ca="1">AL$151-データ!T96</f>
        <v>#N/A</v>
      </c>
      <c r="AM249" s="73" t="e">
        <f ca="1">AM$151-データ!U96</f>
        <v>#N/A</v>
      </c>
      <c r="AN249" s="73" t="e">
        <f ca="1">AN$151-データ!V96</f>
        <v>#N/A</v>
      </c>
      <c r="AO249" s="73" t="e">
        <f ca="1">AO$151-データ!W96</f>
        <v>#N/A</v>
      </c>
      <c r="AP249" s="73" t="e">
        <f ca="1">AP$151-データ!X96</f>
        <v>#N/A</v>
      </c>
      <c r="AQ249" s="73" t="e">
        <f ca="1">AQ$151-データ!Y96</f>
        <v>#N/A</v>
      </c>
      <c r="AR249" s="73" t="e">
        <f ca="1">AR$151-データ!Z96</f>
        <v>#N/A</v>
      </c>
      <c r="AS249" s="73" t="e">
        <f ca="1">AS$151-データ!AA96</f>
        <v>#N/A</v>
      </c>
      <c r="AT249" s="73" t="e">
        <f ca="1">AT$151-データ!AB96</f>
        <v>#N/A</v>
      </c>
      <c r="AU249" s="73" t="e">
        <f ca="1">AU$151-データ!AC96</f>
        <v>#N/A</v>
      </c>
      <c r="AV249" s="73" t="e">
        <f ca="1">AV$151-データ!AD96</f>
        <v>#N/A</v>
      </c>
      <c r="AW249" s="73" t="e">
        <f ca="1">AW$151-データ!AE96</f>
        <v>#N/A</v>
      </c>
      <c r="AX249" s="73" t="e">
        <f ca="1">AX$151-データ!AF96</f>
        <v>#N/A</v>
      </c>
      <c r="AY249" s="73" t="e">
        <f ca="1">AY$151-データ!AG96</f>
        <v>#N/A</v>
      </c>
      <c r="AZ249" s="73" t="e">
        <f ca="1">AZ$151-データ!AH96</f>
        <v>#N/A</v>
      </c>
      <c r="BA249" s="73" t="e">
        <f ca="1">BA$151-データ!AI96</f>
        <v>#N/A</v>
      </c>
      <c r="BB249" s="73" t="e">
        <f ca="1">BB$151-データ!AJ96</f>
        <v>#N/A</v>
      </c>
      <c r="BC249" s="73" t="e">
        <f ca="1">BC$151-データ!AK96</f>
        <v>#N/A</v>
      </c>
      <c r="BD249" s="73" t="e">
        <f ca="1">BD$151-データ!AL96</f>
        <v>#N/A</v>
      </c>
      <c r="BE249" s="73" t="e">
        <f ca="1">BE$151-データ!AM96</f>
        <v>#N/A</v>
      </c>
      <c r="BF249" s="73" t="e">
        <f ca="1">BF$151-データ!AN96</f>
        <v>#N/A</v>
      </c>
      <c r="BG249" s="73" t="e">
        <f ca="1">BG$151-データ!AO96</f>
        <v>#N/A</v>
      </c>
      <c r="BH249" s="73" t="e">
        <f ca="1">BH$151-データ!AP96</f>
        <v>#N/A</v>
      </c>
      <c r="BI249" s="73" t="e">
        <f ca="1">BI$151-データ!AQ96</f>
        <v>#N/A</v>
      </c>
      <c r="BJ249" s="73">
        <f ca="1">BJ$151-データ!AR96</f>
        <v>-2</v>
      </c>
      <c r="BK249" s="73" t="e">
        <f ca="1">BK$151-データ!AS96</f>
        <v>#N/A</v>
      </c>
      <c r="BL249" s="73" t="e">
        <f ca="1">BL$151-データ!AT96</f>
        <v>#N/A</v>
      </c>
      <c r="BM249" s="73" t="e">
        <f ca="1">BM$151-データ!AU96</f>
        <v>#N/A</v>
      </c>
      <c r="BN249" s="73" t="e">
        <f ca="1">BN$151-データ!AV96</f>
        <v>#N/A</v>
      </c>
      <c r="BO249" s="73" t="e">
        <f ca="1">BO$151-データ!AW96</f>
        <v>#N/A</v>
      </c>
      <c r="BP249" s="73" t="e">
        <f ca="1">BP$151-データ!AX96</f>
        <v>#N/A</v>
      </c>
      <c r="BQ249" s="73" t="e">
        <f>BQ$151-データ!AY96</f>
        <v>#N/A</v>
      </c>
      <c r="BR249" s="73" t="e">
        <f>BR$151-データ!AZ96</f>
        <v>#N/A</v>
      </c>
    </row>
    <row r="250" spans="30:70" hidden="1" outlineLevel="1">
      <c r="AD250" s="66">
        <f>データ!B97</f>
        <v>93</v>
      </c>
      <c r="AE250" s="66">
        <f ca="1">IF(AF250&lt;&gt;0,0,COUNTIF(AF$157:$AF250,0))</f>
        <v>0</v>
      </c>
      <c r="AF250" s="66">
        <f t="shared" ca="1" si="54"/>
        <v>1</v>
      </c>
      <c r="AG250" s="66" t="str">
        <f>データ!D97</f>
        <v>地霊</v>
      </c>
      <c r="AH250" s="66" t="str">
        <f>データ!F97</f>
        <v>ノッカー</v>
      </c>
      <c r="AI250" s="73" t="e">
        <f ca="1">AI$151-データ!Q97</f>
        <v>#N/A</v>
      </c>
      <c r="AJ250" s="73" t="e">
        <f ca="1">AJ$151-データ!R97</f>
        <v>#N/A</v>
      </c>
      <c r="AK250" s="73" t="e">
        <f ca="1">AK$151-データ!S97</f>
        <v>#N/A</v>
      </c>
      <c r="AL250" s="73" t="e">
        <f ca="1">AL$151-データ!T97</f>
        <v>#N/A</v>
      </c>
      <c r="AM250" s="73" t="e">
        <f ca="1">AM$151-データ!U97</f>
        <v>#N/A</v>
      </c>
      <c r="AN250" s="73" t="e">
        <f ca="1">AN$151-データ!V97</f>
        <v>#N/A</v>
      </c>
      <c r="AO250" s="73" t="e">
        <f ca="1">AO$151-データ!W97</f>
        <v>#N/A</v>
      </c>
      <c r="AP250" s="73" t="e">
        <f ca="1">AP$151-データ!X97</f>
        <v>#N/A</v>
      </c>
      <c r="AQ250" s="73" t="e">
        <f ca="1">AQ$151-データ!Y97</f>
        <v>#N/A</v>
      </c>
      <c r="AR250" s="73" t="e">
        <f ca="1">AR$151-データ!Z97</f>
        <v>#N/A</v>
      </c>
      <c r="AS250" s="73" t="e">
        <f ca="1">AS$151-データ!AA97</f>
        <v>#N/A</v>
      </c>
      <c r="AT250" s="73" t="e">
        <f ca="1">AT$151-データ!AB97</f>
        <v>#N/A</v>
      </c>
      <c r="AU250" s="73" t="e">
        <f ca="1">AU$151-データ!AC97</f>
        <v>#N/A</v>
      </c>
      <c r="AV250" s="73" t="e">
        <f ca="1">AV$151-データ!AD97</f>
        <v>#N/A</v>
      </c>
      <c r="AW250" s="73" t="e">
        <f ca="1">AW$151-データ!AE97</f>
        <v>#N/A</v>
      </c>
      <c r="AX250" s="73" t="e">
        <f ca="1">AX$151-データ!AF97</f>
        <v>#N/A</v>
      </c>
      <c r="AY250" s="73" t="e">
        <f ca="1">AY$151-データ!AG97</f>
        <v>#N/A</v>
      </c>
      <c r="AZ250" s="73" t="e">
        <f ca="1">AZ$151-データ!AH97</f>
        <v>#N/A</v>
      </c>
      <c r="BA250" s="73" t="e">
        <f ca="1">BA$151-データ!AI97</f>
        <v>#N/A</v>
      </c>
      <c r="BB250" s="73" t="e">
        <f ca="1">BB$151-データ!AJ97</f>
        <v>#N/A</v>
      </c>
      <c r="BC250" s="73" t="e">
        <f ca="1">BC$151-データ!AK97</f>
        <v>#N/A</v>
      </c>
      <c r="BD250" s="73" t="e">
        <f ca="1">BD$151-データ!AL97</f>
        <v>#N/A</v>
      </c>
      <c r="BE250" s="73" t="e">
        <f ca="1">BE$151-データ!AM97</f>
        <v>#N/A</v>
      </c>
      <c r="BF250" s="73" t="e">
        <f ca="1">BF$151-データ!AN97</f>
        <v>#N/A</v>
      </c>
      <c r="BG250" s="73" t="e">
        <f ca="1">BG$151-データ!AO97</f>
        <v>#N/A</v>
      </c>
      <c r="BH250" s="73" t="e">
        <f ca="1">BH$151-データ!AP97</f>
        <v>#N/A</v>
      </c>
      <c r="BI250" s="73" t="e">
        <f ca="1">BI$151-データ!AQ97</f>
        <v>#N/A</v>
      </c>
      <c r="BJ250" s="73">
        <f ca="1">BJ$151-データ!AR97</f>
        <v>-2</v>
      </c>
      <c r="BK250" s="73" t="e">
        <f ca="1">BK$151-データ!AS97</f>
        <v>#N/A</v>
      </c>
      <c r="BL250" s="73" t="e">
        <f ca="1">BL$151-データ!AT97</f>
        <v>#N/A</v>
      </c>
      <c r="BM250" s="73" t="e">
        <f ca="1">BM$151-データ!AU97</f>
        <v>#N/A</v>
      </c>
      <c r="BN250" s="73" t="e">
        <f ca="1">BN$151-データ!AV97</f>
        <v>#N/A</v>
      </c>
      <c r="BO250" s="73" t="e">
        <f ca="1">BO$151-データ!AW97</f>
        <v>#N/A</v>
      </c>
      <c r="BP250" s="73" t="e">
        <f ca="1">BP$151-データ!AX97</f>
        <v>#N/A</v>
      </c>
      <c r="BQ250" s="73" t="e">
        <f>BQ$151-データ!AY97</f>
        <v>#N/A</v>
      </c>
      <c r="BR250" s="73" t="e">
        <f>BR$151-データ!AZ97</f>
        <v>#N/A</v>
      </c>
    </row>
    <row r="251" spans="30:70" hidden="1" outlineLevel="1">
      <c r="AD251" s="66">
        <f>データ!B98</f>
        <v>94</v>
      </c>
      <c r="AE251" s="66">
        <f ca="1">IF(AF251&lt;&gt;0,0,COUNTIF(AF$157:$AF251,0))</f>
        <v>0</v>
      </c>
      <c r="AF251" s="66">
        <f t="shared" ca="1" si="54"/>
        <v>1</v>
      </c>
      <c r="AG251" s="66" t="str">
        <f>データ!D98</f>
        <v>地霊</v>
      </c>
      <c r="AH251" s="66" t="str">
        <f>データ!F98</f>
        <v>ドワーフ</v>
      </c>
      <c r="AI251" s="73" t="e">
        <f ca="1">AI$151-データ!Q98</f>
        <v>#N/A</v>
      </c>
      <c r="AJ251" s="73" t="e">
        <f ca="1">AJ$151-データ!R98</f>
        <v>#N/A</v>
      </c>
      <c r="AK251" s="73" t="e">
        <f ca="1">AK$151-データ!S98</f>
        <v>#N/A</v>
      </c>
      <c r="AL251" s="73" t="e">
        <f ca="1">AL$151-データ!T98</f>
        <v>#N/A</v>
      </c>
      <c r="AM251" s="73" t="e">
        <f ca="1">AM$151-データ!U98</f>
        <v>#N/A</v>
      </c>
      <c r="AN251" s="73" t="e">
        <f ca="1">AN$151-データ!V98</f>
        <v>#N/A</v>
      </c>
      <c r="AO251" s="73" t="e">
        <f ca="1">AO$151-データ!W98</f>
        <v>#N/A</v>
      </c>
      <c r="AP251" s="73" t="e">
        <f ca="1">AP$151-データ!X98</f>
        <v>#N/A</v>
      </c>
      <c r="AQ251" s="73" t="e">
        <f ca="1">AQ$151-データ!Y98</f>
        <v>#N/A</v>
      </c>
      <c r="AR251" s="73" t="e">
        <f ca="1">AR$151-データ!Z98</f>
        <v>#N/A</v>
      </c>
      <c r="AS251" s="73" t="e">
        <f ca="1">AS$151-データ!AA98</f>
        <v>#N/A</v>
      </c>
      <c r="AT251" s="73" t="e">
        <f ca="1">AT$151-データ!AB98</f>
        <v>#N/A</v>
      </c>
      <c r="AU251" s="73" t="e">
        <f ca="1">AU$151-データ!AC98</f>
        <v>#N/A</v>
      </c>
      <c r="AV251" s="73" t="e">
        <f ca="1">AV$151-データ!AD98</f>
        <v>#N/A</v>
      </c>
      <c r="AW251" s="73" t="e">
        <f ca="1">AW$151-データ!AE98</f>
        <v>#N/A</v>
      </c>
      <c r="AX251" s="73" t="e">
        <f ca="1">AX$151-データ!AF98</f>
        <v>#N/A</v>
      </c>
      <c r="AY251" s="73" t="e">
        <f ca="1">AY$151-データ!AG98</f>
        <v>#N/A</v>
      </c>
      <c r="AZ251" s="73" t="e">
        <f ca="1">AZ$151-データ!AH98</f>
        <v>#N/A</v>
      </c>
      <c r="BA251" s="73" t="e">
        <f ca="1">BA$151-データ!AI98</f>
        <v>#N/A</v>
      </c>
      <c r="BB251" s="73" t="e">
        <f ca="1">BB$151-データ!AJ98</f>
        <v>#N/A</v>
      </c>
      <c r="BC251" s="73" t="e">
        <f ca="1">BC$151-データ!AK98</f>
        <v>#N/A</v>
      </c>
      <c r="BD251" s="73" t="e">
        <f ca="1">BD$151-データ!AL98</f>
        <v>#N/A</v>
      </c>
      <c r="BE251" s="73" t="e">
        <f ca="1">BE$151-データ!AM98</f>
        <v>#N/A</v>
      </c>
      <c r="BF251" s="73" t="e">
        <f ca="1">BF$151-データ!AN98</f>
        <v>#N/A</v>
      </c>
      <c r="BG251" s="73" t="e">
        <f ca="1">BG$151-データ!AO98</f>
        <v>#N/A</v>
      </c>
      <c r="BH251" s="73" t="e">
        <f ca="1">BH$151-データ!AP98</f>
        <v>#N/A</v>
      </c>
      <c r="BI251" s="73" t="e">
        <f ca="1">BI$151-データ!AQ98</f>
        <v>#N/A</v>
      </c>
      <c r="BJ251" s="73">
        <f ca="1">BJ$151-データ!AR98</f>
        <v>-3</v>
      </c>
      <c r="BK251" s="73" t="e">
        <f ca="1">BK$151-データ!AS98</f>
        <v>#N/A</v>
      </c>
      <c r="BL251" s="73" t="e">
        <f ca="1">BL$151-データ!AT98</f>
        <v>#N/A</v>
      </c>
      <c r="BM251" s="73" t="e">
        <f ca="1">BM$151-データ!AU98</f>
        <v>#N/A</v>
      </c>
      <c r="BN251" s="73" t="e">
        <f ca="1">BN$151-データ!AV98</f>
        <v>#N/A</v>
      </c>
      <c r="BO251" s="73" t="e">
        <f ca="1">BO$151-データ!AW98</f>
        <v>#N/A</v>
      </c>
      <c r="BP251" s="73" t="e">
        <f ca="1">BP$151-データ!AX98</f>
        <v>#N/A</v>
      </c>
      <c r="BQ251" s="73" t="e">
        <f>BQ$151-データ!AY98</f>
        <v>#N/A</v>
      </c>
      <c r="BR251" s="73" t="e">
        <f>BR$151-データ!AZ98</f>
        <v>#N/A</v>
      </c>
    </row>
    <row r="252" spans="30:70" hidden="1" outlineLevel="1">
      <c r="AD252" s="66">
        <f>データ!B99</f>
        <v>95</v>
      </c>
      <c r="AE252" s="66">
        <f ca="1">IF(AF252&lt;&gt;0,0,COUNTIF(AF$157:$AF252,0))</f>
        <v>0</v>
      </c>
      <c r="AF252" s="66">
        <f t="shared" ca="1" si="54"/>
        <v>1</v>
      </c>
      <c r="AG252" s="66" t="str">
        <f>データ!D99</f>
        <v>地霊</v>
      </c>
      <c r="AH252" s="66" t="str">
        <f>データ!F99</f>
        <v>サルタヒコ</v>
      </c>
      <c r="AI252" s="73" t="e">
        <f ca="1">AI$151-データ!Q99</f>
        <v>#N/A</v>
      </c>
      <c r="AJ252" s="73" t="e">
        <f ca="1">AJ$151-データ!R99</f>
        <v>#N/A</v>
      </c>
      <c r="AK252" s="73" t="e">
        <f ca="1">AK$151-データ!S99</f>
        <v>#N/A</v>
      </c>
      <c r="AL252" s="73" t="e">
        <f ca="1">AL$151-データ!T99</f>
        <v>#N/A</v>
      </c>
      <c r="AM252" s="73" t="e">
        <f ca="1">AM$151-データ!U99</f>
        <v>#N/A</v>
      </c>
      <c r="AN252" s="73" t="e">
        <f ca="1">AN$151-データ!V99</f>
        <v>#N/A</v>
      </c>
      <c r="AO252" s="73" t="e">
        <f ca="1">AO$151-データ!W99</f>
        <v>#N/A</v>
      </c>
      <c r="AP252" s="73" t="e">
        <f ca="1">AP$151-データ!X99</f>
        <v>#N/A</v>
      </c>
      <c r="AQ252" s="73" t="e">
        <f ca="1">AQ$151-データ!Y99</f>
        <v>#N/A</v>
      </c>
      <c r="AR252" s="73" t="e">
        <f ca="1">AR$151-データ!Z99</f>
        <v>#N/A</v>
      </c>
      <c r="AS252" s="73" t="e">
        <f ca="1">AS$151-データ!AA99</f>
        <v>#N/A</v>
      </c>
      <c r="AT252" s="73" t="e">
        <f ca="1">AT$151-データ!AB99</f>
        <v>#N/A</v>
      </c>
      <c r="AU252" s="73" t="e">
        <f ca="1">AU$151-データ!AC99</f>
        <v>#N/A</v>
      </c>
      <c r="AV252" s="73" t="e">
        <f ca="1">AV$151-データ!AD99</f>
        <v>#N/A</v>
      </c>
      <c r="AW252" s="73" t="e">
        <f ca="1">AW$151-データ!AE99</f>
        <v>#N/A</v>
      </c>
      <c r="AX252" s="73" t="e">
        <f ca="1">AX$151-データ!AF99</f>
        <v>#N/A</v>
      </c>
      <c r="AY252" s="73" t="e">
        <f ca="1">AY$151-データ!AG99</f>
        <v>#N/A</v>
      </c>
      <c r="AZ252" s="73" t="e">
        <f ca="1">AZ$151-データ!AH99</f>
        <v>#N/A</v>
      </c>
      <c r="BA252" s="73" t="e">
        <f ca="1">BA$151-データ!AI99</f>
        <v>#N/A</v>
      </c>
      <c r="BB252" s="73" t="e">
        <f ca="1">BB$151-データ!AJ99</f>
        <v>#N/A</v>
      </c>
      <c r="BC252" s="73" t="e">
        <f ca="1">BC$151-データ!AK99</f>
        <v>#N/A</v>
      </c>
      <c r="BD252" s="73" t="e">
        <f ca="1">BD$151-データ!AL99</f>
        <v>#N/A</v>
      </c>
      <c r="BE252" s="73" t="e">
        <f ca="1">BE$151-データ!AM99</f>
        <v>#N/A</v>
      </c>
      <c r="BF252" s="73" t="e">
        <f ca="1">BF$151-データ!AN99</f>
        <v>#N/A</v>
      </c>
      <c r="BG252" s="73" t="e">
        <f ca="1">BG$151-データ!AO99</f>
        <v>#N/A</v>
      </c>
      <c r="BH252" s="73" t="e">
        <f ca="1">BH$151-データ!AP99</f>
        <v>#N/A</v>
      </c>
      <c r="BI252" s="73" t="e">
        <f ca="1">BI$151-データ!AQ99</f>
        <v>#N/A</v>
      </c>
      <c r="BJ252" s="73">
        <f ca="1">BJ$151-データ!AR99</f>
        <v>-4</v>
      </c>
      <c r="BK252" s="73" t="e">
        <f ca="1">BK$151-データ!AS99</f>
        <v>#N/A</v>
      </c>
      <c r="BL252" s="73" t="e">
        <f ca="1">BL$151-データ!AT99</f>
        <v>#N/A</v>
      </c>
      <c r="BM252" s="73" t="e">
        <f ca="1">BM$151-データ!AU99</f>
        <v>#N/A</v>
      </c>
      <c r="BN252" s="73" t="e">
        <f ca="1">BN$151-データ!AV99</f>
        <v>#N/A</v>
      </c>
      <c r="BO252" s="73" t="e">
        <f ca="1">BO$151-データ!AW99</f>
        <v>#N/A</v>
      </c>
      <c r="BP252" s="73" t="e">
        <f ca="1">BP$151-データ!AX99</f>
        <v>#N/A</v>
      </c>
      <c r="BQ252" s="73" t="e">
        <f>BQ$151-データ!AY99</f>
        <v>#N/A</v>
      </c>
      <c r="BR252" s="73" t="e">
        <f>BR$151-データ!AZ99</f>
        <v>#N/A</v>
      </c>
    </row>
    <row r="253" spans="30:70" hidden="1" outlineLevel="1">
      <c r="AD253" s="66">
        <f>データ!B100</f>
        <v>96</v>
      </c>
      <c r="AE253" s="66">
        <f ca="1">IF(AF253&lt;&gt;0,0,COUNTIF(AF$157:$AF253,0))</f>
        <v>0</v>
      </c>
      <c r="AF253" s="66">
        <f t="shared" ca="1" si="54"/>
        <v>1</v>
      </c>
      <c r="AG253" s="66" t="str">
        <f>データ!D100</f>
        <v>地霊</v>
      </c>
      <c r="AH253" s="66" t="str">
        <f>データ!F100</f>
        <v>ウベルリ</v>
      </c>
      <c r="AI253" s="73" t="e">
        <f ca="1">AI$151-データ!Q100</f>
        <v>#N/A</v>
      </c>
      <c r="AJ253" s="73" t="e">
        <f ca="1">AJ$151-データ!R100</f>
        <v>#N/A</v>
      </c>
      <c r="AK253" s="73" t="e">
        <f ca="1">AK$151-データ!S100</f>
        <v>#N/A</v>
      </c>
      <c r="AL253" s="73" t="e">
        <f ca="1">AL$151-データ!T100</f>
        <v>#N/A</v>
      </c>
      <c r="AM253" s="73" t="e">
        <f ca="1">AM$151-データ!U100</f>
        <v>#N/A</v>
      </c>
      <c r="AN253" s="73" t="e">
        <f ca="1">AN$151-データ!V100</f>
        <v>#N/A</v>
      </c>
      <c r="AO253" s="73" t="e">
        <f ca="1">AO$151-データ!W100</f>
        <v>#N/A</v>
      </c>
      <c r="AP253" s="73" t="e">
        <f ca="1">AP$151-データ!X100</f>
        <v>#N/A</v>
      </c>
      <c r="AQ253" s="73" t="e">
        <f ca="1">AQ$151-データ!Y100</f>
        <v>#N/A</v>
      </c>
      <c r="AR253" s="73" t="e">
        <f ca="1">AR$151-データ!Z100</f>
        <v>#N/A</v>
      </c>
      <c r="AS253" s="73" t="e">
        <f ca="1">AS$151-データ!AA100</f>
        <v>#N/A</v>
      </c>
      <c r="AT253" s="73" t="e">
        <f ca="1">AT$151-データ!AB100</f>
        <v>#N/A</v>
      </c>
      <c r="AU253" s="73" t="e">
        <f ca="1">AU$151-データ!AC100</f>
        <v>#N/A</v>
      </c>
      <c r="AV253" s="73" t="e">
        <f ca="1">AV$151-データ!AD100</f>
        <v>#N/A</v>
      </c>
      <c r="AW253" s="73" t="e">
        <f ca="1">AW$151-データ!AE100</f>
        <v>#N/A</v>
      </c>
      <c r="AX253" s="73" t="e">
        <f ca="1">AX$151-データ!AF100</f>
        <v>#N/A</v>
      </c>
      <c r="AY253" s="73" t="e">
        <f ca="1">AY$151-データ!AG100</f>
        <v>#N/A</v>
      </c>
      <c r="AZ253" s="73" t="e">
        <f ca="1">AZ$151-データ!AH100</f>
        <v>#N/A</v>
      </c>
      <c r="BA253" s="73" t="e">
        <f ca="1">BA$151-データ!AI100</f>
        <v>#N/A</v>
      </c>
      <c r="BB253" s="73" t="e">
        <f ca="1">BB$151-データ!AJ100</f>
        <v>#N/A</v>
      </c>
      <c r="BC253" s="73" t="e">
        <f ca="1">BC$151-データ!AK100</f>
        <v>#N/A</v>
      </c>
      <c r="BD253" s="73" t="e">
        <f ca="1">BD$151-データ!AL100</f>
        <v>#N/A</v>
      </c>
      <c r="BE253" s="73" t="e">
        <f ca="1">BE$151-データ!AM100</f>
        <v>#N/A</v>
      </c>
      <c r="BF253" s="73" t="e">
        <f ca="1">BF$151-データ!AN100</f>
        <v>#N/A</v>
      </c>
      <c r="BG253" s="73" t="e">
        <f ca="1">BG$151-データ!AO100</f>
        <v>#N/A</v>
      </c>
      <c r="BH253" s="73" t="e">
        <f ca="1">BH$151-データ!AP100</f>
        <v>#N/A</v>
      </c>
      <c r="BI253" s="73" t="e">
        <f ca="1">BI$151-データ!AQ100</f>
        <v>#N/A</v>
      </c>
      <c r="BJ253" s="73">
        <f ca="1">BJ$151-データ!AR100</f>
        <v>-5</v>
      </c>
      <c r="BK253" s="73" t="e">
        <f ca="1">BK$151-データ!AS100</f>
        <v>#N/A</v>
      </c>
      <c r="BL253" s="73" t="e">
        <f ca="1">BL$151-データ!AT100</f>
        <v>#N/A</v>
      </c>
      <c r="BM253" s="73" t="e">
        <f ca="1">BM$151-データ!AU100</f>
        <v>#N/A</v>
      </c>
      <c r="BN253" s="73" t="e">
        <f ca="1">BN$151-データ!AV100</f>
        <v>#N/A</v>
      </c>
      <c r="BO253" s="73" t="e">
        <f ca="1">BO$151-データ!AW100</f>
        <v>#N/A</v>
      </c>
      <c r="BP253" s="73" t="e">
        <f ca="1">BP$151-データ!AX100</f>
        <v>#N/A</v>
      </c>
      <c r="BQ253" s="73" t="e">
        <f>BQ$151-データ!AY100</f>
        <v>#N/A</v>
      </c>
      <c r="BR253" s="73" t="e">
        <f>BR$151-データ!AZ100</f>
        <v>#N/A</v>
      </c>
    </row>
    <row r="254" spans="30:70" hidden="1" outlineLevel="1">
      <c r="AD254" s="66">
        <f>データ!B101</f>
        <v>97</v>
      </c>
      <c r="AE254" s="66">
        <f ca="1">IF(AF254&lt;&gt;0,0,COUNTIF(AF$157:$AF254,0))</f>
        <v>0</v>
      </c>
      <c r="AF254" s="66">
        <f t="shared" ca="1" si="54"/>
        <v>1</v>
      </c>
      <c r="AG254" s="66" t="str">
        <f>データ!D101</f>
        <v>地霊</v>
      </c>
      <c r="AH254" s="66" t="str">
        <f>データ!F101</f>
        <v>ティターン</v>
      </c>
      <c r="AI254" s="73" t="e">
        <f ca="1">AI$151-データ!Q101</f>
        <v>#N/A</v>
      </c>
      <c r="AJ254" s="73" t="e">
        <f ca="1">AJ$151-データ!R101</f>
        <v>#N/A</v>
      </c>
      <c r="AK254" s="73" t="e">
        <f ca="1">AK$151-データ!S101</f>
        <v>#N/A</v>
      </c>
      <c r="AL254" s="73" t="e">
        <f ca="1">AL$151-データ!T101</f>
        <v>#N/A</v>
      </c>
      <c r="AM254" s="73" t="e">
        <f ca="1">AM$151-データ!U101</f>
        <v>#N/A</v>
      </c>
      <c r="AN254" s="73" t="e">
        <f ca="1">AN$151-データ!V101</f>
        <v>#N/A</v>
      </c>
      <c r="AO254" s="73" t="e">
        <f ca="1">AO$151-データ!W101</f>
        <v>#N/A</v>
      </c>
      <c r="AP254" s="73" t="e">
        <f ca="1">AP$151-データ!X101</f>
        <v>#N/A</v>
      </c>
      <c r="AQ254" s="73" t="e">
        <f ca="1">AQ$151-データ!Y101</f>
        <v>#N/A</v>
      </c>
      <c r="AR254" s="73" t="e">
        <f ca="1">AR$151-データ!Z101</f>
        <v>#N/A</v>
      </c>
      <c r="AS254" s="73" t="e">
        <f ca="1">AS$151-データ!AA101</f>
        <v>#N/A</v>
      </c>
      <c r="AT254" s="73" t="e">
        <f ca="1">AT$151-データ!AB101</f>
        <v>#N/A</v>
      </c>
      <c r="AU254" s="73" t="e">
        <f ca="1">AU$151-データ!AC101</f>
        <v>#N/A</v>
      </c>
      <c r="AV254" s="73" t="e">
        <f ca="1">AV$151-データ!AD101</f>
        <v>#N/A</v>
      </c>
      <c r="AW254" s="73" t="e">
        <f ca="1">AW$151-データ!AE101</f>
        <v>#N/A</v>
      </c>
      <c r="AX254" s="73" t="e">
        <f ca="1">AX$151-データ!AF101</f>
        <v>#N/A</v>
      </c>
      <c r="AY254" s="73" t="e">
        <f ca="1">AY$151-データ!AG101</f>
        <v>#N/A</v>
      </c>
      <c r="AZ254" s="73" t="e">
        <f ca="1">AZ$151-データ!AH101</f>
        <v>#N/A</v>
      </c>
      <c r="BA254" s="73" t="e">
        <f ca="1">BA$151-データ!AI101</f>
        <v>#N/A</v>
      </c>
      <c r="BB254" s="73" t="e">
        <f ca="1">BB$151-データ!AJ101</f>
        <v>#N/A</v>
      </c>
      <c r="BC254" s="73" t="e">
        <f ca="1">BC$151-データ!AK101</f>
        <v>#N/A</v>
      </c>
      <c r="BD254" s="73" t="e">
        <f ca="1">BD$151-データ!AL101</f>
        <v>#N/A</v>
      </c>
      <c r="BE254" s="73" t="e">
        <f ca="1">BE$151-データ!AM101</f>
        <v>#N/A</v>
      </c>
      <c r="BF254" s="73" t="e">
        <f ca="1">BF$151-データ!AN101</f>
        <v>#N/A</v>
      </c>
      <c r="BG254" s="73" t="e">
        <f ca="1">BG$151-データ!AO101</f>
        <v>#N/A</v>
      </c>
      <c r="BH254" s="73" t="e">
        <f ca="1">BH$151-データ!AP101</f>
        <v>#N/A</v>
      </c>
      <c r="BI254" s="73" t="e">
        <f ca="1">BI$151-データ!AQ101</f>
        <v>#N/A</v>
      </c>
      <c r="BJ254" s="73">
        <f ca="1">BJ$151-データ!AR101</f>
        <v>-6</v>
      </c>
      <c r="BK254" s="73" t="e">
        <f ca="1">BK$151-データ!AS101</f>
        <v>#N/A</v>
      </c>
      <c r="BL254" s="73" t="e">
        <f ca="1">BL$151-データ!AT101</f>
        <v>#N/A</v>
      </c>
      <c r="BM254" s="73" t="e">
        <f ca="1">BM$151-データ!AU101</f>
        <v>#N/A</v>
      </c>
      <c r="BN254" s="73" t="e">
        <f ca="1">BN$151-データ!AV101</f>
        <v>#N/A</v>
      </c>
      <c r="BO254" s="73" t="e">
        <f ca="1">BO$151-データ!AW101</f>
        <v>#N/A</v>
      </c>
      <c r="BP254" s="73" t="e">
        <f ca="1">BP$151-データ!AX101</f>
        <v>#N/A</v>
      </c>
      <c r="BQ254" s="73" t="e">
        <f>BQ$151-データ!AY101</f>
        <v>#N/A</v>
      </c>
      <c r="BR254" s="73" t="e">
        <f>BR$151-データ!AZ101</f>
        <v>#N/A</v>
      </c>
    </row>
    <row r="255" spans="30:70" hidden="1" outlineLevel="1">
      <c r="AD255" s="66">
        <f>データ!B102</f>
        <v>98</v>
      </c>
      <c r="AE255" s="66">
        <f ca="1">IF(AF255&lt;&gt;0,0,COUNTIF(AF$157:$AF255,0))</f>
        <v>0</v>
      </c>
      <c r="AF255" s="66">
        <f t="shared" ca="1" si="54"/>
        <v>1</v>
      </c>
      <c r="AG255" s="66" t="str">
        <f>データ!D102</f>
        <v>死神</v>
      </c>
      <c r="AH255" s="66" t="str">
        <f>データ!F102</f>
        <v>ヘル　</v>
      </c>
      <c r="AI255" s="73" t="e">
        <f ca="1">AI$151-データ!Q102</f>
        <v>#N/A</v>
      </c>
      <c r="AJ255" s="73" t="e">
        <f ca="1">AJ$151-データ!R102</f>
        <v>#N/A</v>
      </c>
      <c r="AK255" s="73" t="e">
        <f ca="1">AK$151-データ!S102</f>
        <v>#N/A</v>
      </c>
      <c r="AL255" s="73" t="e">
        <f ca="1">AL$151-データ!T102</f>
        <v>#N/A</v>
      </c>
      <c r="AM255" s="73" t="e">
        <f ca="1">AM$151-データ!U102</f>
        <v>#N/A</v>
      </c>
      <c r="AN255" s="73" t="e">
        <f ca="1">AN$151-データ!V102</f>
        <v>#N/A</v>
      </c>
      <c r="AO255" s="73" t="e">
        <f ca="1">AO$151-データ!W102</f>
        <v>#N/A</v>
      </c>
      <c r="AP255" s="73" t="e">
        <f ca="1">AP$151-データ!X102</f>
        <v>#N/A</v>
      </c>
      <c r="AQ255" s="73" t="e">
        <f ca="1">AQ$151-データ!Y102</f>
        <v>#N/A</v>
      </c>
      <c r="AR255" s="73" t="e">
        <f ca="1">AR$151-データ!Z102</f>
        <v>#N/A</v>
      </c>
      <c r="AS255" s="73">
        <f ca="1">AS$151-データ!AA102</f>
        <v>-1</v>
      </c>
      <c r="AT255" s="73" t="e">
        <f ca="1">AT$151-データ!AB102</f>
        <v>#N/A</v>
      </c>
      <c r="AU255" s="73" t="e">
        <f ca="1">AU$151-データ!AC102</f>
        <v>#N/A</v>
      </c>
      <c r="AV255" s="73" t="e">
        <f ca="1">AV$151-データ!AD102</f>
        <v>#N/A</v>
      </c>
      <c r="AW255" s="73" t="e">
        <f ca="1">AW$151-データ!AE102</f>
        <v>#N/A</v>
      </c>
      <c r="AX255" s="73" t="e">
        <f ca="1">AX$151-データ!AF102</f>
        <v>#N/A</v>
      </c>
      <c r="AY255" s="73" t="e">
        <f ca="1">AY$151-データ!AG102</f>
        <v>#N/A</v>
      </c>
      <c r="AZ255" s="73" t="e">
        <f ca="1">AZ$151-データ!AH102</f>
        <v>#N/A</v>
      </c>
      <c r="BA255" s="73" t="e">
        <f ca="1">BA$151-データ!AI102</f>
        <v>#N/A</v>
      </c>
      <c r="BB255" s="73" t="e">
        <f ca="1">BB$151-データ!AJ102</f>
        <v>#N/A</v>
      </c>
      <c r="BC255" s="73" t="e">
        <f ca="1">BC$151-データ!AK102</f>
        <v>#N/A</v>
      </c>
      <c r="BD255" s="73" t="e">
        <f ca="1">BD$151-データ!AL102</f>
        <v>#N/A</v>
      </c>
      <c r="BE255" s="73" t="e">
        <f ca="1">BE$151-データ!AM102</f>
        <v>#N/A</v>
      </c>
      <c r="BF255" s="73" t="e">
        <f ca="1">BF$151-データ!AN102</f>
        <v>#N/A</v>
      </c>
      <c r="BG255" s="73" t="e">
        <f ca="1">BG$151-データ!AO102</f>
        <v>#N/A</v>
      </c>
      <c r="BH255" s="73" t="e">
        <f ca="1">BH$151-データ!AP102</f>
        <v>#N/A</v>
      </c>
      <c r="BI255" s="73" t="e">
        <f ca="1">BI$151-データ!AQ102</f>
        <v>#N/A</v>
      </c>
      <c r="BJ255" s="73" t="e">
        <f ca="1">BJ$151-データ!AR102</f>
        <v>#N/A</v>
      </c>
      <c r="BK255" s="73" t="e">
        <f ca="1">BK$151-データ!AS102</f>
        <v>#N/A</v>
      </c>
      <c r="BL255" s="73" t="e">
        <f ca="1">BL$151-データ!AT102</f>
        <v>#N/A</v>
      </c>
      <c r="BM255" s="73" t="e">
        <f ca="1">BM$151-データ!AU102</f>
        <v>#N/A</v>
      </c>
      <c r="BN255" s="73" t="e">
        <f ca="1">BN$151-データ!AV102</f>
        <v>#N/A</v>
      </c>
      <c r="BO255" s="73" t="e">
        <f ca="1">BO$151-データ!AW102</f>
        <v>#N/A</v>
      </c>
      <c r="BP255" s="73" t="e">
        <f ca="1">BP$151-データ!AX102</f>
        <v>#N/A</v>
      </c>
      <c r="BQ255" s="73" t="e">
        <f>BQ$151-データ!AY102</f>
        <v>#N/A</v>
      </c>
      <c r="BR255" s="73" t="e">
        <f>BR$151-データ!AZ102</f>
        <v>#N/A</v>
      </c>
    </row>
    <row r="256" spans="30:70" hidden="1" outlineLevel="1">
      <c r="AD256" s="66">
        <f>データ!B103</f>
        <v>99</v>
      </c>
      <c r="AE256" s="66">
        <f ca="1">IF(AF256&lt;&gt;0,0,COUNTIF(AF$157:$AF256,0))</f>
        <v>0</v>
      </c>
      <c r="AF256" s="66">
        <f t="shared" ca="1" si="54"/>
        <v>1</v>
      </c>
      <c r="AG256" s="66" t="str">
        <f>データ!D103</f>
        <v>死神</v>
      </c>
      <c r="AH256" s="66" t="str">
        <f>データ!F103</f>
        <v>チェルノボグ</v>
      </c>
      <c r="AI256" s="73" t="e">
        <f ca="1">AI$151-データ!Q103</f>
        <v>#N/A</v>
      </c>
      <c r="AJ256" s="73" t="e">
        <f ca="1">AJ$151-データ!R103</f>
        <v>#N/A</v>
      </c>
      <c r="AK256" s="73" t="e">
        <f ca="1">AK$151-データ!S103</f>
        <v>#N/A</v>
      </c>
      <c r="AL256" s="73" t="e">
        <f ca="1">AL$151-データ!T103</f>
        <v>#N/A</v>
      </c>
      <c r="AM256" s="73" t="e">
        <f ca="1">AM$151-データ!U103</f>
        <v>#N/A</v>
      </c>
      <c r="AN256" s="73" t="e">
        <f ca="1">AN$151-データ!V103</f>
        <v>#N/A</v>
      </c>
      <c r="AO256" s="73" t="e">
        <f ca="1">AO$151-データ!W103</f>
        <v>#N/A</v>
      </c>
      <c r="AP256" s="73" t="e">
        <f ca="1">AP$151-データ!X103</f>
        <v>#N/A</v>
      </c>
      <c r="AQ256" s="73" t="e">
        <f ca="1">AQ$151-データ!Y103</f>
        <v>#N/A</v>
      </c>
      <c r="AR256" s="73" t="e">
        <f ca="1">AR$151-データ!Z103</f>
        <v>#N/A</v>
      </c>
      <c r="AS256" s="73">
        <f ca="1">AS$151-データ!AA103</f>
        <v>-1</v>
      </c>
      <c r="AT256" s="73" t="e">
        <f ca="1">AT$151-データ!AB103</f>
        <v>#N/A</v>
      </c>
      <c r="AU256" s="73" t="e">
        <f ca="1">AU$151-データ!AC103</f>
        <v>#N/A</v>
      </c>
      <c r="AV256" s="73" t="e">
        <f ca="1">AV$151-データ!AD103</f>
        <v>#N/A</v>
      </c>
      <c r="AW256" s="73" t="e">
        <f ca="1">AW$151-データ!AE103</f>
        <v>#N/A</v>
      </c>
      <c r="AX256" s="73" t="e">
        <f ca="1">AX$151-データ!AF103</f>
        <v>#N/A</v>
      </c>
      <c r="AY256" s="73" t="e">
        <f ca="1">AY$151-データ!AG103</f>
        <v>#N/A</v>
      </c>
      <c r="AZ256" s="73" t="e">
        <f ca="1">AZ$151-データ!AH103</f>
        <v>#N/A</v>
      </c>
      <c r="BA256" s="73" t="e">
        <f ca="1">BA$151-データ!AI103</f>
        <v>#N/A</v>
      </c>
      <c r="BB256" s="73" t="e">
        <f ca="1">BB$151-データ!AJ103</f>
        <v>#N/A</v>
      </c>
      <c r="BC256" s="73" t="e">
        <f ca="1">BC$151-データ!AK103</f>
        <v>#N/A</v>
      </c>
      <c r="BD256" s="73" t="e">
        <f ca="1">BD$151-データ!AL103</f>
        <v>#N/A</v>
      </c>
      <c r="BE256" s="73" t="e">
        <f ca="1">BE$151-データ!AM103</f>
        <v>#N/A</v>
      </c>
      <c r="BF256" s="73" t="e">
        <f ca="1">BF$151-データ!AN103</f>
        <v>#N/A</v>
      </c>
      <c r="BG256" s="73" t="e">
        <f ca="1">BG$151-データ!AO103</f>
        <v>#N/A</v>
      </c>
      <c r="BH256" s="73" t="e">
        <f ca="1">BH$151-データ!AP103</f>
        <v>#N/A</v>
      </c>
      <c r="BI256" s="73" t="e">
        <f ca="1">BI$151-データ!AQ103</f>
        <v>#N/A</v>
      </c>
      <c r="BJ256" s="73" t="e">
        <f ca="1">BJ$151-データ!AR103</f>
        <v>#N/A</v>
      </c>
      <c r="BK256" s="73" t="e">
        <f ca="1">BK$151-データ!AS103</f>
        <v>#N/A</v>
      </c>
      <c r="BL256" s="73" t="e">
        <f ca="1">BL$151-データ!AT103</f>
        <v>#N/A</v>
      </c>
      <c r="BM256" s="73" t="e">
        <f ca="1">BM$151-データ!AU103</f>
        <v>#N/A</v>
      </c>
      <c r="BN256" s="73" t="e">
        <f ca="1">BN$151-データ!AV103</f>
        <v>#N/A</v>
      </c>
      <c r="BO256" s="73" t="e">
        <f ca="1">BO$151-データ!AW103</f>
        <v>#N/A</v>
      </c>
      <c r="BP256" s="73" t="e">
        <f ca="1">BP$151-データ!AX103</f>
        <v>#N/A</v>
      </c>
      <c r="BQ256" s="73" t="e">
        <f>BQ$151-データ!AY103</f>
        <v>#N/A</v>
      </c>
      <c r="BR256" s="73" t="e">
        <f>BR$151-データ!AZ103</f>
        <v>#N/A</v>
      </c>
    </row>
    <row r="257" spans="30:70" hidden="1" outlineLevel="1">
      <c r="AD257" s="66">
        <f>データ!B104</f>
        <v>100</v>
      </c>
      <c r="AE257" s="66">
        <f ca="1">IF(AF257&lt;&gt;0,0,COUNTIF(AF$157:$AF257,0))</f>
        <v>0</v>
      </c>
      <c r="AF257" s="66">
        <f t="shared" ca="1" si="54"/>
        <v>1</v>
      </c>
      <c r="AG257" s="66" t="str">
        <f>データ!D104</f>
        <v>死神</v>
      </c>
      <c r="AH257" s="66" t="str">
        <f>データ!F104</f>
        <v>ゲーデ</v>
      </c>
      <c r="AI257" s="73" t="e">
        <f ca="1">AI$151-データ!Q104</f>
        <v>#N/A</v>
      </c>
      <c r="AJ257" s="73" t="e">
        <f ca="1">AJ$151-データ!R104</f>
        <v>#N/A</v>
      </c>
      <c r="AK257" s="73" t="e">
        <f ca="1">AK$151-データ!S104</f>
        <v>#N/A</v>
      </c>
      <c r="AL257" s="73" t="e">
        <f ca="1">AL$151-データ!T104</f>
        <v>#N/A</v>
      </c>
      <c r="AM257" s="73" t="e">
        <f ca="1">AM$151-データ!U104</f>
        <v>#N/A</v>
      </c>
      <c r="AN257" s="73" t="e">
        <f ca="1">AN$151-データ!V104</f>
        <v>#N/A</v>
      </c>
      <c r="AO257" s="73" t="e">
        <f ca="1">AO$151-データ!W104</f>
        <v>#N/A</v>
      </c>
      <c r="AP257" s="73" t="e">
        <f ca="1">AP$151-データ!X104</f>
        <v>#N/A</v>
      </c>
      <c r="AQ257" s="73" t="e">
        <f ca="1">AQ$151-データ!Y104</f>
        <v>#N/A</v>
      </c>
      <c r="AR257" s="73" t="e">
        <f ca="1">AR$151-データ!Z104</f>
        <v>#N/A</v>
      </c>
      <c r="AS257" s="73">
        <f ca="1">AS$151-データ!AA104</f>
        <v>-4</v>
      </c>
      <c r="AT257" s="73" t="e">
        <f ca="1">AT$151-データ!AB104</f>
        <v>#N/A</v>
      </c>
      <c r="AU257" s="73" t="e">
        <f ca="1">AU$151-データ!AC104</f>
        <v>#N/A</v>
      </c>
      <c r="AV257" s="73" t="e">
        <f ca="1">AV$151-データ!AD104</f>
        <v>#N/A</v>
      </c>
      <c r="AW257" s="73" t="e">
        <f ca="1">AW$151-データ!AE104</f>
        <v>#N/A</v>
      </c>
      <c r="AX257" s="73" t="e">
        <f ca="1">AX$151-データ!AF104</f>
        <v>#N/A</v>
      </c>
      <c r="AY257" s="73" t="e">
        <f ca="1">AY$151-データ!AG104</f>
        <v>#N/A</v>
      </c>
      <c r="AZ257" s="73" t="e">
        <f ca="1">AZ$151-データ!AH104</f>
        <v>#N/A</v>
      </c>
      <c r="BA257" s="73" t="e">
        <f ca="1">BA$151-データ!AI104</f>
        <v>#N/A</v>
      </c>
      <c r="BB257" s="73" t="e">
        <f ca="1">BB$151-データ!AJ104</f>
        <v>#N/A</v>
      </c>
      <c r="BC257" s="73" t="e">
        <f ca="1">BC$151-データ!AK104</f>
        <v>#N/A</v>
      </c>
      <c r="BD257" s="73" t="e">
        <f ca="1">BD$151-データ!AL104</f>
        <v>#N/A</v>
      </c>
      <c r="BE257" s="73" t="e">
        <f ca="1">BE$151-データ!AM104</f>
        <v>#N/A</v>
      </c>
      <c r="BF257" s="73" t="e">
        <f ca="1">BF$151-データ!AN104</f>
        <v>#N/A</v>
      </c>
      <c r="BG257" s="73" t="e">
        <f ca="1">BG$151-データ!AO104</f>
        <v>#N/A</v>
      </c>
      <c r="BH257" s="73" t="e">
        <f ca="1">BH$151-データ!AP104</f>
        <v>#N/A</v>
      </c>
      <c r="BI257" s="73" t="e">
        <f ca="1">BI$151-データ!AQ104</f>
        <v>#N/A</v>
      </c>
      <c r="BJ257" s="73" t="e">
        <f ca="1">BJ$151-データ!AR104</f>
        <v>#N/A</v>
      </c>
      <c r="BK257" s="73" t="e">
        <f ca="1">BK$151-データ!AS104</f>
        <v>#N/A</v>
      </c>
      <c r="BL257" s="73" t="e">
        <f ca="1">BL$151-データ!AT104</f>
        <v>#N/A</v>
      </c>
      <c r="BM257" s="73" t="e">
        <f ca="1">BM$151-データ!AU104</f>
        <v>#N/A</v>
      </c>
      <c r="BN257" s="73" t="e">
        <f ca="1">BN$151-データ!AV104</f>
        <v>#N/A</v>
      </c>
      <c r="BO257" s="73" t="e">
        <f ca="1">BO$151-データ!AW104</f>
        <v>#N/A</v>
      </c>
      <c r="BP257" s="73" t="e">
        <f ca="1">BP$151-データ!AX104</f>
        <v>#N/A</v>
      </c>
      <c r="BQ257" s="73" t="e">
        <f>BQ$151-データ!AY104</f>
        <v>#N/A</v>
      </c>
      <c r="BR257" s="73" t="e">
        <f>BR$151-データ!AZ104</f>
        <v>#N/A</v>
      </c>
    </row>
    <row r="258" spans="30:70" hidden="1" outlineLevel="1">
      <c r="AD258" s="66">
        <f>データ!B105</f>
        <v>101</v>
      </c>
      <c r="AE258" s="66">
        <f ca="1">IF(AF258&lt;&gt;0,0,COUNTIF(AF$157:$AF258,0))</f>
        <v>0</v>
      </c>
      <c r="AF258" s="66">
        <f t="shared" ca="1" si="54"/>
        <v>1</v>
      </c>
      <c r="AG258" s="66" t="str">
        <f>データ!D105</f>
        <v>死神</v>
      </c>
      <c r="AH258" s="66" t="str">
        <f>データ!F105</f>
        <v>モト</v>
      </c>
      <c r="AI258" s="73" t="e">
        <f ca="1">AI$151-データ!Q105</f>
        <v>#N/A</v>
      </c>
      <c r="AJ258" s="73" t="e">
        <f ca="1">AJ$151-データ!R105</f>
        <v>#N/A</v>
      </c>
      <c r="AK258" s="73" t="e">
        <f ca="1">AK$151-データ!S105</f>
        <v>#N/A</v>
      </c>
      <c r="AL258" s="73" t="e">
        <f ca="1">AL$151-データ!T105</f>
        <v>#N/A</v>
      </c>
      <c r="AM258" s="73" t="e">
        <f ca="1">AM$151-データ!U105</f>
        <v>#N/A</v>
      </c>
      <c r="AN258" s="73" t="e">
        <f ca="1">AN$151-データ!V105</f>
        <v>#N/A</v>
      </c>
      <c r="AO258" s="73" t="e">
        <f ca="1">AO$151-データ!W105</f>
        <v>#N/A</v>
      </c>
      <c r="AP258" s="73" t="e">
        <f ca="1">AP$151-データ!X105</f>
        <v>#N/A</v>
      </c>
      <c r="AQ258" s="73" t="e">
        <f ca="1">AQ$151-データ!Y105</f>
        <v>#N/A</v>
      </c>
      <c r="AR258" s="73" t="e">
        <f ca="1">AR$151-データ!Z105</f>
        <v>#N/A</v>
      </c>
      <c r="AS258" s="73">
        <f ca="1">AS$151-データ!AA105</f>
        <v>-7</v>
      </c>
      <c r="AT258" s="73" t="e">
        <f ca="1">AT$151-データ!AB105</f>
        <v>#N/A</v>
      </c>
      <c r="AU258" s="73" t="e">
        <f ca="1">AU$151-データ!AC105</f>
        <v>#N/A</v>
      </c>
      <c r="AV258" s="73" t="e">
        <f ca="1">AV$151-データ!AD105</f>
        <v>#N/A</v>
      </c>
      <c r="AW258" s="73" t="e">
        <f ca="1">AW$151-データ!AE105</f>
        <v>#N/A</v>
      </c>
      <c r="AX258" s="73" t="e">
        <f ca="1">AX$151-データ!AF105</f>
        <v>#N/A</v>
      </c>
      <c r="AY258" s="73" t="e">
        <f ca="1">AY$151-データ!AG105</f>
        <v>#N/A</v>
      </c>
      <c r="AZ258" s="73" t="e">
        <f ca="1">AZ$151-データ!AH105</f>
        <v>#N/A</v>
      </c>
      <c r="BA258" s="73" t="e">
        <f ca="1">BA$151-データ!AI105</f>
        <v>#N/A</v>
      </c>
      <c r="BB258" s="73" t="e">
        <f ca="1">BB$151-データ!AJ105</f>
        <v>#N/A</v>
      </c>
      <c r="BC258" s="73" t="e">
        <f ca="1">BC$151-データ!AK105</f>
        <v>#N/A</v>
      </c>
      <c r="BD258" s="73" t="e">
        <f ca="1">BD$151-データ!AL105</f>
        <v>#N/A</v>
      </c>
      <c r="BE258" s="73" t="e">
        <f ca="1">BE$151-データ!AM105</f>
        <v>#N/A</v>
      </c>
      <c r="BF258" s="73" t="e">
        <f ca="1">BF$151-データ!AN105</f>
        <v>#N/A</v>
      </c>
      <c r="BG258" s="73" t="e">
        <f ca="1">BG$151-データ!AO105</f>
        <v>#N/A</v>
      </c>
      <c r="BH258" s="73" t="e">
        <f ca="1">BH$151-データ!AP105</f>
        <v>#N/A</v>
      </c>
      <c r="BI258" s="73" t="e">
        <f ca="1">BI$151-データ!AQ105</f>
        <v>#N/A</v>
      </c>
      <c r="BJ258" s="73" t="e">
        <f ca="1">BJ$151-データ!AR105</f>
        <v>#N/A</v>
      </c>
      <c r="BK258" s="73" t="e">
        <f ca="1">BK$151-データ!AS105</f>
        <v>#N/A</v>
      </c>
      <c r="BL258" s="73" t="e">
        <f ca="1">BL$151-データ!AT105</f>
        <v>#N/A</v>
      </c>
      <c r="BM258" s="73" t="e">
        <f ca="1">BM$151-データ!AU105</f>
        <v>#N/A</v>
      </c>
      <c r="BN258" s="73" t="e">
        <f ca="1">BN$151-データ!AV105</f>
        <v>#N/A</v>
      </c>
      <c r="BO258" s="73" t="e">
        <f ca="1">BO$151-データ!AW105</f>
        <v>#N/A</v>
      </c>
      <c r="BP258" s="73" t="e">
        <f ca="1">BP$151-データ!AX105</f>
        <v>#N/A</v>
      </c>
      <c r="BQ258" s="73" t="e">
        <f>BQ$151-データ!AY105</f>
        <v>#N/A</v>
      </c>
      <c r="BR258" s="73" t="e">
        <f>BR$151-データ!AZ105</f>
        <v>#N/A</v>
      </c>
    </row>
    <row r="259" spans="30:70" hidden="1" outlineLevel="1">
      <c r="AD259" s="66">
        <f>データ!B106</f>
        <v>102</v>
      </c>
      <c r="AE259" s="66">
        <f ca="1">IF(AF259&lt;&gt;0,0,COUNTIF(AF$157:$AF259,0))</f>
        <v>0</v>
      </c>
      <c r="AF259" s="66">
        <f t="shared" ca="1" si="54"/>
        <v>1</v>
      </c>
      <c r="AG259" s="66" t="str">
        <f>データ!D106</f>
        <v>死神</v>
      </c>
      <c r="AH259" s="66" t="str">
        <f>データ!F106</f>
        <v>ホクトセイクン</v>
      </c>
      <c r="AI259" s="73" t="e">
        <f ca="1">AI$151-データ!Q106</f>
        <v>#N/A</v>
      </c>
      <c r="AJ259" s="73" t="e">
        <f ca="1">AJ$151-データ!R106</f>
        <v>#N/A</v>
      </c>
      <c r="AK259" s="73" t="e">
        <f ca="1">AK$151-データ!S106</f>
        <v>#N/A</v>
      </c>
      <c r="AL259" s="73" t="e">
        <f ca="1">AL$151-データ!T106</f>
        <v>#N/A</v>
      </c>
      <c r="AM259" s="73" t="e">
        <f ca="1">AM$151-データ!U106</f>
        <v>#N/A</v>
      </c>
      <c r="AN259" s="73" t="e">
        <f ca="1">AN$151-データ!V106</f>
        <v>#N/A</v>
      </c>
      <c r="AO259" s="73" t="e">
        <f ca="1">AO$151-データ!W106</f>
        <v>#N/A</v>
      </c>
      <c r="AP259" s="73" t="e">
        <f ca="1">AP$151-データ!X106</f>
        <v>#N/A</v>
      </c>
      <c r="AQ259" s="73" t="e">
        <f ca="1">AQ$151-データ!Y106</f>
        <v>#N/A</v>
      </c>
      <c r="AR259" s="73" t="e">
        <f ca="1">AR$151-データ!Z106</f>
        <v>#N/A</v>
      </c>
      <c r="AS259" s="73">
        <f ca="1">AS$151-データ!AA106</f>
        <v>-8</v>
      </c>
      <c r="AT259" s="73" t="e">
        <f ca="1">AT$151-データ!AB106</f>
        <v>#N/A</v>
      </c>
      <c r="AU259" s="73" t="e">
        <f ca="1">AU$151-データ!AC106</f>
        <v>#N/A</v>
      </c>
      <c r="AV259" s="73" t="e">
        <f ca="1">AV$151-データ!AD106</f>
        <v>#N/A</v>
      </c>
      <c r="AW259" s="73" t="e">
        <f ca="1">AW$151-データ!AE106</f>
        <v>#N/A</v>
      </c>
      <c r="AX259" s="73" t="e">
        <f ca="1">AX$151-データ!AF106</f>
        <v>#N/A</v>
      </c>
      <c r="AY259" s="73" t="e">
        <f ca="1">AY$151-データ!AG106</f>
        <v>#N/A</v>
      </c>
      <c r="AZ259" s="73" t="e">
        <f ca="1">AZ$151-データ!AH106</f>
        <v>#N/A</v>
      </c>
      <c r="BA259" s="73" t="e">
        <f ca="1">BA$151-データ!AI106</f>
        <v>#N/A</v>
      </c>
      <c r="BB259" s="73" t="e">
        <f ca="1">BB$151-データ!AJ106</f>
        <v>#N/A</v>
      </c>
      <c r="BC259" s="73" t="e">
        <f ca="1">BC$151-データ!AK106</f>
        <v>#N/A</v>
      </c>
      <c r="BD259" s="73" t="e">
        <f ca="1">BD$151-データ!AL106</f>
        <v>#N/A</v>
      </c>
      <c r="BE259" s="73" t="e">
        <f ca="1">BE$151-データ!AM106</f>
        <v>#N/A</v>
      </c>
      <c r="BF259" s="73" t="e">
        <f ca="1">BF$151-データ!AN106</f>
        <v>#N/A</v>
      </c>
      <c r="BG259" s="73" t="e">
        <f ca="1">BG$151-データ!AO106</f>
        <v>#N/A</v>
      </c>
      <c r="BH259" s="73" t="e">
        <f ca="1">BH$151-データ!AP106</f>
        <v>#N/A</v>
      </c>
      <c r="BI259" s="73" t="e">
        <f ca="1">BI$151-データ!AQ106</f>
        <v>#N/A</v>
      </c>
      <c r="BJ259" s="73" t="e">
        <f ca="1">BJ$151-データ!AR106</f>
        <v>#N/A</v>
      </c>
      <c r="BK259" s="73" t="e">
        <f ca="1">BK$151-データ!AS106</f>
        <v>#N/A</v>
      </c>
      <c r="BL259" s="73" t="e">
        <f ca="1">BL$151-データ!AT106</f>
        <v>#N/A</v>
      </c>
      <c r="BM259" s="73" t="e">
        <f ca="1">BM$151-データ!AU106</f>
        <v>#N/A</v>
      </c>
      <c r="BN259" s="73" t="e">
        <f ca="1">BN$151-データ!AV106</f>
        <v>#N/A</v>
      </c>
      <c r="BO259" s="73" t="e">
        <f ca="1">BO$151-データ!AW106</f>
        <v>#N/A</v>
      </c>
      <c r="BP259" s="73" t="e">
        <f ca="1">BP$151-データ!AX106</f>
        <v>#N/A</v>
      </c>
      <c r="BQ259" s="73" t="e">
        <f>BQ$151-データ!AY106</f>
        <v>#N/A</v>
      </c>
      <c r="BR259" s="73" t="e">
        <f>BR$151-データ!AZ106</f>
        <v>#N/A</v>
      </c>
    </row>
    <row r="260" spans="30:70" hidden="1" outlineLevel="1">
      <c r="AD260" s="66">
        <f>データ!B107</f>
        <v>103</v>
      </c>
      <c r="AE260" s="66">
        <f ca="1">IF(AF260&lt;&gt;0,0,COUNTIF(AF$157:$AF260,0))</f>
        <v>0</v>
      </c>
      <c r="AF260" s="66">
        <f t="shared" ca="1" si="54"/>
        <v>1</v>
      </c>
      <c r="AG260" s="66" t="str">
        <f>データ!D107</f>
        <v>聖獣</v>
      </c>
      <c r="AH260" s="66" t="str">
        <f>データ!F107</f>
        <v>シーサー</v>
      </c>
      <c r="AI260" s="73" t="e">
        <f ca="1">AI$151-データ!Q107</f>
        <v>#N/A</v>
      </c>
      <c r="AJ260" s="73" t="e">
        <f ca="1">AJ$151-データ!R107</f>
        <v>#N/A</v>
      </c>
      <c r="AK260" s="73" t="e">
        <f ca="1">AK$151-データ!S107</f>
        <v>#N/A</v>
      </c>
      <c r="AL260" s="73" t="e">
        <f ca="1">AL$151-データ!T107</f>
        <v>#N/A</v>
      </c>
      <c r="AM260" s="73" t="e">
        <f ca="1">AM$151-データ!U107</f>
        <v>#N/A</v>
      </c>
      <c r="AN260" s="73" t="e">
        <f ca="1">AN$151-データ!V107</f>
        <v>#N/A</v>
      </c>
      <c r="AO260" s="73" t="e">
        <f ca="1">AO$151-データ!W107</f>
        <v>#N/A</v>
      </c>
      <c r="AP260" s="73" t="e">
        <f ca="1">AP$151-データ!X107</f>
        <v>#N/A</v>
      </c>
      <c r="AQ260" s="73" t="e">
        <f ca="1">AQ$151-データ!Y107</f>
        <v>#N/A</v>
      </c>
      <c r="AR260" s="73" t="e">
        <f ca="1">AR$151-データ!Z107</f>
        <v>#N/A</v>
      </c>
      <c r="AS260" s="73" t="e">
        <f ca="1">AS$151-データ!AA107</f>
        <v>#N/A</v>
      </c>
      <c r="AT260" s="73" t="e">
        <f ca="1">AT$151-データ!AB107</f>
        <v>#N/A</v>
      </c>
      <c r="AU260" s="73" t="e">
        <f ca="1">AU$151-データ!AC107</f>
        <v>#N/A</v>
      </c>
      <c r="AV260" s="73" t="e">
        <f ca="1">AV$151-データ!AD107</f>
        <v>#N/A</v>
      </c>
      <c r="AW260" s="73" t="e">
        <f ca="1">AW$151-データ!AE107</f>
        <v>#N/A</v>
      </c>
      <c r="AX260" s="73" t="e">
        <f ca="1">AX$151-データ!AF107</f>
        <v>#N/A</v>
      </c>
      <c r="AY260" s="73" t="e">
        <f ca="1">AY$151-データ!AG107</f>
        <v>#N/A</v>
      </c>
      <c r="AZ260" s="73" t="e">
        <f ca="1">AZ$151-データ!AH107</f>
        <v>#N/A</v>
      </c>
      <c r="BA260" s="73" t="e">
        <f ca="1">BA$151-データ!AI107</f>
        <v>#N/A</v>
      </c>
      <c r="BB260" s="73">
        <f ca="1">BB$151-データ!AJ107</f>
        <v>-1</v>
      </c>
      <c r="BC260" s="73" t="e">
        <f ca="1">BC$151-データ!AK107</f>
        <v>#N/A</v>
      </c>
      <c r="BD260" s="73" t="e">
        <f ca="1">BD$151-データ!AL107</f>
        <v>#N/A</v>
      </c>
      <c r="BE260" s="73" t="e">
        <f ca="1">BE$151-データ!AM107</f>
        <v>#N/A</v>
      </c>
      <c r="BF260" s="73" t="e">
        <f ca="1">BF$151-データ!AN107</f>
        <v>#N/A</v>
      </c>
      <c r="BG260" s="73" t="e">
        <f ca="1">BG$151-データ!AO107</f>
        <v>#N/A</v>
      </c>
      <c r="BH260" s="73" t="e">
        <f ca="1">BH$151-データ!AP107</f>
        <v>#N/A</v>
      </c>
      <c r="BI260" s="73" t="e">
        <f ca="1">BI$151-データ!AQ107</f>
        <v>#N/A</v>
      </c>
      <c r="BJ260" s="73" t="e">
        <f ca="1">BJ$151-データ!AR107</f>
        <v>#N/A</v>
      </c>
      <c r="BK260" s="73" t="e">
        <f ca="1">BK$151-データ!AS107</f>
        <v>#N/A</v>
      </c>
      <c r="BL260" s="73" t="e">
        <f ca="1">BL$151-データ!AT107</f>
        <v>#N/A</v>
      </c>
      <c r="BM260" s="73" t="e">
        <f ca="1">BM$151-データ!AU107</f>
        <v>#N/A</v>
      </c>
      <c r="BN260" s="73" t="e">
        <f ca="1">BN$151-データ!AV107</f>
        <v>#N/A</v>
      </c>
      <c r="BO260" s="73" t="e">
        <f ca="1">BO$151-データ!AW107</f>
        <v>#N/A</v>
      </c>
      <c r="BP260" s="73" t="e">
        <f ca="1">BP$151-データ!AX107</f>
        <v>#N/A</v>
      </c>
      <c r="BQ260" s="73" t="e">
        <f>BQ$151-データ!AY107</f>
        <v>#N/A</v>
      </c>
      <c r="BR260" s="73" t="e">
        <f>BR$151-データ!AZ107</f>
        <v>#N/A</v>
      </c>
    </row>
    <row r="261" spans="30:70" hidden="1" outlineLevel="1">
      <c r="AD261" s="66">
        <f>データ!B108</f>
        <v>104</v>
      </c>
      <c r="AE261" s="66">
        <f ca="1">IF(AF261&lt;&gt;0,0,COUNTIF(AF$157:$AF261,0))</f>
        <v>0</v>
      </c>
      <c r="AF261" s="66">
        <f t="shared" ca="1" si="54"/>
        <v>1</v>
      </c>
      <c r="AG261" s="66" t="str">
        <f>データ!D108</f>
        <v>聖獣</v>
      </c>
      <c r="AH261" s="66" t="str">
        <f>データ!F108</f>
        <v>ユニコーン</v>
      </c>
      <c r="AI261" s="73" t="e">
        <f ca="1">AI$151-データ!Q108</f>
        <v>#N/A</v>
      </c>
      <c r="AJ261" s="73" t="e">
        <f ca="1">AJ$151-データ!R108</f>
        <v>#N/A</v>
      </c>
      <c r="AK261" s="73" t="e">
        <f ca="1">AK$151-データ!S108</f>
        <v>#N/A</v>
      </c>
      <c r="AL261" s="73" t="e">
        <f ca="1">AL$151-データ!T108</f>
        <v>#N/A</v>
      </c>
      <c r="AM261" s="73" t="e">
        <f ca="1">AM$151-データ!U108</f>
        <v>#N/A</v>
      </c>
      <c r="AN261" s="73" t="e">
        <f ca="1">AN$151-データ!V108</f>
        <v>#N/A</v>
      </c>
      <c r="AO261" s="73" t="e">
        <f ca="1">AO$151-データ!W108</f>
        <v>#N/A</v>
      </c>
      <c r="AP261" s="73" t="e">
        <f ca="1">AP$151-データ!X108</f>
        <v>#N/A</v>
      </c>
      <c r="AQ261" s="73" t="e">
        <f ca="1">AQ$151-データ!Y108</f>
        <v>#N/A</v>
      </c>
      <c r="AR261" s="73" t="e">
        <f ca="1">AR$151-データ!Z108</f>
        <v>#N/A</v>
      </c>
      <c r="AS261" s="73" t="e">
        <f ca="1">AS$151-データ!AA108</f>
        <v>#N/A</v>
      </c>
      <c r="AT261" s="73" t="e">
        <f ca="1">AT$151-データ!AB108</f>
        <v>#N/A</v>
      </c>
      <c r="AU261" s="73" t="e">
        <f ca="1">AU$151-データ!AC108</f>
        <v>#N/A</v>
      </c>
      <c r="AV261" s="73" t="e">
        <f ca="1">AV$151-データ!AD108</f>
        <v>#N/A</v>
      </c>
      <c r="AW261" s="73" t="e">
        <f ca="1">AW$151-データ!AE108</f>
        <v>#N/A</v>
      </c>
      <c r="AX261" s="73" t="e">
        <f ca="1">AX$151-データ!AF108</f>
        <v>#N/A</v>
      </c>
      <c r="AY261" s="73" t="e">
        <f ca="1">AY$151-データ!AG108</f>
        <v>#N/A</v>
      </c>
      <c r="AZ261" s="73" t="e">
        <f ca="1">AZ$151-データ!AH108</f>
        <v>#N/A</v>
      </c>
      <c r="BA261" s="73" t="e">
        <f ca="1">BA$151-データ!AI108</f>
        <v>#N/A</v>
      </c>
      <c r="BB261" s="73">
        <f ca="1">BB$151-データ!AJ108</f>
        <v>-1</v>
      </c>
      <c r="BC261" s="73" t="e">
        <f ca="1">BC$151-データ!AK108</f>
        <v>#N/A</v>
      </c>
      <c r="BD261" s="73" t="e">
        <f ca="1">BD$151-データ!AL108</f>
        <v>#N/A</v>
      </c>
      <c r="BE261" s="73" t="e">
        <f ca="1">BE$151-データ!AM108</f>
        <v>#N/A</v>
      </c>
      <c r="BF261" s="73" t="e">
        <f ca="1">BF$151-データ!AN108</f>
        <v>#N/A</v>
      </c>
      <c r="BG261" s="73" t="e">
        <f ca="1">BG$151-データ!AO108</f>
        <v>#N/A</v>
      </c>
      <c r="BH261" s="73" t="e">
        <f ca="1">BH$151-データ!AP108</f>
        <v>#N/A</v>
      </c>
      <c r="BI261" s="73" t="e">
        <f ca="1">BI$151-データ!AQ108</f>
        <v>#N/A</v>
      </c>
      <c r="BJ261" s="73" t="e">
        <f ca="1">BJ$151-データ!AR108</f>
        <v>#N/A</v>
      </c>
      <c r="BK261" s="73" t="e">
        <f ca="1">BK$151-データ!AS108</f>
        <v>#N/A</v>
      </c>
      <c r="BL261" s="73" t="e">
        <f ca="1">BL$151-データ!AT108</f>
        <v>#N/A</v>
      </c>
      <c r="BM261" s="73" t="e">
        <f ca="1">BM$151-データ!AU108</f>
        <v>#N/A</v>
      </c>
      <c r="BN261" s="73" t="e">
        <f ca="1">BN$151-データ!AV108</f>
        <v>#N/A</v>
      </c>
      <c r="BO261" s="73" t="e">
        <f ca="1">BO$151-データ!AW108</f>
        <v>#N/A</v>
      </c>
      <c r="BP261" s="73" t="e">
        <f ca="1">BP$151-データ!AX108</f>
        <v>#N/A</v>
      </c>
      <c r="BQ261" s="73" t="e">
        <f>BQ$151-データ!AY108</f>
        <v>#N/A</v>
      </c>
      <c r="BR261" s="73" t="e">
        <f>BR$151-データ!AZ108</f>
        <v>#N/A</v>
      </c>
    </row>
    <row r="262" spans="30:70" hidden="1" outlineLevel="1">
      <c r="AD262" s="66">
        <f>データ!B109</f>
        <v>105</v>
      </c>
      <c r="AE262" s="66">
        <f ca="1">IF(AF262&lt;&gt;0,0,COUNTIF(AF$157:$AF262,0))</f>
        <v>0</v>
      </c>
      <c r="AF262" s="66">
        <f t="shared" ca="1" si="54"/>
        <v>1</v>
      </c>
      <c r="AG262" s="66" t="str">
        <f>データ!D109</f>
        <v>聖獣</v>
      </c>
      <c r="AH262" s="66" t="str">
        <f>データ!F109</f>
        <v>ハクタク</v>
      </c>
      <c r="AI262" s="73" t="e">
        <f ca="1">AI$151-データ!Q109</f>
        <v>#N/A</v>
      </c>
      <c r="AJ262" s="73" t="e">
        <f ca="1">AJ$151-データ!R109</f>
        <v>#N/A</v>
      </c>
      <c r="AK262" s="73" t="e">
        <f ca="1">AK$151-データ!S109</f>
        <v>#N/A</v>
      </c>
      <c r="AL262" s="73" t="e">
        <f ca="1">AL$151-データ!T109</f>
        <v>#N/A</v>
      </c>
      <c r="AM262" s="73" t="e">
        <f ca="1">AM$151-データ!U109</f>
        <v>#N/A</v>
      </c>
      <c r="AN262" s="73" t="e">
        <f ca="1">AN$151-データ!V109</f>
        <v>#N/A</v>
      </c>
      <c r="AO262" s="73" t="e">
        <f ca="1">AO$151-データ!W109</f>
        <v>#N/A</v>
      </c>
      <c r="AP262" s="73" t="e">
        <f ca="1">AP$151-データ!X109</f>
        <v>#N/A</v>
      </c>
      <c r="AQ262" s="73" t="e">
        <f ca="1">AQ$151-データ!Y109</f>
        <v>#N/A</v>
      </c>
      <c r="AR262" s="73" t="e">
        <f ca="1">AR$151-データ!Z109</f>
        <v>#N/A</v>
      </c>
      <c r="AS262" s="73" t="e">
        <f ca="1">AS$151-データ!AA109</f>
        <v>#N/A</v>
      </c>
      <c r="AT262" s="73" t="e">
        <f ca="1">AT$151-データ!AB109</f>
        <v>#N/A</v>
      </c>
      <c r="AU262" s="73" t="e">
        <f ca="1">AU$151-データ!AC109</f>
        <v>#N/A</v>
      </c>
      <c r="AV262" s="73" t="e">
        <f ca="1">AV$151-データ!AD109</f>
        <v>#N/A</v>
      </c>
      <c r="AW262" s="73" t="e">
        <f ca="1">AW$151-データ!AE109</f>
        <v>#N/A</v>
      </c>
      <c r="AX262" s="73" t="e">
        <f ca="1">AX$151-データ!AF109</f>
        <v>#N/A</v>
      </c>
      <c r="AY262" s="73" t="e">
        <f ca="1">AY$151-データ!AG109</f>
        <v>#N/A</v>
      </c>
      <c r="AZ262" s="73" t="e">
        <f ca="1">AZ$151-データ!AH109</f>
        <v>#N/A</v>
      </c>
      <c r="BA262" s="73" t="e">
        <f ca="1">BA$151-データ!AI109</f>
        <v>#N/A</v>
      </c>
      <c r="BB262" s="73">
        <f ca="1">BB$151-データ!AJ109</f>
        <v>-1</v>
      </c>
      <c r="BC262" s="73" t="e">
        <f ca="1">BC$151-データ!AK109</f>
        <v>#N/A</v>
      </c>
      <c r="BD262" s="73" t="e">
        <f ca="1">BD$151-データ!AL109</f>
        <v>#N/A</v>
      </c>
      <c r="BE262" s="73" t="e">
        <f ca="1">BE$151-データ!AM109</f>
        <v>#N/A</v>
      </c>
      <c r="BF262" s="73" t="e">
        <f ca="1">BF$151-データ!AN109</f>
        <v>#N/A</v>
      </c>
      <c r="BG262" s="73" t="e">
        <f ca="1">BG$151-データ!AO109</f>
        <v>#N/A</v>
      </c>
      <c r="BH262" s="73" t="e">
        <f ca="1">BH$151-データ!AP109</f>
        <v>#N/A</v>
      </c>
      <c r="BI262" s="73" t="e">
        <f ca="1">BI$151-データ!AQ109</f>
        <v>#N/A</v>
      </c>
      <c r="BJ262" s="73" t="e">
        <f ca="1">BJ$151-データ!AR109</f>
        <v>#N/A</v>
      </c>
      <c r="BK262" s="73" t="e">
        <f ca="1">BK$151-データ!AS109</f>
        <v>#N/A</v>
      </c>
      <c r="BL262" s="73" t="e">
        <f ca="1">BL$151-データ!AT109</f>
        <v>#N/A</v>
      </c>
      <c r="BM262" s="73" t="e">
        <f ca="1">BM$151-データ!AU109</f>
        <v>#N/A</v>
      </c>
      <c r="BN262" s="73" t="e">
        <f ca="1">BN$151-データ!AV109</f>
        <v>#N/A</v>
      </c>
      <c r="BO262" s="73" t="e">
        <f ca="1">BO$151-データ!AW109</f>
        <v>#N/A</v>
      </c>
      <c r="BP262" s="73" t="e">
        <f ca="1">BP$151-データ!AX109</f>
        <v>#N/A</v>
      </c>
      <c r="BQ262" s="73" t="e">
        <f>BQ$151-データ!AY109</f>
        <v>#N/A</v>
      </c>
      <c r="BR262" s="73" t="e">
        <f>BR$151-データ!AZ109</f>
        <v>#N/A</v>
      </c>
    </row>
    <row r="263" spans="30:70" hidden="1" outlineLevel="1">
      <c r="AD263" s="66">
        <f>データ!B110</f>
        <v>106</v>
      </c>
      <c r="AE263" s="66">
        <f ca="1">IF(AF263&lt;&gt;0,0,COUNTIF(AF$157:$AF263,0))</f>
        <v>0</v>
      </c>
      <c r="AF263" s="66">
        <f t="shared" ca="1" si="54"/>
        <v>1</v>
      </c>
      <c r="AG263" s="66" t="str">
        <f>データ!D110</f>
        <v>聖獣</v>
      </c>
      <c r="AH263" s="66" t="str">
        <f>データ!F110</f>
        <v>パピルサグ</v>
      </c>
      <c r="AI263" s="73" t="e">
        <f ca="1">AI$151-データ!Q110</f>
        <v>#N/A</v>
      </c>
      <c r="AJ263" s="73" t="e">
        <f ca="1">AJ$151-データ!R110</f>
        <v>#N/A</v>
      </c>
      <c r="AK263" s="73" t="e">
        <f ca="1">AK$151-データ!S110</f>
        <v>#N/A</v>
      </c>
      <c r="AL263" s="73" t="e">
        <f ca="1">AL$151-データ!T110</f>
        <v>#N/A</v>
      </c>
      <c r="AM263" s="73" t="e">
        <f ca="1">AM$151-データ!U110</f>
        <v>#N/A</v>
      </c>
      <c r="AN263" s="73" t="e">
        <f ca="1">AN$151-データ!V110</f>
        <v>#N/A</v>
      </c>
      <c r="AO263" s="73" t="e">
        <f ca="1">AO$151-データ!W110</f>
        <v>#N/A</v>
      </c>
      <c r="AP263" s="73" t="e">
        <f ca="1">AP$151-データ!X110</f>
        <v>#N/A</v>
      </c>
      <c r="AQ263" s="73" t="e">
        <f ca="1">AQ$151-データ!Y110</f>
        <v>#N/A</v>
      </c>
      <c r="AR263" s="73" t="e">
        <f ca="1">AR$151-データ!Z110</f>
        <v>#N/A</v>
      </c>
      <c r="AS263" s="73" t="e">
        <f ca="1">AS$151-データ!AA110</f>
        <v>#N/A</v>
      </c>
      <c r="AT263" s="73" t="e">
        <f ca="1">AT$151-データ!AB110</f>
        <v>#N/A</v>
      </c>
      <c r="AU263" s="73" t="e">
        <f ca="1">AU$151-データ!AC110</f>
        <v>#N/A</v>
      </c>
      <c r="AV263" s="73" t="e">
        <f ca="1">AV$151-データ!AD110</f>
        <v>#N/A</v>
      </c>
      <c r="AW263" s="73" t="e">
        <f ca="1">AW$151-データ!AE110</f>
        <v>#N/A</v>
      </c>
      <c r="AX263" s="73" t="e">
        <f ca="1">AX$151-データ!AF110</f>
        <v>#N/A</v>
      </c>
      <c r="AY263" s="73" t="e">
        <f ca="1">AY$151-データ!AG110</f>
        <v>#N/A</v>
      </c>
      <c r="AZ263" s="73" t="e">
        <f ca="1">AZ$151-データ!AH110</f>
        <v>#N/A</v>
      </c>
      <c r="BA263" s="73" t="e">
        <f ca="1">BA$151-データ!AI110</f>
        <v>#N/A</v>
      </c>
      <c r="BB263" s="73">
        <f ca="1">BB$151-データ!AJ110</f>
        <v>-2</v>
      </c>
      <c r="BC263" s="73" t="e">
        <f ca="1">BC$151-データ!AK110</f>
        <v>#N/A</v>
      </c>
      <c r="BD263" s="73" t="e">
        <f ca="1">BD$151-データ!AL110</f>
        <v>#N/A</v>
      </c>
      <c r="BE263" s="73" t="e">
        <f ca="1">BE$151-データ!AM110</f>
        <v>#N/A</v>
      </c>
      <c r="BF263" s="73" t="e">
        <f ca="1">BF$151-データ!AN110</f>
        <v>#N/A</v>
      </c>
      <c r="BG263" s="73" t="e">
        <f ca="1">BG$151-データ!AO110</f>
        <v>#N/A</v>
      </c>
      <c r="BH263" s="73" t="e">
        <f ca="1">BH$151-データ!AP110</f>
        <v>#N/A</v>
      </c>
      <c r="BI263" s="73" t="e">
        <f ca="1">BI$151-データ!AQ110</f>
        <v>#N/A</v>
      </c>
      <c r="BJ263" s="73" t="e">
        <f ca="1">BJ$151-データ!AR110</f>
        <v>#N/A</v>
      </c>
      <c r="BK263" s="73" t="e">
        <f ca="1">BK$151-データ!AS110</f>
        <v>#N/A</v>
      </c>
      <c r="BL263" s="73" t="e">
        <f ca="1">BL$151-データ!AT110</f>
        <v>#N/A</v>
      </c>
      <c r="BM263" s="73" t="e">
        <f ca="1">BM$151-データ!AU110</f>
        <v>#N/A</v>
      </c>
      <c r="BN263" s="73" t="e">
        <f ca="1">BN$151-データ!AV110</f>
        <v>#N/A</v>
      </c>
      <c r="BO263" s="73" t="e">
        <f ca="1">BO$151-データ!AW110</f>
        <v>#N/A</v>
      </c>
      <c r="BP263" s="73" t="e">
        <f ca="1">BP$151-データ!AX110</f>
        <v>#N/A</v>
      </c>
      <c r="BQ263" s="73" t="e">
        <f>BQ$151-データ!AY110</f>
        <v>#N/A</v>
      </c>
      <c r="BR263" s="73" t="e">
        <f>BR$151-データ!AZ110</f>
        <v>#N/A</v>
      </c>
    </row>
    <row r="264" spans="30:70" hidden="1" outlineLevel="1">
      <c r="AD264" s="66">
        <f>データ!B111</f>
        <v>107</v>
      </c>
      <c r="AE264" s="66">
        <f ca="1">IF(AF264&lt;&gt;0,0,COUNTIF(AF$157:$AF264,0))</f>
        <v>0</v>
      </c>
      <c r="AF264" s="66">
        <f t="shared" ca="1" si="54"/>
        <v>1</v>
      </c>
      <c r="AG264" s="66" t="str">
        <f>データ!D111</f>
        <v>聖獣</v>
      </c>
      <c r="AH264" s="66" t="str">
        <f>データ!F111</f>
        <v>アピス</v>
      </c>
      <c r="AI264" s="73" t="e">
        <f ca="1">AI$151-データ!Q111</f>
        <v>#N/A</v>
      </c>
      <c r="AJ264" s="73" t="e">
        <f ca="1">AJ$151-データ!R111</f>
        <v>#N/A</v>
      </c>
      <c r="AK264" s="73" t="e">
        <f ca="1">AK$151-データ!S111</f>
        <v>#N/A</v>
      </c>
      <c r="AL264" s="73" t="e">
        <f ca="1">AL$151-データ!T111</f>
        <v>#N/A</v>
      </c>
      <c r="AM264" s="73" t="e">
        <f ca="1">AM$151-データ!U111</f>
        <v>#N/A</v>
      </c>
      <c r="AN264" s="73" t="e">
        <f ca="1">AN$151-データ!V111</f>
        <v>#N/A</v>
      </c>
      <c r="AO264" s="73" t="e">
        <f ca="1">AO$151-データ!W111</f>
        <v>#N/A</v>
      </c>
      <c r="AP264" s="73" t="e">
        <f ca="1">AP$151-データ!X111</f>
        <v>#N/A</v>
      </c>
      <c r="AQ264" s="73" t="e">
        <f ca="1">AQ$151-データ!Y111</f>
        <v>#N/A</v>
      </c>
      <c r="AR264" s="73" t="e">
        <f ca="1">AR$151-データ!Z111</f>
        <v>#N/A</v>
      </c>
      <c r="AS264" s="73" t="e">
        <f ca="1">AS$151-データ!AA111</f>
        <v>#N/A</v>
      </c>
      <c r="AT264" s="73" t="e">
        <f ca="1">AT$151-データ!AB111</f>
        <v>#N/A</v>
      </c>
      <c r="AU264" s="73" t="e">
        <f ca="1">AU$151-データ!AC111</f>
        <v>#N/A</v>
      </c>
      <c r="AV264" s="73" t="e">
        <f ca="1">AV$151-データ!AD111</f>
        <v>#N/A</v>
      </c>
      <c r="AW264" s="73" t="e">
        <f ca="1">AW$151-データ!AE111</f>
        <v>#N/A</v>
      </c>
      <c r="AX264" s="73" t="e">
        <f ca="1">AX$151-データ!AF111</f>
        <v>#N/A</v>
      </c>
      <c r="AY264" s="73" t="e">
        <f ca="1">AY$151-データ!AG111</f>
        <v>#N/A</v>
      </c>
      <c r="AZ264" s="73" t="e">
        <f ca="1">AZ$151-データ!AH111</f>
        <v>#N/A</v>
      </c>
      <c r="BA264" s="73" t="e">
        <f ca="1">BA$151-データ!AI111</f>
        <v>#N/A</v>
      </c>
      <c r="BB264" s="73">
        <f ca="1">BB$151-データ!AJ111</f>
        <v>-3</v>
      </c>
      <c r="BC264" s="73" t="e">
        <f ca="1">BC$151-データ!AK111</f>
        <v>#N/A</v>
      </c>
      <c r="BD264" s="73" t="e">
        <f ca="1">BD$151-データ!AL111</f>
        <v>#N/A</v>
      </c>
      <c r="BE264" s="73" t="e">
        <f ca="1">BE$151-データ!AM111</f>
        <v>#N/A</v>
      </c>
      <c r="BF264" s="73" t="e">
        <f ca="1">BF$151-データ!AN111</f>
        <v>#N/A</v>
      </c>
      <c r="BG264" s="73" t="e">
        <f ca="1">BG$151-データ!AO111</f>
        <v>#N/A</v>
      </c>
      <c r="BH264" s="73" t="e">
        <f ca="1">BH$151-データ!AP111</f>
        <v>#N/A</v>
      </c>
      <c r="BI264" s="73" t="e">
        <f ca="1">BI$151-データ!AQ111</f>
        <v>#N/A</v>
      </c>
      <c r="BJ264" s="73" t="e">
        <f ca="1">BJ$151-データ!AR111</f>
        <v>#N/A</v>
      </c>
      <c r="BK264" s="73" t="e">
        <f ca="1">BK$151-データ!AS111</f>
        <v>#N/A</v>
      </c>
      <c r="BL264" s="73" t="e">
        <f ca="1">BL$151-データ!AT111</f>
        <v>#N/A</v>
      </c>
      <c r="BM264" s="73" t="e">
        <f ca="1">BM$151-データ!AU111</f>
        <v>#N/A</v>
      </c>
      <c r="BN264" s="73" t="e">
        <f ca="1">BN$151-データ!AV111</f>
        <v>#N/A</v>
      </c>
      <c r="BO264" s="73" t="e">
        <f ca="1">BO$151-データ!AW111</f>
        <v>#N/A</v>
      </c>
      <c r="BP264" s="73" t="e">
        <f ca="1">BP$151-データ!AX111</f>
        <v>#N/A</v>
      </c>
      <c r="BQ264" s="73" t="e">
        <f>BQ$151-データ!AY111</f>
        <v>#N/A</v>
      </c>
      <c r="BR264" s="73" t="e">
        <f>BR$151-データ!AZ111</f>
        <v>#N/A</v>
      </c>
    </row>
    <row r="265" spans="30:70" hidden="1" outlineLevel="1">
      <c r="AD265" s="66">
        <f>データ!B112</f>
        <v>108</v>
      </c>
      <c r="AE265" s="66">
        <f ca="1">IF(AF265&lt;&gt;0,0,COUNTIF(AF$157:$AF265,0))</f>
        <v>0</v>
      </c>
      <c r="AF265" s="66">
        <f t="shared" ca="1" si="54"/>
        <v>1</v>
      </c>
      <c r="AG265" s="66" t="str">
        <f>データ!D112</f>
        <v>聖獣</v>
      </c>
      <c r="AH265" s="66" t="str">
        <f>データ!F112</f>
        <v>キリン</v>
      </c>
      <c r="AI265" s="73" t="e">
        <f ca="1">AI$151-データ!Q112</f>
        <v>#N/A</v>
      </c>
      <c r="AJ265" s="73" t="e">
        <f ca="1">AJ$151-データ!R112</f>
        <v>#N/A</v>
      </c>
      <c r="AK265" s="73" t="e">
        <f ca="1">AK$151-データ!S112</f>
        <v>#N/A</v>
      </c>
      <c r="AL265" s="73" t="e">
        <f ca="1">AL$151-データ!T112</f>
        <v>#N/A</v>
      </c>
      <c r="AM265" s="73" t="e">
        <f ca="1">AM$151-データ!U112</f>
        <v>#N/A</v>
      </c>
      <c r="AN265" s="73" t="e">
        <f ca="1">AN$151-データ!V112</f>
        <v>#N/A</v>
      </c>
      <c r="AO265" s="73" t="e">
        <f ca="1">AO$151-データ!W112</f>
        <v>#N/A</v>
      </c>
      <c r="AP265" s="73" t="e">
        <f ca="1">AP$151-データ!X112</f>
        <v>#N/A</v>
      </c>
      <c r="AQ265" s="73" t="e">
        <f ca="1">AQ$151-データ!Y112</f>
        <v>#N/A</v>
      </c>
      <c r="AR265" s="73" t="e">
        <f ca="1">AR$151-データ!Z112</f>
        <v>#N/A</v>
      </c>
      <c r="AS265" s="73" t="e">
        <f ca="1">AS$151-データ!AA112</f>
        <v>#N/A</v>
      </c>
      <c r="AT265" s="73" t="e">
        <f ca="1">AT$151-データ!AB112</f>
        <v>#N/A</v>
      </c>
      <c r="AU265" s="73" t="e">
        <f ca="1">AU$151-データ!AC112</f>
        <v>#N/A</v>
      </c>
      <c r="AV265" s="73" t="e">
        <f ca="1">AV$151-データ!AD112</f>
        <v>#N/A</v>
      </c>
      <c r="AW265" s="73" t="e">
        <f ca="1">AW$151-データ!AE112</f>
        <v>#N/A</v>
      </c>
      <c r="AX265" s="73" t="e">
        <f ca="1">AX$151-データ!AF112</f>
        <v>#N/A</v>
      </c>
      <c r="AY265" s="73" t="e">
        <f ca="1">AY$151-データ!AG112</f>
        <v>#N/A</v>
      </c>
      <c r="AZ265" s="73" t="e">
        <f ca="1">AZ$151-データ!AH112</f>
        <v>#N/A</v>
      </c>
      <c r="BA265" s="73" t="e">
        <f ca="1">BA$151-データ!AI112</f>
        <v>#N/A</v>
      </c>
      <c r="BB265" s="73">
        <f ca="1">BB$151-データ!AJ112</f>
        <v>-4</v>
      </c>
      <c r="BC265" s="73" t="e">
        <f ca="1">BC$151-データ!AK112</f>
        <v>#N/A</v>
      </c>
      <c r="BD265" s="73" t="e">
        <f ca="1">BD$151-データ!AL112</f>
        <v>#N/A</v>
      </c>
      <c r="BE265" s="73" t="e">
        <f ca="1">BE$151-データ!AM112</f>
        <v>#N/A</v>
      </c>
      <c r="BF265" s="73" t="e">
        <f ca="1">BF$151-データ!AN112</f>
        <v>#N/A</v>
      </c>
      <c r="BG265" s="73" t="e">
        <f ca="1">BG$151-データ!AO112</f>
        <v>#N/A</v>
      </c>
      <c r="BH265" s="73" t="e">
        <f ca="1">BH$151-データ!AP112</f>
        <v>#N/A</v>
      </c>
      <c r="BI265" s="73" t="e">
        <f ca="1">BI$151-データ!AQ112</f>
        <v>#N/A</v>
      </c>
      <c r="BJ265" s="73" t="e">
        <f ca="1">BJ$151-データ!AR112</f>
        <v>#N/A</v>
      </c>
      <c r="BK265" s="73" t="e">
        <f ca="1">BK$151-データ!AS112</f>
        <v>#N/A</v>
      </c>
      <c r="BL265" s="73" t="e">
        <f ca="1">BL$151-データ!AT112</f>
        <v>#N/A</v>
      </c>
      <c r="BM265" s="73" t="e">
        <f ca="1">BM$151-データ!AU112</f>
        <v>#N/A</v>
      </c>
      <c r="BN265" s="73" t="e">
        <f ca="1">BN$151-データ!AV112</f>
        <v>#N/A</v>
      </c>
      <c r="BO265" s="73" t="e">
        <f ca="1">BO$151-データ!AW112</f>
        <v>#N/A</v>
      </c>
      <c r="BP265" s="73" t="e">
        <f ca="1">BP$151-データ!AX112</f>
        <v>#N/A</v>
      </c>
      <c r="BQ265" s="73" t="e">
        <f>BQ$151-データ!AY112</f>
        <v>#N/A</v>
      </c>
      <c r="BR265" s="73" t="e">
        <f>BR$151-データ!AZ112</f>
        <v>#N/A</v>
      </c>
    </row>
    <row r="266" spans="30:70" hidden="1" outlineLevel="1">
      <c r="AD266" s="66">
        <f>データ!B113</f>
        <v>109</v>
      </c>
      <c r="AE266" s="66">
        <f ca="1">IF(AF266&lt;&gt;0,0,COUNTIF(AF$157:$AF266,0))</f>
        <v>0</v>
      </c>
      <c r="AF266" s="66">
        <f t="shared" ca="1" si="54"/>
        <v>1</v>
      </c>
      <c r="AG266" s="66" t="str">
        <f>データ!D113</f>
        <v>聖獣</v>
      </c>
      <c r="AH266" s="66" t="str">
        <f>データ!F113</f>
        <v>センリ</v>
      </c>
      <c r="AI266" s="73" t="e">
        <f ca="1">AI$151-データ!Q113</f>
        <v>#N/A</v>
      </c>
      <c r="AJ266" s="73" t="e">
        <f ca="1">AJ$151-データ!R113</f>
        <v>#N/A</v>
      </c>
      <c r="AK266" s="73" t="e">
        <f ca="1">AK$151-データ!S113</f>
        <v>#N/A</v>
      </c>
      <c r="AL266" s="73" t="e">
        <f ca="1">AL$151-データ!T113</f>
        <v>#N/A</v>
      </c>
      <c r="AM266" s="73" t="e">
        <f ca="1">AM$151-データ!U113</f>
        <v>#N/A</v>
      </c>
      <c r="AN266" s="73" t="e">
        <f ca="1">AN$151-データ!V113</f>
        <v>#N/A</v>
      </c>
      <c r="AO266" s="73" t="e">
        <f ca="1">AO$151-データ!W113</f>
        <v>#N/A</v>
      </c>
      <c r="AP266" s="73" t="e">
        <f ca="1">AP$151-データ!X113</f>
        <v>#N/A</v>
      </c>
      <c r="AQ266" s="73" t="e">
        <f ca="1">AQ$151-データ!Y113</f>
        <v>#N/A</v>
      </c>
      <c r="AR266" s="73" t="e">
        <f ca="1">AR$151-データ!Z113</f>
        <v>#N/A</v>
      </c>
      <c r="AS266" s="73" t="e">
        <f ca="1">AS$151-データ!AA113</f>
        <v>#N/A</v>
      </c>
      <c r="AT266" s="73" t="e">
        <f ca="1">AT$151-データ!AB113</f>
        <v>#N/A</v>
      </c>
      <c r="AU266" s="73" t="e">
        <f ca="1">AU$151-データ!AC113</f>
        <v>#N/A</v>
      </c>
      <c r="AV266" s="73" t="e">
        <f ca="1">AV$151-データ!AD113</f>
        <v>#N/A</v>
      </c>
      <c r="AW266" s="73" t="e">
        <f ca="1">AW$151-データ!AE113</f>
        <v>#N/A</v>
      </c>
      <c r="AX266" s="73" t="e">
        <f ca="1">AX$151-データ!AF113</f>
        <v>#N/A</v>
      </c>
      <c r="AY266" s="73" t="e">
        <f ca="1">AY$151-データ!AG113</f>
        <v>#N/A</v>
      </c>
      <c r="AZ266" s="73" t="e">
        <f ca="1">AZ$151-データ!AH113</f>
        <v>#N/A</v>
      </c>
      <c r="BA266" s="73" t="e">
        <f ca="1">BA$151-データ!AI113</f>
        <v>#N/A</v>
      </c>
      <c r="BB266" s="73">
        <f ca="1">BB$151-データ!AJ113</f>
        <v>-5</v>
      </c>
      <c r="BC266" s="73" t="e">
        <f ca="1">BC$151-データ!AK113</f>
        <v>#N/A</v>
      </c>
      <c r="BD266" s="73" t="e">
        <f ca="1">BD$151-データ!AL113</f>
        <v>#N/A</v>
      </c>
      <c r="BE266" s="73" t="e">
        <f ca="1">BE$151-データ!AM113</f>
        <v>#N/A</v>
      </c>
      <c r="BF266" s="73" t="e">
        <f ca="1">BF$151-データ!AN113</f>
        <v>#N/A</v>
      </c>
      <c r="BG266" s="73" t="e">
        <f ca="1">BG$151-データ!AO113</f>
        <v>#N/A</v>
      </c>
      <c r="BH266" s="73" t="e">
        <f ca="1">BH$151-データ!AP113</f>
        <v>#N/A</v>
      </c>
      <c r="BI266" s="73" t="e">
        <f ca="1">BI$151-データ!AQ113</f>
        <v>#N/A</v>
      </c>
      <c r="BJ266" s="73" t="e">
        <f ca="1">BJ$151-データ!AR113</f>
        <v>#N/A</v>
      </c>
      <c r="BK266" s="73" t="e">
        <f ca="1">BK$151-データ!AS113</f>
        <v>#N/A</v>
      </c>
      <c r="BL266" s="73" t="e">
        <f ca="1">BL$151-データ!AT113</f>
        <v>#N/A</v>
      </c>
      <c r="BM266" s="73" t="e">
        <f ca="1">BM$151-データ!AU113</f>
        <v>#N/A</v>
      </c>
      <c r="BN266" s="73" t="e">
        <f ca="1">BN$151-データ!AV113</f>
        <v>#N/A</v>
      </c>
      <c r="BO266" s="73" t="e">
        <f ca="1">BO$151-データ!AW113</f>
        <v>#N/A</v>
      </c>
      <c r="BP266" s="73" t="e">
        <f ca="1">BP$151-データ!AX113</f>
        <v>#N/A</v>
      </c>
      <c r="BQ266" s="73" t="e">
        <f>BQ$151-データ!AY113</f>
        <v>#N/A</v>
      </c>
      <c r="BR266" s="73" t="e">
        <f>BR$151-データ!AZ113</f>
        <v>#N/A</v>
      </c>
    </row>
    <row r="267" spans="30:70" hidden="1" outlineLevel="1">
      <c r="AD267" s="66">
        <f>データ!B114</f>
        <v>110</v>
      </c>
      <c r="AE267" s="66">
        <f ca="1">IF(AF267&lt;&gt;0,0,COUNTIF(AF$157:$AF267,0))</f>
        <v>0</v>
      </c>
      <c r="AF267" s="66">
        <f t="shared" ca="1" si="54"/>
        <v>1</v>
      </c>
      <c r="AG267" s="66" t="str">
        <f>データ!D114</f>
        <v>聖獣</v>
      </c>
      <c r="AH267" s="66" t="str">
        <f>データ!F114</f>
        <v>キマイラ</v>
      </c>
      <c r="AI267" s="73" t="e">
        <f ca="1">AI$151-データ!Q114</f>
        <v>#N/A</v>
      </c>
      <c r="AJ267" s="73" t="e">
        <f ca="1">AJ$151-データ!R114</f>
        <v>#N/A</v>
      </c>
      <c r="AK267" s="73" t="e">
        <f ca="1">AK$151-データ!S114</f>
        <v>#N/A</v>
      </c>
      <c r="AL267" s="73" t="e">
        <f ca="1">AL$151-データ!T114</f>
        <v>#N/A</v>
      </c>
      <c r="AM267" s="73" t="e">
        <f ca="1">AM$151-データ!U114</f>
        <v>#N/A</v>
      </c>
      <c r="AN267" s="73" t="e">
        <f ca="1">AN$151-データ!V114</f>
        <v>#N/A</v>
      </c>
      <c r="AO267" s="73" t="e">
        <f ca="1">AO$151-データ!W114</f>
        <v>#N/A</v>
      </c>
      <c r="AP267" s="73" t="e">
        <f ca="1">AP$151-データ!X114</f>
        <v>#N/A</v>
      </c>
      <c r="AQ267" s="73" t="e">
        <f ca="1">AQ$151-データ!Y114</f>
        <v>#N/A</v>
      </c>
      <c r="AR267" s="73" t="e">
        <f ca="1">AR$151-データ!Z114</f>
        <v>#N/A</v>
      </c>
      <c r="AS267" s="73" t="e">
        <f ca="1">AS$151-データ!AA114</f>
        <v>#N/A</v>
      </c>
      <c r="AT267" s="73" t="e">
        <f ca="1">AT$151-データ!AB114</f>
        <v>#N/A</v>
      </c>
      <c r="AU267" s="73" t="e">
        <f ca="1">AU$151-データ!AC114</f>
        <v>#N/A</v>
      </c>
      <c r="AV267" s="73" t="e">
        <f ca="1">AV$151-データ!AD114</f>
        <v>#N/A</v>
      </c>
      <c r="AW267" s="73" t="e">
        <f ca="1">AW$151-データ!AE114</f>
        <v>#N/A</v>
      </c>
      <c r="AX267" s="73" t="e">
        <f ca="1">AX$151-データ!AF114</f>
        <v>#N/A</v>
      </c>
      <c r="AY267" s="73" t="e">
        <f ca="1">AY$151-データ!AG114</f>
        <v>#N/A</v>
      </c>
      <c r="AZ267" s="73" t="e">
        <f ca="1">AZ$151-データ!AH114</f>
        <v>#N/A</v>
      </c>
      <c r="BA267" s="73" t="e">
        <f ca="1">BA$151-データ!AI114</f>
        <v>#N/A</v>
      </c>
      <c r="BB267" s="73">
        <f ca="1">BB$151-データ!AJ114</f>
        <v>-6</v>
      </c>
      <c r="BC267" s="73" t="e">
        <f ca="1">BC$151-データ!AK114</f>
        <v>#N/A</v>
      </c>
      <c r="BD267" s="73" t="e">
        <f ca="1">BD$151-データ!AL114</f>
        <v>#N/A</v>
      </c>
      <c r="BE267" s="73" t="e">
        <f ca="1">BE$151-データ!AM114</f>
        <v>#N/A</v>
      </c>
      <c r="BF267" s="73" t="e">
        <f ca="1">BF$151-データ!AN114</f>
        <v>#N/A</v>
      </c>
      <c r="BG267" s="73" t="e">
        <f ca="1">BG$151-データ!AO114</f>
        <v>#N/A</v>
      </c>
      <c r="BH267" s="73" t="e">
        <f ca="1">BH$151-データ!AP114</f>
        <v>#N/A</v>
      </c>
      <c r="BI267" s="73" t="e">
        <f ca="1">BI$151-データ!AQ114</f>
        <v>#N/A</v>
      </c>
      <c r="BJ267" s="73" t="e">
        <f ca="1">BJ$151-データ!AR114</f>
        <v>#N/A</v>
      </c>
      <c r="BK267" s="73" t="e">
        <f ca="1">BK$151-データ!AS114</f>
        <v>#N/A</v>
      </c>
      <c r="BL267" s="73" t="e">
        <f ca="1">BL$151-データ!AT114</f>
        <v>#N/A</v>
      </c>
      <c r="BM267" s="73" t="e">
        <f ca="1">BM$151-データ!AU114</f>
        <v>#N/A</v>
      </c>
      <c r="BN267" s="73" t="e">
        <f ca="1">BN$151-データ!AV114</f>
        <v>#N/A</v>
      </c>
      <c r="BO267" s="73" t="e">
        <f ca="1">BO$151-データ!AW114</f>
        <v>#N/A</v>
      </c>
      <c r="BP267" s="73" t="e">
        <f ca="1">BP$151-データ!AX114</f>
        <v>#N/A</v>
      </c>
      <c r="BQ267" s="73" t="e">
        <f>BQ$151-データ!AY114</f>
        <v>#N/A</v>
      </c>
      <c r="BR267" s="73" t="e">
        <f>BR$151-データ!AZ114</f>
        <v>#N/A</v>
      </c>
    </row>
    <row r="268" spans="30:70" hidden="1" outlineLevel="1">
      <c r="AD268" s="66">
        <f>データ!B115</f>
        <v>111</v>
      </c>
      <c r="AE268" s="66">
        <f ca="1">IF(AF268&lt;&gt;0,0,COUNTIF(AF$157:$AF268,0))</f>
        <v>0</v>
      </c>
      <c r="AF268" s="66">
        <f t="shared" ca="1" si="54"/>
        <v>1</v>
      </c>
      <c r="AG268" s="66" t="str">
        <f>データ!D115</f>
        <v>聖獣</v>
      </c>
      <c r="AH268" s="66" t="str">
        <f>データ!F115</f>
        <v>スレイプニル</v>
      </c>
      <c r="AI268" s="73" t="e">
        <f ca="1">AI$151-データ!Q115</f>
        <v>#N/A</v>
      </c>
      <c r="AJ268" s="73" t="e">
        <f ca="1">AJ$151-データ!R115</f>
        <v>#N/A</v>
      </c>
      <c r="AK268" s="73" t="e">
        <f ca="1">AK$151-データ!S115</f>
        <v>#N/A</v>
      </c>
      <c r="AL268" s="73" t="e">
        <f ca="1">AL$151-データ!T115</f>
        <v>#N/A</v>
      </c>
      <c r="AM268" s="73" t="e">
        <f ca="1">AM$151-データ!U115</f>
        <v>#N/A</v>
      </c>
      <c r="AN268" s="73" t="e">
        <f ca="1">AN$151-データ!V115</f>
        <v>#N/A</v>
      </c>
      <c r="AO268" s="73" t="e">
        <f ca="1">AO$151-データ!W115</f>
        <v>#N/A</v>
      </c>
      <c r="AP268" s="73" t="e">
        <f ca="1">AP$151-データ!X115</f>
        <v>#N/A</v>
      </c>
      <c r="AQ268" s="73" t="e">
        <f ca="1">AQ$151-データ!Y115</f>
        <v>#N/A</v>
      </c>
      <c r="AR268" s="73" t="e">
        <f ca="1">AR$151-データ!Z115</f>
        <v>#N/A</v>
      </c>
      <c r="AS268" s="73" t="e">
        <f ca="1">AS$151-データ!AA115</f>
        <v>#N/A</v>
      </c>
      <c r="AT268" s="73" t="e">
        <f ca="1">AT$151-データ!AB115</f>
        <v>#N/A</v>
      </c>
      <c r="AU268" s="73" t="e">
        <f ca="1">AU$151-データ!AC115</f>
        <v>#N/A</v>
      </c>
      <c r="AV268" s="73" t="e">
        <f ca="1">AV$151-データ!AD115</f>
        <v>#N/A</v>
      </c>
      <c r="AW268" s="73" t="e">
        <f ca="1">AW$151-データ!AE115</f>
        <v>#N/A</v>
      </c>
      <c r="AX268" s="73" t="e">
        <f ca="1">AX$151-データ!AF115</f>
        <v>#N/A</v>
      </c>
      <c r="AY268" s="73" t="e">
        <f ca="1">AY$151-データ!AG115</f>
        <v>#N/A</v>
      </c>
      <c r="AZ268" s="73" t="e">
        <f ca="1">AZ$151-データ!AH115</f>
        <v>#N/A</v>
      </c>
      <c r="BA268" s="73" t="e">
        <f ca="1">BA$151-データ!AI115</f>
        <v>#N/A</v>
      </c>
      <c r="BB268" s="73">
        <f ca="1">BB$151-データ!AJ115</f>
        <v>-8</v>
      </c>
      <c r="BC268" s="73" t="e">
        <f ca="1">BC$151-データ!AK115</f>
        <v>#N/A</v>
      </c>
      <c r="BD268" s="73" t="e">
        <f ca="1">BD$151-データ!AL115</f>
        <v>#N/A</v>
      </c>
      <c r="BE268" s="73" t="e">
        <f ca="1">BE$151-データ!AM115</f>
        <v>#N/A</v>
      </c>
      <c r="BF268" s="73" t="e">
        <f ca="1">BF$151-データ!AN115</f>
        <v>#N/A</v>
      </c>
      <c r="BG268" s="73" t="e">
        <f ca="1">BG$151-データ!AO115</f>
        <v>#N/A</v>
      </c>
      <c r="BH268" s="73" t="e">
        <f ca="1">BH$151-データ!AP115</f>
        <v>#N/A</v>
      </c>
      <c r="BI268" s="73" t="e">
        <f ca="1">BI$151-データ!AQ115</f>
        <v>#N/A</v>
      </c>
      <c r="BJ268" s="73" t="e">
        <f ca="1">BJ$151-データ!AR115</f>
        <v>#N/A</v>
      </c>
      <c r="BK268" s="73" t="e">
        <f ca="1">BK$151-データ!AS115</f>
        <v>#N/A</v>
      </c>
      <c r="BL268" s="73" t="e">
        <f ca="1">BL$151-データ!AT115</f>
        <v>#N/A</v>
      </c>
      <c r="BM268" s="73" t="e">
        <f ca="1">BM$151-データ!AU115</f>
        <v>#N/A</v>
      </c>
      <c r="BN268" s="73" t="e">
        <f ca="1">BN$151-データ!AV115</f>
        <v>#N/A</v>
      </c>
      <c r="BO268" s="73" t="e">
        <f ca="1">BO$151-データ!AW115</f>
        <v>#N/A</v>
      </c>
      <c r="BP268" s="73" t="e">
        <f ca="1">BP$151-データ!AX115</f>
        <v>#N/A</v>
      </c>
      <c r="BQ268" s="73" t="e">
        <f>BQ$151-データ!AY115</f>
        <v>#N/A</v>
      </c>
      <c r="BR268" s="73" t="e">
        <f>BR$151-データ!AZ115</f>
        <v>#N/A</v>
      </c>
    </row>
    <row r="269" spans="30:70" hidden="1" outlineLevel="1">
      <c r="AD269" s="66">
        <f>データ!B116</f>
        <v>112</v>
      </c>
      <c r="AE269" s="66">
        <f ca="1">IF(AF269&lt;&gt;0,0,COUNTIF(AF$157:$AF269,0))</f>
        <v>0</v>
      </c>
      <c r="AF269" s="66">
        <f t="shared" ca="1" si="54"/>
        <v>3</v>
      </c>
      <c r="AG269" s="66" t="str">
        <f>データ!D116</f>
        <v>聖獣</v>
      </c>
      <c r="AH269" s="66" t="str">
        <f>データ!F116</f>
        <v>ビャッコ</v>
      </c>
      <c r="AI269" s="73" t="e">
        <f ca="1">AI$151-データ!Q116</f>
        <v>#N/A</v>
      </c>
      <c r="AJ269" s="73" t="e">
        <f ca="1">AJ$151-データ!R116</f>
        <v>#N/A</v>
      </c>
      <c r="AK269" s="73" t="e">
        <f ca="1">AK$151-データ!S116</f>
        <v>#N/A</v>
      </c>
      <c r="AL269" s="73" t="e">
        <f ca="1">AL$151-データ!T116</f>
        <v>#N/A</v>
      </c>
      <c r="AM269" s="73">
        <f ca="1">AM$151-データ!U116</f>
        <v>-7</v>
      </c>
      <c r="AN269" s="73" t="e">
        <f ca="1">AN$151-データ!V116</f>
        <v>#N/A</v>
      </c>
      <c r="AO269" s="73" t="e">
        <f ca="1">AO$151-データ!W116</f>
        <v>#N/A</v>
      </c>
      <c r="AP269" s="73" t="e">
        <f ca="1">AP$151-データ!X116</f>
        <v>#N/A</v>
      </c>
      <c r="AQ269" s="73" t="e">
        <f ca="1">AQ$151-データ!Y116</f>
        <v>#N/A</v>
      </c>
      <c r="AR269" s="73" t="e">
        <f ca="1">AR$151-データ!Z116</f>
        <v>#N/A</v>
      </c>
      <c r="AS269" s="73" t="e">
        <f ca="1">AS$151-データ!AA116</f>
        <v>#N/A</v>
      </c>
      <c r="AT269" s="73" t="e">
        <f ca="1">AT$151-データ!AB116</f>
        <v>#N/A</v>
      </c>
      <c r="AU269" s="73" t="e">
        <f ca="1">AU$151-データ!AC116</f>
        <v>#N/A</v>
      </c>
      <c r="AV269" s="73" t="e">
        <f ca="1">AV$151-データ!AD116</f>
        <v>#N/A</v>
      </c>
      <c r="AW269" s="73" t="e">
        <f ca="1">AW$151-データ!AE116</f>
        <v>#N/A</v>
      </c>
      <c r="AX269" s="73" t="e">
        <f ca="1">AX$151-データ!AF116</f>
        <v>#N/A</v>
      </c>
      <c r="AY269" s="73" t="e">
        <f ca="1">AY$151-データ!AG116</f>
        <v>#N/A</v>
      </c>
      <c r="AZ269" s="73" t="e">
        <f ca="1">AZ$151-データ!AH116</f>
        <v>#N/A</v>
      </c>
      <c r="BA269" s="73" t="e">
        <f ca="1">BA$151-データ!AI116</f>
        <v>#N/A</v>
      </c>
      <c r="BB269" s="73">
        <f ca="1">BB$151-データ!AJ116</f>
        <v>-7</v>
      </c>
      <c r="BC269" s="73" t="e">
        <f ca="1">BC$151-データ!AK116</f>
        <v>#N/A</v>
      </c>
      <c r="BD269" s="73" t="e">
        <f ca="1">BD$151-データ!AL116</f>
        <v>#N/A</v>
      </c>
      <c r="BE269" s="73" t="e">
        <f ca="1">BE$151-データ!AM116</f>
        <v>#N/A</v>
      </c>
      <c r="BF269" s="73" t="e">
        <f ca="1">BF$151-データ!AN116</f>
        <v>#N/A</v>
      </c>
      <c r="BG269" s="73" t="e">
        <f ca="1">BG$151-データ!AO116</f>
        <v>#N/A</v>
      </c>
      <c r="BH269" s="73" t="e">
        <f ca="1">BH$151-データ!AP116</f>
        <v>#N/A</v>
      </c>
      <c r="BI269" s="73" t="e">
        <f ca="1">BI$151-データ!AQ116</f>
        <v>#N/A</v>
      </c>
      <c r="BJ269" s="73" t="e">
        <f ca="1">BJ$151-データ!AR116</f>
        <v>#N/A</v>
      </c>
      <c r="BK269" s="73" t="e">
        <f ca="1">BK$151-データ!AS116</f>
        <v>#N/A</v>
      </c>
      <c r="BL269" s="73" t="e">
        <f ca="1">BL$151-データ!AT116</f>
        <v>#N/A</v>
      </c>
      <c r="BM269" s="73" t="e">
        <f ca="1">BM$151-データ!AU116</f>
        <v>#N/A</v>
      </c>
      <c r="BN269" s="73" t="e">
        <f ca="1">BN$151-データ!AV116</f>
        <v>#N/A</v>
      </c>
      <c r="BO269" s="73" t="e">
        <f ca="1">BO$151-データ!AW116</f>
        <v>#N/A</v>
      </c>
      <c r="BP269" s="73">
        <f ca="1">BP$151-データ!AX116</f>
        <v>-6</v>
      </c>
      <c r="BQ269" s="73" t="e">
        <f>BQ$151-データ!AY116</f>
        <v>#N/A</v>
      </c>
      <c r="BR269" s="73" t="e">
        <f>BR$151-データ!AZ116</f>
        <v>#N/A</v>
      </c>
    </row>
    <row r="270" spans="30:70" hidden="1" outlineLevel="1">
      <c r="AD270" s="66">
        <f>データ!B117</f>
        <v>113</v>
      </c>
      <c r="AE270" s="66">
        <f ca="1">IF(AF270&lt;&gt;0,0,COUNTIF(AF$157:$AF270,0))</f>
        <v>1</v>
      </c>
      <c r="AF270" s="66">
        <f t="shared" ca="1" si="54"/>
        <v>0</v>
      </c>
      <c r="AG270" s="66" t="str">
        <f>データ!D117</f>
        <v>魔獣</v>
      </c>
      <c r="AH270" s="66" t="str">
        <f>データ!F117</f>
        <v>ケットシー</v>
      </c>
      <c r="AI270" s="73" t="e">
        <f ca="1">AI$151-データ!Q117</f>
        <v>#N/A</v>
      </c>
      <c r="AJ270" s="73" t="e">
        <f ca="1">AJ$151-データ!R117</f>
        <v>#N/A</v>
      </c>
      <c r="AK270" s="73" t="e">
        <f ca="1">AK$151-データ!S117</f>
        <v>#N/A</v>
      </c>
      <c r="AL270" s="73" t="e">
        <f ca="1">AL$151-データ!T117</f>
        <v>#N/A</v>
      </c>
      <c r="AM270" s="73" t="e">
        <f ca="1">AM$151-データ!U117</f>
        <v>#N/A</v>
      </c>
      <c r="AN270" s="73" t="e">
        <f ca="1">AN$151-データ!V117</f>
        <v>#N/A</v>
      </c>
      <c r="AO270" s="73" t="e">
        <f ca="1">AO$151-データ!W117</f>
        <v>#N/A</v>
      </c>
      <c r="AP270" s="73" t="e">
        <f ca="1">AP$151-データ!X117</f>
        <v>#N/A</v>
      </c>
      <c r="AQ270" s="73" t="e">
        <f ca="1">AQ$151-データ!Y117</f>
        <v>#N/A</v>
      </c>
      <c r="AR270" s="73" t="e">
        <f ca="1">AR$151-データ!Z117</f>
        <v>#N/A</v>
      </c>
      <c r="AS270" s="73" t="e">
        <f ca="1">AS$151-データ!AA117</f>
        <v>#N/A</v>
      </c>
      <c r="AT270" s="73" t="e">
        <f ca="1">AT$151-データ!AB117</f>
        <v>#N/A</v>
      </c>
      <c r="AU270" s="73" t="e">
        <f ca="1">AU$151-データ!AC117</f>
        <v>#N/A</v>
      </c>
      <c r="AV270" s="73" t="e">
        <f ca="1">AV$151-データ!AD117</f>
        <v>#N/A</v>
      </c>
      <c r="AW270" s="73" t="e">
        <f ca="1">AW$151-データ!AE117</f>
        <v>#N/A</v>
      </c>
      <c r="AX270" s="73" t="e">
        <f ca="1">AX$151-データ!AF117</f>
        <v>#N/A</v>
      </c>
      <c r="AY270" s="73" t="e">
        <f ca="1">AY$151-データ!AG117</f>
        <v>#N/A</v>
      </c>
      <c r="AZ270" s="73" t="e">
        <f ca="1">AZ$151-データ!AH117</f>
        <v>#N/A</v>
      </c>
      <c r="BA270" s="73" t="e">
        <f ca="1">BA$151-データ!AI117</f>
        <v>#N/A</v>
      </c>
      <c r="BB270" s="73" t="e">
        <f ca="1">BB$151-データ!AJ117</f>
        <v>#N/A</v>
      </c>
      <c r="BC270" s="73" t="e">
        <f ca="1">BC$151-データ!AK117</f>
        <v>#N/A</v>
      </c>
      <c r="BD270" s="73" t="e">
        <f ca="1">BD$151-データ!AL117</f>
        <v>#N/A</v>
      </c>
      <c r="BE270" s="73" t="e">
        <f ca="1">BE$151-データ!AM117</f>
        <v>#N/A</v>
      </c>
      <c r="BF270" s="73" t="e">
        <f ca="1">BF$151-データ!AN117</f>
        <v>#N/A</v>
      </c>
      <c r="BG270" s="73" t="e">
        <f ca="1">BG$151-データ!AO117</f>
        <v>#N/A</v>
      </c>
      <c r="BH270" s="73" t="e">
        <f ca="1">BH$151-データ!AP117</f>
        <v>#N/A</v>
      </c>
      <c r="BI270" s="73" t="e">
        <f ca="1">BI$151-データ!AQ117</f>
        <v>#N/A</v>
      </c>
      <c r="BJ270" s="73" t="e">
        <f ca="1">BJ$151-データ!AR117</f>
        <v>#N/A</v>
      </c>
      <c r="BK270" s="73">
        <f ca="1">BK$151-データ!AS117</f>
        <v>0</v>
      </c>
      <c r="BL270" s="73" t="e">
        <f ca="1">BL$151-データ!AT117</f>
        <v>#N/A</v>
      </c>
      <c r="BM270" s="73" t="e">
        <f ca="1">BM$151-データ!AU117</f>
        <v>#N/A</v>
      </c>
      <c r="BN270" s="73" t="e">
        <f ca="1">BN$151-データ!AV117</f>
        <v>#N/A</v>
      </c>
      <c r="BO270" s="73" t="e">
        <f ca="1">BO$151-データ!AW117</f>
        <v>#N/A</v>
      </c>
      <c r="BP270" s="73" t="e">
        <f ca="1">BP$151-データ!AX117</f>
        <v>#N/A</v>
      </c>
      <c r="BQ270" s="73" t="e">
        <f>BQ$151-データ!AY117</f>
        <v>#N/A</v>
      </c>
      <c r="BR270" s="73" t="e">
        <f>BR$151-データ!AZ117</f>
        <v>#N/A</v>
      </c>
    </row>
    <row r="271" spans="30:70" hidden="1" outlineLevel="1">
      <c r="AD271" s="66">
        <f>データ!B118</f>
        <v>114</v>
      </c>
      <c r="AE271" s="66">
        <f ca="1">IF(AF271&lt;&gt;0,0,COUNTIF(AF$157:$AF271,0))</f>
        <v>2</v>
      </c>
      <c r="AF271" s="66">
        <f t="shared" ca="1" si="54"/>
        <v>0</v>
      </c>
      <c r="AG271" s="66" t="str">
        <f>データ!D118</f>
        <v>魔獣</v>
      </c>
      <c r="AH271" s="66" t="str">
        <f>データ!F118</f>
        <v>イヌガミ</v>
      </c>
      <c r="AI271" s="73" t="e">
        <f ca="1">AI$151-データ!Q118</f>
        <v>#N/A</v>
      </c>
      <c r="AJ271" s="73" t="e">
        <f ca="1">AJ$151-データ!R118</f>
        <v>#N/A</v>
      </c>
      <c r="AK271" s="73" t="e">
        <f ca="1">AK$151-データ!S118</f>
        <v>#N/A</v>
      </c>
      <c r="AL271" s="73" t="e">
        <f ca="1">AL$151-データ!T118</f>
        <v>#N/A</v>
      </c>
      <c r="AM271" s="73" t="e">
        <f ca="1">AM$151-データ!U118</f>
        <v>#N/A</v>
      </c>
      <c r="AN271" s="73" t="e">
        <f ca="1">AN$151-データ!V118</f>
        <v>#N/A</v>
      </c>
      <c r="AO271" s="73" t="e">
        <f ca="1">AO$151-データ!W118</f>
        <v>#N/A</v>
      </c>
      <c r="AP271" s="73" t="e">
        <f ca="1">AP$151-データ!X118</f>
        <v>#N/A</v>
      </c>
      <c r="AQ271" s="73" t="e">
        <f ca="1">AQ$151-データ!Y118</f>
        <v>#N/A</v>
      </c>
      <c r="AR271" s="73" t="e">
        <f ca="1">AR$151-データ!Z118</f>
        <v>#N/A</v>
      </c>
      <c r="AS271" s="73" t="e">
        <f ca="1">AS$151-データ!AA118</f>
        <v>#N/A</v>
      </c>
      <c r="AT271" s="73" t="e">
        <f ca="1">AT$151-データ!AB118</f>
        <v>#N/A</v>
      </c>
      <c r="AU271" s="73" t="e">
        <f ca="1">AU$151-データ!AC118</f>
        <v>#N/A</v>
      </c>
      <c r="AV271" s="73" t="e">
        <f ca="1">AV$151-データ!AD118</f>
        <v>#N/A</v>
      </c>
      <c r="AW271" s="73" t="e">
        <f ca="1">AW$151-データ!AE118</f>
        <v>#N/A</v>
      </c>
      <c r="AX271" s="73" t="e">
        <f ca="1">AX$151-データ!AF118</f>
        <v>#N/A</v>
      </c>
      <c r="AY271" s="73" t="e">
        <f ca="1">AY$151-データ!AG118</f>
        <v>#N/A</v>
      </c>
      <c r="AZ271" s="73" t="e">
        <f ca="1">AZ$151-データ!AH118</f>
        <v>#N/A</v>
      </c>
      <c r="BA271" s="73" t="e">
        <f ca="1">BA$151-データ!AI118</f>
        <v>#N/A</v>
      </c>
      <c r="BB271" s="73" t="e">
        <f ca="1">BB$151-データ!AJ118</f>
        <v>#N/A</v>
      </c>
      <c r="BC271" s="73" t="e">
        <f ca="1">BC$151-データ!AK118</f>
        <v>#N/A</v>
      </c>
      <c r="BD271" s="73" t="e">
        <f ca="1">BD$151-データ!AL118</f>
        <v>#N/A</v>
      </c>
      <c r="BE271" s="73" t="e">
        <f ca="1">BE$151-データ!AM118</f>
        <v>#N/A</v>
      </c>
      <c r="BF271" s="73" t="e">
        <f ca="1">BF$151-データ!AN118</f>
        <v>#N/A</v>
      </c>
      <c r="BG271" s="73" t="e">
        <f ca="1">BG$151-データ!AO118</f>
        <v>#N/A</v>
      </c>
      <c r="BH271" s="73" t="e">
        <f ca="1">BH$151-データ!AP118</f>
        <v>#N/A</v>
      </c>
      <c r="BI271" s="73" t="e">
        <f ca="1">BI$151-データ!AQ118</f>
        <v>#N/A</v>
      </c>
      <c r="BJ271" s="73" t="e">
        <f ca="1">BJ$151-データ!AR118</f>
        <v>#N/A</v>
      </c>
      <c r="BK271" s="73">
        <f ca="1">BK$151-データ!AS118</f>
        <v>0</v>
      </c>
      <c r="BL271" s="73" t="e">
        <f ca="1">BL$151-データ!AT118</f>
        <v>#N/A</v>
      </c>
      <c r="BM271" s="73" t="e">
        <f ca="1">BM$151-データ!AU118</f>
        <v>#N/A</v>
      </c>
      <c r="BN271" s="73" t="e">
        <f ca="1">BN$151-データ!AV118</f>
        <v>#N/A</v>
      </c>
      <c r="BO271" s="73" t="e">
        <f ca="1">BO$151-データ!AW118</f>
        <v>#N/A</v>
      </c>
      <c r="BP271" s="73" t="e">
        <f ca="1">BP$151-データ!AX118</f>
        <v>#N/A</v>
      </c>
      <c r="BQ271" s="73" t="e">
        <f>BQ$151-データ!AY118</f>
        <v>#N/A</v>
      </c>
      <c r="BR271" s="73" t="e">
        <f>BR$151-データ!AZ118</f>
        <v>#N/A</v>
      </c>
    </row>
    <row r="272" spans="30:70" hidden="1" outlineLevel="1">
      <c r="AD272" s="66">
        <f>データ!B119</f>
        <v>115</v>
      </c>
      <c r="AE272" s="66">
        <f ca="1">IF(AF272&lt;&gt;0,0,COUNTIF(AF$157:$AF272,0))</f>
        <v>3</v>
      </c>
      <c r="AF272" s="66">
        <f t="shared" ca="1" si="54"/>
        <v>0</v>
      </c>
      <c r="AG272" s="66" t="str">
        <f>データ!D119</f>
        <v>魔獣</v>
      </c>
      <c r="AH272" s="66" t="str">
        <f>データ!F119</f>
        <v>ネコマタ</v>
      </c>
      <c r="AI272" s="73" t="e">
        <f ca="1">AI$151-データ!Q119</f>
        <v>#N/A</v>
      </c>
      <c r="AJ272" s="73" t="e">
        <f ca="1">AJ$151-データ!R119</f>
        <v>#N/A</v>
      </c>
      <c r="AK272" s="73" t="e">
        <f ca="1">AK$151-データ!S119</f>
        <v>#N/A</v>
      </c>
      <c r="AL272" s="73" t="e">
        <f ca="1">AL$151-データ!T119</f>
        <v>#N/A</v>
      </c>
      <c r="AM272" s="73" t="e">
        <f ca="1">AM$151-データ!U119</f>
        <v>#N/A</v>
      </c>
      <c r="AN272" s="73" t="e">
        <f ca="1">AN$151-データ!V119</f>
        <v>#N/A</v>
      </c>
      <c r="AO272" s="73" t="e">
        <f ca="1">AO$151-データ!W119</f>
        <v>#N/A</v>
      </c>
      <c r="AP272" s="73" t="e">
        <f ca="1">AP$151-データ!X119</f>
        <v>#N/A</v>
      </c>
      <c r="AQ272" s="73" t="e">
        <f ca="1">AQ$151-データ!Y119</f>
        <v>#N/A</v>
      </c>
      <c r="AR272" s="73" t="e">
        <f ca="1">AR$151-データ!Z119</f>
        <v>#N/A</v>
      </c>
      <c r="AS272" s="73" t="e">
        <f ca="1">AS$151-データ!AA119</f>
        <v>#N/A</v>
      </c>
      <c r="AT272" s="73" t="e">
        <f ca="1">AT$151-データ!AB119</f>
        <v>#N/A</v>
      </c>
      <c r="AU272" s="73" t="e">
        <f ca="1">AU$151-データ!AC119</f>
        <v>#N/A</v>
      </c>
      <c r="AV272" s="73" t="e">
        <f ca="1">AV$151-データ!AD119</f>
        <v>#N/A</v>
      </c>
      <c r="AW272" s="73" t="e">
        <f ca="1">AW$151-データ!AE119</f>
        <v>#N/A</v>
      </c>
      <c r="AX272" s="73" t="e">
        <f ca="1">AX$151-データ!AF119</f>
        <v>#N/A</v>
      </c>
      <c r="AY272" s="73" t="e">
        <f ca="1">AY$151-データ!AG119</f>
        <v>#N/A</v>
      </c>
      <c r="AZ272" s="73" t="e">
        <f ca="1">AZ$151-データ!AH119</f>
        <v>#N/A</v>
      </c>
      <c r="BA272" s="73" t="e">
        <f ca="1">BA$151-データ!AI119</f>
        <v>#N/A</v>
      </c>
      <c r="BB272" s="73" t="e">
        <f ca="1">BB$151-データ!AJ119</f>
        <v>#N/A</v>
      </c>
      <c r="BC272" s="73" t="e">
        <f ca="1">BC$151-データ!AK119</f>
        <v>#N/A</v>
      </c>
      <c r="BD272" s="73" t="e">
        <f ca="1">BD$151-データ!AL119</f>
        <v>#N/A</v>
      </c>
      <c r="BE272" s="73" t="e">
        <f ca="1">BE$151-データ!AM119</f>
        <v>#N/A</v>
      </c>
      <c r="BF272" s="73" t="e">
        <f ca="1">BF$151-データ!AN119</f>
        <v>#N/A</v>
      </c>
      <c r="BG272" s="73" t="e">
        <f ca="1">BG$151-データ!AO119</f>
        <v>#N/A</v>
      </c>
      <c r="BH272" s="73" t="e">
        <f ca="1">BH$151-データ!AP119</f>
        <v>#N/A</v>
      </c>
      <c r="BI272" s="73" t="e">
        <f ca="1">BI$151-データ!AQ119</f>
        <v>#N/A</v>
      </c>
      <c r="BJ272" s="73" t="e">
        <f ca="1">BJ$151-データ!AR119</f>
        <v>#N/A</v>
      </c>
      <c r="BK272" s="73">
        <f ca="1">BK$151-データ!AS119</f>
        <v>0</v>
      </c>
      <c r="BL272" s="73" t="e">
        <f ca="1">BL$151-データ!AT119</f>
        <v>#N/A</v>
      </c>
      <c r="BM272" s="73" t="e">
        <f ca="1">BM$151-データ!AU119</f>
        <v>#N/A</v>
      </c>
      <c r="BN272" s="73" t="e">
        <f ca="1">BN$151-データ!AV119</f>
        <v>#N/A</v>
      </c>
      <c r="BO272" s="73" t="e">
        <f ca="1">BO$151-データ!AW119</f>
        <v>#N/A</v>
      </c>
      <c r="BP272" s="73" t="e">
        <f ca="1">BP$151-データ!AX119</f>
        <v>#N/A</v>
      </c>
      <c r="BQ272" s="73" t="e">
        <f>BQ$151-データ!AY119</f>
        <v>#N/A</v>
      </c>
      <c r="BR272" s="73" t="e">
        <f>BR$151-データ!AZ119</f>
        <v>#N/A</v>
      </c>
    </row>
    <row r="273" spans="30:70" hidden="1" outlineLevel="1">
      <c r="AD273" s="66">
        <f>データ!B120</f>
        <v>116</v>
      </c>
      <c r="AE273" s="66">
        <f ca="1">IF(AF273&lt;&gt;0,0,COUNTIF(AF$157:$AF273,0))</f>
        <v>0</v>
      </c>
      <c r="AF273" s="66">
        <f t="shared" ca="1" si="54"/>
        <v>1</v>
      </c>
      <c r="AG273" s="66" t="str">
        <f>データ!D120</f>
        <v>魔獣</v>
      </c>
      <c r="AH273" s="66" t="str">
        <f>データ!F120</f>
        <v>カーシー</v>
      </c>
      <c r="AI273" s="73" t="e">
        <f ca="1">AI$151-データ!Q120</f>
        <v>#N/A</v>
      </c>
      <c r="AJ273" s="73" t="e">
        <f ca="1">AJ$151-データ!R120</f>
        <v>#N/A</v>
      </c>
      <c r="AK273" s="73" t="e">
        <f ca="1">AK$151-データ!S120</f>
        <v>#N/A</v>
      </c>
      <c r="AL273" s="73" t="e">
        <f ca="1">AL$151-データ!T120</f>
        <v>#N/A</v>
      </c>
      <c r="AM273" s="73" t="e">
        <f ca="1">AM$151-データ!U120</f>
        <v>#N/A</v>
      </c>
      <c r="AN273" s="73" t="e">
        <f ca="1">AN$151-データ!V120</f>
        <v>#N/A</v>
      </c>
      <c r="AO273" s="73" t="e">
        <f ca="1">AO$151-データ!W120</f>
        <v>#N/A</v>
      </c>
      <c r="AP273" s="73" t="e">
        <f ca="1">AP$151-データ!X120</f>
        <v>#N/A</v>
      </c>
      <c r="AQ273" s="73" t="e">
        <f ca="1">AQ$151-データ!Y120</f>
        <v>#N/A</v>
      </c>
      <c r="AR273" s="73" t="e">
        <f ca="1">AR$151-データ!Z120</f>
        <v>#N/A</v>
      </c>
      <c r="AS273" s="73" t="e">
        <f ca="1">AS$151-データ!AA120</f>
        <v>#N/A</v>
      </c>
      <c r="AT273" s="73" t="e">
        <f ca="1">AT$151-データ!AB120</f>
        <v>#N/A</v>
      </c>
      <c r="AU273" s="73" t="e">
        <f ca="1">AU$151-データ!AC120</f>
        <v>#N/A</v>
      </c>
      <c r="AV273" s="73" t="e">
        <f ca="1">AV$151-データ!AD120</f>
        <v>#N/A</v>
      </c>
      <c r="AW273" s="73" t="e">
        <f ca="1">AW$151-データ!AE120</f>
        <v>#N/A</v>
      </c>
      <c r="AX273" s="73" t="e">
        <f ca="1">AX$151-データ!AF120</f>
        <v>#N/A</v>
      </c>
      <c r="AY273" s="73" t="e">
        <f ca="1">AY$151-データ!AG120</f>
        <v>#N/A</v>
      </c>
      <c r="AZ273" s="73" t="e">
        <f ca="1">AZ$151-データ!AH120</f>
        <v>#N/A</v>
      </c>
      <c r="BA273" s="73" t="e">
        <f ca="1">BA$151-データ!AI120</f>
        <v>#N/A</v>
      </c>
      <c r="BB273" s="73" t="e">
        <f ca="1">BB$151-データ!AJ120</f>
        <v>#N/A</v>
      </c>
      <c r="BC273" s="73" t="e">
        <f ca="1">BC$151-データ!AK120</f>
        <v>#N/A</v>
      </c>
      <c r="BD273" s="73" t="e">
        <f ca="1">BD$151-データ!AL120</f>
        <v>#N/A</v>
      </c>
      <c r="BE273" s="73" t="e">
        <f ca="1">BE$151-データ!AM120</f>
        <v>#N/A</v>
      </c>
      <c r="BF273" s="73" t="e">
        <f ca="1">BF$151-データ!AN120</f>
        <v>#N/A</v>
      </c>
      <c r="BG273" s="73" t="e">
        <f ca="1">BG$151-データ!AO120</f>
        <v>#N/A</v>
      </c>
      <c r="BH273" s="73" t="e">
        <f ca="1">BH$151-データ!AP120</f>
        <v>#N/A</v>
      </c>
      <c r="BI273" s="73" t="e">
        <f ca="1">BI$151-データ!AQ120</f>
        <v>#N/A</v>
      </c>
      <c r="BJ273" s="73" t="e">
        <f ca="1">BJ$151-データ!AR120</f>
        <v>#N/A</v>
      </c>
      <c r="BK273" s="73">
        <f ca="1">BK$151-データ!AS120</f>
        <v>-1</v>
      </c>
      <c r="BL273" s="73" t="e">
        <f ca="1">BL$151-データ!AT120</f>
        <v>#N/A</v>
      </c>
      <c r="BM273" s="73" t="e">
        <f ca="1">BM$151-データ!AU120</f>
        <v>#N/A</v>
      </c>
      <c r="BN273" s="73" t="e">
        <f ca="1">BN$151-データ!AV120</f>
        <v>#N/A</v>
      </c>
      <c r="BO273" s="73" t="e">
        <f ca="1">BO$151-データ!AW120</f>
        <v>#N/A</v>
      </c>
      <c r="BP273" s="73" t="e">
        <f ca="1">BP$151-データ!AX120</f>
        <v>#N/A</v>
      </c>
      <c r="BQ273" s="73" t="e">
        <f>BQ$151-データ!AY120</f>
        <v>#N/A</v>
      </c>
      <c r="BR273" s="73" t="e">
        <f>BR$151-データ!AZ120</f>
        <v>#N/A</v>
      </c>
    </row>
    <row r="274" spans="30:70" hidden="1" outlineLevel="1">
      <c r="AD274" s="66">
        <f>データ!B121</f>
        <v>117</v>
      </c>
      <c r="AE274" s="66">
        <f ca="1">IF(AF274&lt;&gt;0,0,COUNTIF(AF$157:$AF274,0))</f>
        <v>0</v>
      </c>
      <c r="AF274" s="66">
        <f t="shared" ca="1" si="54"/>
        <v>1</v>
      </c>
      <c r="AG274" s="66" t="str">
        <f>データ!D121</f>
        <v>魔獣</v>
      </c>
      <c r="AH274" s="66" t="str">
        <f>データ!F121</f>
        <v>オルトロス</v>
      </c>
      <c r="AI274" s="73" t="e">
        <f ca="1">AI$151-データ!Q121</f>
        <v>#N/A</v>
      </c>
      <c r="AJ274" s="73" t="e">
        <f ca="1">AJ$151-データ!R121</f>
        <v>#N/A</v>
      </c>
      <c r="AK274" s="73" t="e">
        <f ca="1">AK$151-データ!S121</f>
        <v>#N/A</v>
      </c>
      <c r="AL274" s="73" t="e">
        <f ca="1">AL$151-データ!T121</f>
        <v>#N/A</v>
      </c>
      <c r="AM274" s="73" t="e">
        <f ca="1">AM$151-データ!U121</f>
        <v>#N/A</v>
      </c>
      <c r="AN274" s="73" t="e">
        <f ca="1">AN$151-データ!V121</f>
        <v>#N/A</v>
      </c>
      <c r="AO274" s="73" t="e">
        <f ca="1">AO$151-データ!W121</f>
        <v>#N/A</v>
      </c>
      <c r="AP274" s="73" t="e">
        <f ca="1">AP$151-データ!X121</f>
        <v>#N/A</v>
      </c>
      <c r="AQ274" s="73" t="e">
        <f ca="1">AQ$151-データ!Y121</f>
        <v>#N/A</v>
      </c>
      <c r="AR274" s="73" t="e">
        <f ca="1">AR$151-データ!Z121</f>
        <v>#N/A</v>
      </c>
      <c r="AS274" s="73" t="e">
        <f ca="1">AS$151-データ!AA121</f>
        <v>#N/A</v>
      </c>
      <c r="AT274" s="73" t="e">
        <f ca="1">AT$151-データ!AB121</f>
        <v>#N/A</v>
      </c>
      <c r="AU274" s="73" t="e">
        <f ca="1">AU$151-データ!AC121</f>
        <v>#N/A</v>
      </c>
      <c r="AV274" s="73" t="e">
        <f ca="1">AV$151-データ!AD121</f>
        <v>#N/A</v>
      </c>
      <c r="AW274" s="73" t="e">
        <f ca="1">AW$151-データ!AE121</f>
        <v>#N/A</v>
      </c>
      <c r="AX274" s="73" t="e">
        <f ca="1">AX$151-データ!AF121</f>
        <v>#N/A</v>
      </c>
      <c r="AY274" s="73" t="e">
        <f ca="1">AY$151-データ!AG121</f>
        <v>#N/A</v>
      </c>
      <c r="AZ274" s="73" t="e">
        <f ca="1">AZ$151-データ!AH121</f>
        <v>#N/A</v>
      </c>
      <c r="BA274" s="73" t="e">
        <f ca="1">BA$151-データ!AI121</f>
        <v>#N/A</v>
      </c>
      <c r="BB274" s="73" t="e">
        <f ca="1">BB$151-データ!AJ121</f>
        <v>#N/A</v>
      </c>
      <c r="BC274" s="73" t="e">
        <f ca="1">BC$151-データ!AK121</f>
        <v>#N/A</v>
      </c>
      <c r="BD274" s="73" t="e">
        <f ca="1">BD$151-データ!AL121</f>
        <v>#N/A</v>
      </c>
      <c r="BE274" s="73" t="e">
        <f ca="1">BE$151-データ!AM121</f>
        <v>#N/A</v>
      </c>
      <c r="BF274" s="73" t="e">
        <f ca="1">BF$151-データ!AN121</f>
        <v>#N/A</v>
      </c>
      <c r="BG274" s="73" t="e">
        <f ca="1">BG$151-データ!AO121</f>
        <v>#N/A</v>
      </c>
      <c r="BH274" s="73" t="e">
        <f ca="1">BH$151-データ!AP121</f>
        <v>#N/A</v>
      </c>
      <c r="BI274" s="73" t="e">
        <f ca="1">BI$151-データ!AQ121</f>
        <v>#N/A</v>
      </c>
      <c r="BJ274" s="73" t="e">
        <f ca="1">BJ$151-データ!AR121</f>
        <v>#N/A</v>
      </c>
      <c r="BK274" s="73">
        <f ca="1">BK$151-データ!AS121</f>
        <v>-2</v>
      </c>
      <c r="BL274" s="73" t="e">
        <f ca="1">BL$151-データ!AT121</f>
        <v>#N/A</v>
      </c>
      <c r="BM274" s="73" t="e">
        <f ca="1">BM$151-データ!AU121</f>
        <v>#N/A</v>
      </c>
      <c r="BN274" s="73" t="e">
        <f ca="1">BN$151-データ!AV121</f>
        <v>#N/A</v>
      </c>
      <c r="BO274" s="73" t="e">
        <f ca="1">BO$151-データ!AW121</f>
        <v>#N/A</v>
      </c>
      <c r="BP274" s="73" t="e">
        <f ca="1">BP$151-データ!AX121</f>
        <v>#N/A</v>
      </c>
      <c r="BQ274" s="73" t="e">
        <f>BQ$151-データ!AY121</f>
        <v>#N/A</v>
      </c>
      <c r="BR274" s="73" t="e">
        <f>BR$151-データ!AZ121</f>
        <v>#N/A</v>
      </c>
    </row>
    <row r="275" spans="30:70" hidden="1" outlineLevel="1">
      <c r="AD275" s="66">
        <f>データ!B122</f>
        <v>118</v>
      </c>
      <c r="AE275" s="66">
        <f ca="1">IF(AF275&lt;&gt;0,0,COUNTIF(AF$157:$AF275,0))</f>
        <v>0</v>
      </c>
      <c r="AF275" s="66">
        <f t="shared" ca="1" si="54"/>
        <v>1</v>
      </c>
      <c r="AG275" s="66" t="str">
        <f>データ!D122</f>
        <v>魔獣</v>
      </c>
      <c r="AH275" s="66" t="str">
        <f>データ!F122</f>
        <v>タンキ</v>
      </c>
      <c r="AI275" s="73" t="e">
        <f ca="1">AI$151-データ!Q122</f>
        <v>#N/A</v>
      </c>
      <c r="AJ275" s="73" t="e">
        <f ca="1">AJ$151-データ!R122</f>
        <v>#N/A</v>
      </c>
      <c r="AK275" s="73" t="e">
        <f ca="1">AK$151-データ!S122</f>
        <v>#N/A</v>
      </c>
      <c r="AL275" s="73" t="e">
        <f ca="1">AL$151-データ!T122</f>
        <v>#N/A</v>
      </c>
      <c r="AM275" s="73" t="e">
        <f ca="1">AM$151-データ!U122</f>
        <v>#N/A</v>
      </c>
      <c r="AN275" s="73" t="e">
        <f ca="1">AN$151-データ!V122</f>
        <v>#N/A</v>
      </c>
      <c r="AO275" s="73" t="e">
        <f ca="1">AO$151-データ!W122</f>
        <v>#N/A</v>
      </c>
      <c r="AP275" s="73" t="e">
        <f ca="1">AP$151-データ!X122</f>
        <v>#N/A</v>
      </c>
      <c r="AQ275" s="73" t="e">
        <f ca="1">AQ$151-データ!Y122</f>
        <v>#N/A</v>
      </c>
      <c r="AR275" s="73" t="e">
        <f ca="1">AR$151-データ!Z122</f>
        <v>#N/A</v>
      </c>
      <c r="AS275" s="73" t="e">
        <f ca="1">AS$151-データ!AA122</f>
        <v>#N/A</v>
      </c>
      <c r="AT275" s="73" t="e">
        <f ca="1">AT$151-データ!AB122</f>
        <v>#N/A</v>
      </c>
      <c r="AU275" s="73" t="e">
        <f ca="1">AU$151-データ!AC122</f>
        <v>#N/A</v>
      </c>
      <c r="AV275" s="73" t="e">
        <f ca="1">AV$151-データ!AD122</f>
        <v>#N/A</v>
      </c>
      <c r="AW275" s="73" t="e">
        <f ca="1">AW$151-データ!AE122</f>
        <v>#N/A</v>
      </c>
      <c r="AX275" s="73" t="e">
        <f ca="1">AX$151-データ!AF122</f>
        <v>#N/A</v>
      </c>
      <c r="AY275" s="73" t="e">
        <f ca="1">AY$151-データ!AG122</f>
        <v>#N/A</v>
      </c>
      <c r="AZ275" s="73" t="e">
        <f ca="1">AZ$151-データ!AH122</f>
        <v>#N/A</v>
      </c>
      <c r="BA275" s="73" t="e">
        <f ca="1">BA$151-データ!AI122</f>
        <v>#N/A</v>
      </c>
      <c r="BB275" s="73" t="e">
        <f ca="1">BB$151-データ!AJ122</f>
        <v>#N/A</v>
      </c>
      <c r="BC275" s="73" t="e">
        <f ca="1">BC$151-データ!AK122</f>
        <v>#N/A</v>
      </c>
      <c r="BD275" s="73" t="e">
        <f ca="1">BD$151-データ!AL122</f>
        <v>#N/A</v>
      </c>
      <c r="BE275" s="73" t="e">
        <f ca="1">BE$151-データ!AM122</f>
        <v>#N/A</v>
      </c>
      <c r="BF275" s="73" t="e">
        <f ca="1">BF$151-データ!AN122</f>
        <v>#N/A</v>
      </c>
      <c r="BG275" s="73" t="e">
        <f ca="1">BG$151-データ!AO122</f>
        <v>#N/A</v>
      </c>
      <c r="BH275" s="73" t="e">
        <f ca="1">BH$151-データ!AP122</f>
        <v>#N/A</v>
      </c>
      <c r="BI275" s="73" t="e">
        <f ca="1">BI$151-データ!AQ122</f>
        <v>#N/A</v>
      </c>
      <c r="BJ275" s="73" t="e">
        <f ca="1">BJ$151-データ!AR122</f>
        <v>#N/A</v>
      </c>
      <c r="BK275" s="73">
        <f ca="1">BK$151-データ!AS122</f>
        <v>-3</v>
      </c>
      <c r="BL275" s="73" t="e">
        <f ca="1">BL$151-データ!AT122</f>
        <v>#N/A</v>
      </c>
      <c r="BM275" s="73" t="e">
        <f ca="1">BM$151-データ!AU122</f>
        <v>#N/A</v>
      </c>
      <c r="BN275" s="73" t="e">
        <f ca="1">BN$151-データ!AV122</f>
        <v>#N/A</v>
      </c>
      <c r="BO275" s="73" t="e">
        <f ca="1">BO$151-データ!AW122</f>
        <v>#N/A</v>
      </c>
      <c r="BP275" s="73" t="e">
        <f ca="1">BP$151-データ!AX122</f>
        <v>#N/A</v>
      </c>
      <c r="BQ275" s="73" t="e">
        <f>BQ$151-データ!AY122</f>
        <v>#N/A</v>
      </c>
      <c r="BR275" s="73" t="e">
        <f>BR$151-データ!AZ122</f>
        <v>#N/A</v>
      </c>
    </row>
    <row r="276" spans="30:70" hidden="1" outlineLevel="1">
      <c r="AD276" s="66">
        <f>データ!B123</f>
        <v>119</v>
      </c>
      <c r="AE276" s="66">
        <f ca="1">IF(AF276&lt;&gt;0,0,COUNTIF(AF$157:$AF276,0))</f>
        <v>0</v>
      </c>
      <c r="AF276" s="66">
        <f t="shared" ca="1" si="54"/>
        <v>1</v>
      </c>
      <c r="AG276" s="66" t="str">
        <f>データ!D123</f>
        <v>魔獣</v>
      </c>
      <c r="AH276" s="66" t="str">
        <f>データ!F123</f>
        <v>ドゥン</v>
      </c>
      <c r="AI276" s="73" t="e">
        <f ca="1">AI$151-データ!Q123</f>
        <v>#N/A</v>
      </c>
      <c r="AJ276" s="73" t="e">
        <f ca="1">AJ$151-データ!R123</f>
        <v>#N/A</v>
      </c>
      <c r="AK276" s="73" t="e">
        <f ca="1">AK$151-データ!S123</f>
        <v>#N/A</v>
      </c>
      <c r="AL276" s="73" t="e">
        <f ca="1">AL$151-データ!T123</f>
        <v>#N/A</v>
      </c>
      <c r="AM276" s="73" t="e">
        <f ca="1">AM$151-データ!U123</f>
        <v>#N/A</v>
      </c>
      <c r="AN276" s="73" t="e">
        <f ca="1">AN$151-データ!V123</f>
        <v>#N/A</v>
      </c>
      <c r="AO276" s="73" t="e">
        <f ca="1">AO$151-データ!W123</f>
        <v>#N/A</v>
      </c>
      <c r="AP276" s="73" t="e">
        <f ca="1">AP$151-データ!X123</f>
        <v>#N/A</v>
      </c>
      <c r="AQ276" s="73" t="e">
        <f ca="1">AQ$151-データ!Y123</f>
        <v>#N/A</v>
      </c>
      <c r="AR276" s="73" t="e">
        <f ca="1">AR$151-データ!Z123</f>
        <v>#N/A</v>
      </c>
      <c r="AS276" s="73" t="e">
        <f ca="1">AS$151-データ!AA123</f>
        <v>#N/A</v>
      </c>
      <c r="AT276" s="73" t="e">
        <f ca="1">AT$151-データ!AB123</f>
        <v>#N/A</v>
      </c>
      <c r="AU276" s="73" t="e">
        <f ca="1">AU$151-データ!AC123</f>
        <v>#N/A</v>
      </c>
      <c r="AV276" s="73" t="e">
        <f ca="1">AV$151-データ!AD123</f>
        <v>#N/A</v>
      </c>
      <c r="AW276" s="73" t="e">
        <f ca="1">AW$151-データ!AE123</f>
        <v>#N/A</v>
      </c>
      <c r="AX276" s="73" t="e">
        <f ca="1">AX$151-データ!AF123</f>
        <v>#N/A</v>
      </c>
      <c r="AY276" s="73" t="e">
        <f ca="1">AY$151-データ!AG123</f>
        <v>#N/A</v>
      </c>
      <c r="AZ276" s="73" t="e">
        <f ca="1">AZ$151-データ!AH123</f>
        <v>#N/A</v>
      </c>
      <c r="BA276" s="73" t="e">
        <f ca="1">BA$151-データ!AI123</f>
        <v>#N/A</v>
      </c>
      <c r="BB276" s="73" t="e">
        <f ca="1">BB$151-データ!AJ123</f>
        <v>#N/A</v>
      </c>
      <c r="BC276" s="73" t="e">
        <f ca="1">BC$151-データ!AK123</f>
        <v>#N/A</v>
      </c>
      <c r="BD276" s="73" t="e">
        <f ca="1">BD$151-データ!AL123</f>
        <v>#N/A</v>
      </c>
      <c r="BE276" s="73" t="e">
        <f ca="1">BE$151-データ!AM123</f>
        <v>#N/A</v>
      </c>
      <c r="BF276" s="73" t="e">
        <f ca="1">BF$151-データ!AN123</f>
        <v>#N/A</v>
      </c>
      <c r="BG276" s="73" t="e">
        <f ca="1">BG$151-データ!AO123</f>
        <v>#N/A</v>
      </c>
      <c r="BH276" s="73" t="e">
        <f ca="1">BH$151-データ!AP123</f>
        <v>#N/A</v>
      </c>
      <c r="BI276" s="73" t="e">
        <f ca="1">BI$151-データ!AQ123</f>
        <v>#N/A</v>
      </c>
      <c r="BJ276" s="73" t="e">
        <f ca="1">BJ$151-データ!AR123</f>
        <v>#N/A</v>
      </c>
      <c r="BK276" s="73">
        <f ca="1">BK$151-データ!AS123</f>
        <v>-4</v>
      </c>
      <c r="BL276" s="73" t="e">
        <f ca="1">BL$151-データ!AT123</f>
        <v>#N/A</v>
      </c>
      <c r="BM276" s="73" t="e">
        <f ca="1">BM$151-データ!AU123</f>
        <v>#N/A</v>
      </c>
      <c r="BN276" s="73" t="e">
        <f ca="1">BN$151-データ!AV123</f>
        <v>#N/A</v>
      </c>
      <c r="BO276" s="73" t="e">
        <f ca="1">BO$151-データ!AW123</f>
        <v>#N/A</v>
      </c>
      <c r="BP276" s="73" t="e">
        <f ca="1">BP$151-データ!AX123</f>
        <v>#N/A</v>
      </c>
      <c r="BQ276" s="73" t="e">
        <f>BQ$151-データ!AY123</f>
        <v>#N/A</v>
      </c>
      <c r="BR276" s="73" t="e">
        <f>BR$151-データ!AZ123</f>
        <v>#N/A</v>
      </c>
    </row>
    <row r="277" spans="30:70" hidden="1" outlineLevel="1">
      <c r="AD277" s="66">
        <f>データ!B124</f>
        <v>120</v>
      </c>
      <c r="AE277" s="66">
        <f ca="1">IF(AF277&lt;&gt;0,0,COUNTIF(AF$157:$AF277,0))</f>
        <v>0</v>
      </c>
      <c r="AF277" s="66">
        <f t="shared" ca="1" si="54"/>
        <v>1</v>
      </c>
      <c r="AG277" s="66" t="str">
        <f>データ!D124</f>
        <v>魔獣</v>
      </c>
      <c r="AH277" s="66" t="str">
        <f>データ!F124</f>
        <v>ケルベロス</v>
      </c>
      <c r="AI277" s="73" t="e">
        <f ca="1">AI$151-データ!Q124</f>
        <v>#N/A</v>
      </c>
      <c r="AJ277" s="73" t="e">
        <f ca="1">AJ$151-データ!R124</f>
        <v>#N/A</v>
      </c>
      <c r="AK277" s="73" t="e">
        <f ca="1">AK$151-データ!S124</f>
        <v>#N/A</v>
      </c>
      <c r="AL277" s="73" t="e">
        <f ca="1">AL$151-データ!T124</f>
        <v>#N/A</v>
      </c>
      <c r="AM277" s="73" t="e">
        <f ca="1">AM$151-データ!U124</f>
        <v>#N/A</v>
      </c>
      <c r="AN277" s="73" t="e">
        <f ca="1">AN$151-データ!V124</f>
        <v>#N/A</v>
      </c>
      <c r="AO277" s="73" t="e">
        <f ca="1">AO$151-データ!W124</f>
        <v>#N/A</v>
      </c>
      <c r="AP277" s="73" t="e">
        <f ca="1">AP$151-データ!X124</f>
        <v>#N/A</v>
      </c>
      <c r="AQ277" s="73" t="e">
        <f ca="1">AQ$151-データ!Y124</f>
        <v>#N/A</v>
      </c>
      <c r="AR277" s="73" t="e">
        <f ca="1">AR$151-データ!Z124</f>
        <v>#N/A</v>
      </c>
      <c r="AS277" s="73" t="e">
        <f ca="1">AS$151-データ!AA124</f>
        <v>#N/A</v>
      </c>
      <c r="AT277" s="73" t="e">
        <f ca="1">AT$151-データ!AB124</f>
        <v>#N/A</v>
      </c>
      <c r="AU277" s="73" t="e">
        <f ca="1">AU$151-データ!AC124</f>
        <v>#N/A</v>
      </c>
      <c r="AV277" s="73" t="e">
        <f ca="1">AV$151-データ!AD124</f>
        <v>#N/A</v>
      </c>
      <c r="AW277" s="73" t="e">
        <f ca="1">AW$151-データ!AE124</f>
        <v>#N/A</v>
      </c>
      <c r="AX277" s="73" t="e">
        <f ca="1">AX$151-データ!AF124</f>
        <v>#N/A</v>
      </c>
      <c r="AY277" s="73" t="e">
        <f ca="1">AY$151-データ!AG124</f>
        <v>#N/A</v>
      </c>
      <c r="AZ277" s="73" t="e">
        <f ca="1">AZ$151-データ!AH124</f>
        <v>#N/A</v>
      </c>
      <c r="BA277" s="73" t="e">
        <f ca="1">BA$151-データ!AI124</f>
        <v>#N/A</v>
      </c>
      <c r="BB277" s="73" t="e">
        <f ca="1">BB$151-データ!AJ124</f>
        <v>#N/A</v>
      </c>
      <c r="BC277" s="73" t="e">
        <f ca="1">BC$151-データ!AK124</f>
        <v>#N/A</v>
      </c>
      <c r="BD277" s="73" t="e">
        <f ca="1">BD$151-データ!AL124</f>
        <v>#N/A</v>
      </c>
      <c r="BE277" s="73" t="e">
        <f ca="1">BE$151-データ!AM124</f>
        <v>#N/A</v>
      </c>
      <c r="BF277" s="73" t="e">
        <f ca="1">BF$151-データ!AN124</f>
        <v>#N/A</v>
      </c>
      <c r="BG277" s="73" t="e">
        <f ca="1">BG$151-データ!AO124</f>
        <v>#N/A</v>
      </c>
      <c r="BH277" s="73" t="e">
        <f ca="1">BH$151-データ!AP124</f>
        <v>#N/A</v>
      </c>
      <c r="BI277" s="73" t="e">
        <f ca="1">BI$151-データ!AQ124</f>
        <v>#N/A</v>
      </c>
      <c r="BJ277" s="73" t="e">
        <f ca="1">BJ$151-データ!AR124</f>
        <v>#N/A</v>
      </c>
      <c r="BK277" s="73">
        <f ca="1">BK$151-データ!AS124</f>
        <v>-5</v>
      </c>
      <c r="BL277" s="73" t="e">
        <f ca="1">BL$151-データ!AT124</f>
        <v>#N/A</v>
      </c>
      <c r="BM277" s="73" t="e">
        <f ca="1">BM$151-データ!AU124</f>
        <v>#N/A</v>
      </c>
      <c r="BN277" s="73" t="e">
        <f ca="1">BN$151-データ!AV124</f>
        <v>#N/A</v>
      </c>
      <c r="BO277" s="73" t="e">
        <f ca="1">BO$151-データ!AW124</f>
        <v>#N/A</v>
      </c>
      <c r="BP277" s="73" t="e">
        <f ca="1">BP$151-データ!AX124</f>
        <v>#N/A</v>
      </c>
      <c r="BQ277" s="73" t="e">
        <f>BQ$151-データ!AY124</f>
        <v>#N/A</v>
      </c>
      <c r="BR277" s="73" t="e">
        <f>BR$151-データ!AZ124</f>
        <v>#N/A</v>
      </c>
    </row>
    <row r="278" spans="30:70" hidden="1" outlineLevel="1">
      <c r="AD278" s="66">
        <f>データ!B125</f>
        <v>121</v>
      </c>
      <c r="AE278" s="66">
        <f ca="1">IF(AF278&lt;&gt;0,0,COUNTIF(AF$157:$AF278,0))</f>
        <v>0</v>
      </c>
      <c r="AF278" s="66">
        <f t="shared" ca="1" si="54"/>
        <v>3</v>
      </c>
      <c r="AG278" s="66" t="str">
        <f>データ!D125</f>
        <v>魔獣</v>
      </c>
      <c r="AH278" s="66" t="str">
        <f>データ!F125</f>
        <v>阿修羅ケルベロス</v>
      </c>
      <c r="AI278" s="73" t="e">
        <f ca="1">AI$151-データ!Q125</f>
        <v>#N/A</v>
      </c>
      <c r="AJ278" s="73" t="e">
        <f ca="1">AJ$151-データ!R125</f>
        <v>#N/A</v>
      </c>
      <c r="AK278" s="73" t="e">
        <f ca="1">AK$151-データ!S125</f>
        <v>#N/A</v>
      </c>
      <c r="AL278" s="73" t="e">
        <f ca="1">AL$151-データ!T125</f>
        <v>#N/A</v>
      </c>
      <c r="AM278" s="73" t="e">
        <f ca="1">AM$151-データ!U125</f>
        <v>#N/A</v>
      </c>
      <c r="AN278" s="73" t="e">
        <f ca="1">AN$151-データ!V125</f>
        <v>#N/A</v>
      </c>
      <c r="AO278" s="73" t="e">
        <f ca="1">AO$151-データ!W125</f>
        <v>#N/A</v>
      </c>
      <c r="AP278" s="73" t="e">
        <f ca="1">AP$151-データ!X125</f>
        <v>#N/A</v>
      </c>
      <c r="AQ278" s="73" t="e">
        <f ca="1">AQ$151-データ!Y125</f>
        <v>#N/A</v>
      </c>
      <c r="AR278" s="73" t="e">
        <f ca="1">AR$151-データ!Z125</f>
        <v>#N/A</v>
      </c>
      <c r="AS278" s="73" t="e">
        <f ca="1">AS$151-データ!AA125</f>
        <v>#N/A</v>
      </c>
      <c r="AT278" s="73" t="e">
        <f ca="1">AT$151-データ!AB125</f>
        <v>#N/A</v>
      </c>
      <c r="AU278" s="73" t="e">
        <f ca="1">AU$151-データ!AC125</f>
        <v>#N/A</v>
      </c>
      <c r="AV278" s="73" t="e">
        <f ca="1">AV$151-データ!AD125</f>
        <v>#N/A</v>
      </c>
      <c r="AW278" s="73" t="e">
        <f ca="1">AW$151-データ!AE125</f>
        <v>#N/A</v>
      </c>
      <c r="AX278" s="73" t="e">
        <f ca="1">AX$151-データ!AF125</f>
        <v>#N/A</v>
      </c>
      <c r="AY278" s="73" t="e">
        <f ca="1">AY$151-データ!AG125</f>
        <v>#N/A</v>
      </c>
      <c r="AZ278" s="73" t="e">
        <f ca="1">AZ$151-データ!AH125</f>
        <v>#N/A</v>
      </c>
      <c r="BA278" s="73" t="e">
        <f ca="1">BA$151-データ!AI125</f>
        <v>#N/A</v>
      </c>
      <c r="BB278" s="73">
        <f ca="1">BB$151-データ!AJ125</f>
        <v>-7</v>
      </c>
      <c r="BC278" s="73">
        <f ca="1">BC$151-データ!AK125</f>
        <v>-8</v>
      </c>
      <c r="BD278" s="73" t="e">
        <f ca="1">BD$151-データ!AL125</f>
        <v>#N/A</v>
      </c>
      <c r="BE278" s="73" t="e">
        <f ca="1">BE$151-データ!AM125</f>
        <v>#N/A</v>
      </c>
      <c r="BF278" s="73" t="e">
        <f ca="1">BF$151-データ!AN125</f>
        <v>#N/A</v>
      </c>
      <c r="BG278" s="73" t="e">
        <f ca="1">BG$151-データ!AO125</f>
        <v>#N/A</v>
      </c>
      <c r="BH278" s="73" t="e">
        <f ca="1">BH$151-データ!AP125</f>
        <v>#N/A</v>
      </c>
      <c r="BI278" s="73" t="e">
        <f ca="1">BI$151-データ!AQ125</f>
        <v>#N/A</v>
      </c>
      <c r="BJ278" s="73" t="e">
        <f ca="1">BJ$151-データ!AR125</f>
        <v>#N/A</v>
      </c>
      <c r="BK278" s="73">
        <f ca="1">BK$151-データ!AS125</f>
        <v>-9</v>
      </c>
      <c r="BL278" s="73" t="e">
        <f ca="1">BL$151-データ!AT125</f>
        <v>#N/A</v>
      </c>
      <c r="BM278" s="73" t="e">
        <f ca="1">BM$151-データ!AU125</f>
        <v>#N/A</v>
      </c>
      <c r="BN278" s="73" t="e">
        <f ca="1">BN$151-データ!AV125</f>
        <v>#N/A</v>
      </c>
      <c r="BO278" s="73" t="e">
        <f ca="1">BO$151-データ!AW125</f>
        <v>#N/A</v>
      </c>
      <c r="BP278" s="73" t="e">
        <f ca="1">BP$151-データ!AX125</f>
        <v>#N/A</v>
      </c>
      <c r="BQ278" s="73" t="e">
        <f>BQ$151-データ!AY125</f>
        <v>#N/A</v>
      </c>
      <c r="BR278" s="73" t="e">
        <f>BR$151-データ!AZ125</f>
        <v>#N/A</v>
      </c>
    </row>
    <row r="279" spans="30:70" hidden="1" outlineLevel="1">
      <c r="AD279" s="66">
        <f>データ!B126</f>
        <v>122</v>
      </c>
      <c r="AE279" s="66">
        <f ca="1">IF(AF279&lt;&gt;0,0,COUNTIF(AF$157:$AF279,0))</f>
        <v>0</v>
      </c>
      <c r="AF279" s="66">
        <f t="shared" ca="1" si="54"/>
        <v>3</v>
      </c>
      <c r="AG279" s="66" t="str">
        <f>データ!D126</f>
        <v>魔獣</v>
      </c>
      <c r="AH279" s="66" t="str">
        <f>データ!F126</f>
        <v>ヴォイド</v>
      </c>
      <c r="AI279" s="73" t="e">
        <f ca="1">AI$151-データ!Q126</f>
        <v>#N/A</v>
      </c>
      <c r="AJ279" s="73" t="e">
        <f ca="1">AJ$151-データ!R126</f>
        <v>#N/A</v>
      </c>
      <c r="AK279" s="73" t="e">
        <f ca="1">AK$151-データ!S126</f>
        <v>#N/A</v>
      </c>
      <c r="AL279" s="73" t="e">
        <f ca="1">AL$151-データ!T126</f>
        <v>#N/A</v>
      </c>
      <c r="AM279" s="73" t="e">
        <f ca="1">AM$151-データ!U126</f>
        <v>#N/A</v>
      </c>
      <c r="AN279" s="73" t="e">
        <f ca="1">AN$151-データ!V126</f>
        <v>#N/A</v>
      </c>
      <c r="AO279" s="73" t="e">
        <f ca="1">AO$151-データ!W126</f>
        <v>#N/A</v>
      </c>
      <c r="AP279" s="73" t="e">
        <f ca="1">AP$151-データ!X126</f>
        <v>#N/A</v>
      </c>
      <c r="AQ279" s="73" t="e">
        <f ca="1">AQ$151-データ!Y126</f>
        <v>#N/A</v>
      </c>
      <c r="AR279" s="73" t="e">
        <f ca="1">AR$151-データ!Z126</f>
        <v>#N/A</v>
      </c>
      <c r="AS279" s="73" t="e">
        <f ca="1">AS$151-データ!AA126</f>
        <v>#N/A</v>
      </c>
      <c r="AT279" s="73" t="e">
        <f ca="1">AT$151-データ!AB126</f>
        <v>#N/A</v>
      </c>
      <c r="AU279" s="73" t="e">
        <f ca="1">AU$151-データ!AC126</f>
        <v>#N/A</v>
      </c>
      <c r="AV279" s="73" t="e">
        <f ca="1">AV$151-データ!AD126</f>
        <v>#N/A</v>
      </c>
      <c r="AW279" s="73" t="e">
        <f ca="1">AW$151-データ!AE126</f>
        <v>#N/A</v>
      </c>
      <c r="AX279" s="73" t="e">
        <f ca="1">AX$151-データ!AF126</f>
        <v>#N/A</v>
      </c>
      <c r="AY279" s="73" t="e">
        <f ca="1">AY$151-データ!AG126</f>
        <v>#N/A</v>
      </c>
      <c r="AZ279" s="73" t="e">
        <f ca="1">AZ$151-データ!AH126</f>
        <v>#N/A</v>
      </c>
      <c r="BA279" s="73" t="e">
        <f ca="1">BA$151-データ!AI126</f>
        <v>#N/A</v>
      </c>
      <c r="BB279" s="73">
        <f ca="1">BB$151-データ!AJ126</f>
        <v>-7</v>
      </c>
      <c r="BC279" s="73">
        <f ca="1">BC$151-データ!AK126</f>
        <v>-8</v>
      </c>
      <c r="BD279" s="73" t="e">
        <f ca="1">BD$151-データ!AL126</f>
        <v>#N/A</v>
      </c>
      <c r="BE279" s="73" t="e">
        <f ca="1">BE$151-データ!AM126</f>
        <v>#N/A</v>
      </c>
      <c r="BF279" s="73" t="e">
        <f ca="1">BF$151-データ!AN126</f>
        <v>#N/A</v>
      </c>
      <c r="BG279" s="73" t="e">
        <f ca="1">BG$151-データ!AO126</f>
        <v>#N/A</v>
      </c>
      <c r="BH279" s="73" t="e">
        <f ca="1">BH$151-データ!AP126</f>
        <v>#N/A</v>
      </c>
      <c r="BI279" s="73" t="e">
        <f ca="1">BI$151-データ!AQ126</f>
        <v>#N/A</v>
      </c>
      <c r="BJ279" s="73" t="e">
        <f ca="1">BJ$151-データ!AR126</f>
        <v>#N/A</v>
      </c>
      <c r="BK279" s="73">
        <f ca="1">BK$151-データ!AS126</f>
        <v>-9</v>
      </c>
      <c r="BL279" s="73" t="e">
        <f ca="1">BL$151-データ!AT126</f>
        <v>#N/A</v>
      </c>
      <c r="BM279" s="73" t="e">
        <f ca="1">BM$151-データ!AU126</f>
        <v>#N/A</v>
      </c>
      <c r="BN279" s="73" t="e">
        <f ca="1">BN$151-データ!AV126</f>
        <v>#N/A</v>
      </c>
      <c r="BO279" s="73" t="e">
        <f ca="1">BO$151-データ!AW126</f>
        <v>#N/A</v>
      </c>
      <c r="BP279" s="73" t="e">
        <f ca="1">BP$151-データ!AX126</f>
        <v>#N/A</v>
      </c>
      <c r="BQ279" s="73" t="e">
        <f>BQ$151-データ!AY126</f>
        <v>#N/A</v>
      </c>
      <c r="BR279" s="73" t="e">
        <f>BR$151-データ!AZ126</f>
        <v>#N/A</v>
      </c>
    </row>
    <row r="280" spans="30:70" hidden="1" outlineLevel="1">
      <c r="AD280" s="66">
        <f>データ!B127</f>
        <v>123</v>
      </c>
      <c r="AE280" s="66">
        <f ca="1">IF(AF280&lt;&gt;0,0,COUNTIF(AF$157:$AF280,0))</f>
        <v>0</v>
      </c>
      <c r="AF280" s="66">
        <f t="shared" ca="1" si="54"/>
        <v>1</v>
      </c>
      <c r="AG280" s="66" t="str">
        <f>データ!D127</f>
        <v>妖精</v>
      </c>
      <c r="AH280" s="66" t="str">
        <f>データ!F127</f>
        <v>ピクシー</v>
      </c>
      <c r="AI280" s="73" t="e">
        <f ca="1">AI$151-データ!Q127</f>
        <v>#N/A</v>
      </c>
      <c r="AJ280" s="73" t="e">
        <f ca="1">AJ$151-データ!R127</f>
        <v>#N/A</v>
      </c>
      <c r="AK280" s="73" t="e">
        <f ca="1">AK$151-データ!S127</f>
        <v>#N/A</v>
      </c>
      <c r="AL280" s="73" t="e">
        <f ca="1">AL$151-データ!T127</f>
        <v>#N/A</v>
      </c>
      <c r="AM280" s="73" t="e">
        <f ca="1">AM$151-データ!U127</f>
        <v>#N/A</v>
      </c>
      <c r="AN280" s="73" t="e">
        <f ca="1">AN$151-データ!V127</f>
        <v>#N/A</v>
      </c>
      <c r="AO280" s="73" t="e">
        <f ca="1">AO$151-データ!W127</f>
        <v>#N/A</v>
      </c>
      <c r="AP280" s="73" t="e">
        <f ca="1">AP$151-データ!X127</f>
        <v>#N/A</v>
      </c>
      <c r="AQ280" s="73" t="e">
        <f ca="1">AQ$151-データ!Y127</f>
        <v>#N/A</v>
      </c>
      <c r="AR280" s="73" t="e">
        <f ca="1">AR$151-データ!Z127</f>
        <v>#N/A</v>
      </c>
      <c r="AS280" s="73" t="e">
        <f ca="1">AS$151-データ!AA127</f>
        <v>#N/A</v>
      </c>
      <c r="AT280" s="73" t="e">
        <f ca="1">AT$151-データ!AB127</f>
        <v>#N/A</v>
      </c>
      <c r="AU280" s="73" t="e">
        <f ca="1">AU$151-データ!AC127</f>
        <v>#N/A</v>
      </c>
      <c r="AV280" s="73" t="e">
        <f ca="1">AV$151-データ!AD127</f>
        <v>#N/A</v>
      </c>
      <c r="AW280" s="73" t="e">
        <f ca="1">AW$151-データ!AE127</f>
        <v>#N/A</v>
      </c>
      <c r="AX280" s="73" t="e">
        <f ca="1">AX$151-データ!AF127</f>
        <v>#N/A</v>
      </c>
      <c r="AY280" s="73" t="e">
        <f ca="1">AY$151-データ!AG127</f>
        <v>#N/A</v>
      </c>
      <c r="AZ280" s="73" t="e">
        <f ca="1">AZ$151-データ!AH127</f>
        <v>#N/A</v>
      </c>
      <c r="BA280" s="73" t="e">
        <f ca="1">BA$151-データ!AI127</f>
        <v>#N/A</v>
      </c>
      <c r="BB280" s="73" t="e">
        <f ca="1">BB$151-データ!AJ127</f>
        <v>#N/A</v>
      </c>
      <c r="BC280" s="73" t="e">
        <f ca="1">BC$151-データ!AK127</f>
        <v>#N/A</v>
      </c>
      <c r="BD280" s="73" t="e">
        <f ca="1">BD$151-データ!AL127</f>
        <v>#N/A</v>
      </c>
      <c r="BE280" s="73" t="e">
        <f ca="1">BE$151-データ!AM127</f>
        <v>#N/A</v>
      </c>
      <c r="BF280" s="73" t="e">
        <f ca="1">BF$151-データ!AN127</f>
        <v>#N/A</v>
      </c>
      <c r="BG280" s="73" t="e">
        <f ca="1">BG$151-データ!AO127</f>
        <v>#N/A</v>
      </c>
      <c r="BH280" s="73" t="e">
        <f ca="1">BH$151-データ!AP127</f>
        <v>#N/A</v>
      </c>
      <c r="BI280" s="73" t="e">
        <f ca="1">BI$151-データ!AQ127</f>
        <v>#N/A</v>
      </c>
      <c r="BJ280" s="73" t="e">
        <f ca="1">BJ$151-データ!AR127</f>
        <v>#N/A</v>
      </c>
      <c r="BK280" s="73" t="e">
        <f ca="1">BK$151-データ!AS127</f>
        <v>#N/A</v>
      </c>
      <c r="BL280" s="73">
        <f ca="1">BL$151-データ!AT127</f>
        <v>-1</v>
      </c>
      <c r="BM280" s="73" t="e">
        <f ca="1">BM$151-データ!AU127</f>
        <v>#N/A</v>
      </c>
      <c r="BN280" s="73" t="e">
        <f ca="1">BN$151-データ!AV127</f>
        <v>#N/A</v>
      </c>
      <c r="BO280" s="73" t="e">
        <f ca="1">BO$151-データ!AW127</f>
        <v>#N/A</v>
      </c>
      <c r="BP280" s="73" t="e">
        <f ca="1">BP$151-データ!AX127</f>
        <v>#N/A</v>
      </c>
      <c r="BQ280" s="73" t="e">
        <f>BQ$151-データ!AY127</f>
        <v>#N/A</v>
      </c>
      <c r="BR280" s="73" t="e">
        <f>BR$151-データ!AZ127</f>
        <v>#N/A</v>
      </c>
    </row>
    <row r="281" spans="30:70" hidden="1" outlineLevel="1">
      <c r="AD281" s="66">
        <f>データ!B128</f>
        <v>124</v>
      </c>
      <c r="AE281" s="66">
        <f ca="1">IF(AF281&lt;&gt;0,0,COUNTIF(AF$157:$AF281,0))</f>
        <v>0</v>
      </c>
      <c r="AF281" s="66">
        <f t="shared" ca="1" si="54"/>
        <v>1</v>
      </c>
      <c r="AG281" s="66" t="str">
        <f>データ!D128</f>
        <v>妖精</v>
      </c>
      <c r="AH281" s="66" t="str">
        <f>データ!F128</f>
        <v>ジャックフロスト</v>
      </c>
      <c r="AI281" s="73" t="e">
        <f ca="1">AI$151-データ!Q128</f>
        <v>#N/A</v>
      </c>
      <c r="AJ281" s="73" t="e">
        <f ca="1">AJ$151-データ!R128</f>
        <v>#N/A</v>
      </c>
      <c r="AK281" s="73" t="e">
        <f ca="1">AK$151-データ!S128</f>
        <v>#N/A</v>
      </c>
      <c r="AL281" s="73" t="e">
        <f ca="1">AL$151-データ!T128</f>
        <v>#N/A</v>
      </c>
      <c r="AM281" s="73" t="e">
        <f ca="1">AM$151-データ!U128</f>
        <v>#N/A</v>
      </c>
      <c r="AN281" s="73" t="e">
        <f ca="1">AN$151-データ!V128</f>
        <v>#N/A</v>
      </c>
      <c r="AO281" s="73" t="e">
        <f ca="1">AO$151-データ!W128</f>
        <v>#N/A</v>
      </c>
      <c r="AP281" s="73" t="e">
        <f ca="1">AP$151-データ!X128</f>
        <v>#N/A</v>
      </c>
      <c r="AQ281" s="73" t="e">
        <f ca="1">AQ$151-データ!Y128</f>
        <v>#N/A</v>
      </c>
      <c r="AR281" s="73" t="e">
        <f ca="1">AR$151-データ!Z128</f>
        <v>#N/A</v>
      </c>
      <c r="AS281" s="73" t="e">
        <f ca="1">AS$151-データ!AA128</f>
        <v>#N/A</v>
      </c>
      <c r="AT281" s="73" t="e">
        <f ca="1">AT$151-データ!AB128</f>
        <v>#N/A</v>
      </c>
      <c r="AU281" s="73" t="e">
        <f ca="1">AU$151-データ!AC128</f>
        <v>#N/A</v>
      </c>
      <c r="AV281" s="73" t="e">
        <f ca="1">AV$151-データ!AD128</f>
        <v>#N/A</v>
      </c>
      <c r="AW281" s="73" t="e">
        <f ca="1">AW$151-データ!AE128</f>
        <v>#N/A</v>
      </c>
      <c r="AX281" s="73" t="e">
        <f ca="1">AX$151-データ!AF128</f>
        <v>#N/A</v>
      </c>
      <c r="AY281" s="73" t="e">
        <f ca="1">AY$151-データ!AG128</f>
        <v>#N/A</v>
      </c>
      <c r="AZ281" s="73" t="e">
        <f ca="1">AZ$151-データ!AH128</f>
        <v>#N/A</v>
      </c>
      <c r="BA281" s="73" t="e">
        <f ca="1">BA$151-データ!AI128</f>
        <v>#N/A</v>
      </c>
      <c r="BB281" s="73" t="e">
        <f ca="1">BB$151-データ!AJ128</f>
        <v>#N/A</v>
      </c>
      <c r="BC281" s="73" t="e">
        <f ca="1">BC$151-データ!AK128</f>
        <v>#N/A</v>
      </c>
      <c r="BD281" s="73" t="e">
        <f ca="1">BD$151-データ!AL128</f>
        <v>#N/A</v>
      </c>
      <c r="BE281" s="73" t="e">
        <f ca="1">BE$151-データ!AM128</f>
        <v>#N/A</v>
      </c>
      <c r="BF281" s="73" t="e">
        <f ca="1">BF$151-データ!AN128</f>
        <v>#N/A</v>
      </c>
      <c r="BG281" s="73" t="e">
        <f ca="1">BG$151-データ!AO128</f>
        <v>#N/A</v>
      </c>
      <c r="BH281" s="73" t="e">
        <f ca="1">BH$151-データ!AP128</f>
        <v>#N/A</v>
      </c>
      <c r="BI281" s="73" t="e">
        <f ca="1">BI$151-データ!AQ128</f>
        <v>#N/A</v>
      </c>
      <c r="BJ281" s="73" t="e">
        <f ca="1">BJ$151-データ!AR128</f>
        <v>#N/A</v>
      </c>
      <c r="BK281" s="73" t="e">
        <f ca="1">BK$151-データ!AS128</f>
        <v>#N/A</v>
      </c>
      <c r="BL281" s="73">
        <f ca="1">BL$151-データ!AT128</f>
        <v>-1</v>
      </c>
      <c r="BM281" s="73" t="e">
        <f ca="1">BM$151-データ!AU128</f>
        <v>#N/A</v>
      </c>
      <c r="BN281" s="73" t="e">
        <f ca="1">BN$151-データ!AV128</f>
        <v>#N/A</v>
      </c>
      <c r="BO281" s="73" t="e">
        <f ca="1">BO$151-データ!AW128</f>
        <v>#N/A</v>
      </c>
      <c r="BP281" s="73" t="e">
        <f ca="1">BP$151-データ!AX128</f>
        <v>#N/A</v>
      </c>
      <c r="BQ281" s="73" t="e">
        <f>BQ$151-データ!AY128</f>
        <v>#N/A</v>
      </c>
      <c r="BR281" s="73" t="e">
        <f>BR$151-データ!AZ128</f>
        <v>#N/A</v>
      </c>
    </row>
    <row r="282" spans="30:70" hidden="1" outlineLevel="1">
      <c r="AD282" s="66">
        <f>データ!B129</f>
        <v>125</v>
      </c>
      <c r="AE282" s="66">
        <f ca="1">IF(AF282&lt;&gt;0,0,COUNTIF(AF$157:$AF282,0))</f>
        <v>0</v>
      </c>
      <c r="AF282" s="66">
        <f t="shared" ca="1" si="54"/>
        <v>1</v>
      </c>
      <c r="AG282" s="66" t="str">
        <f>データ!D129</f>
        <v>妖精</v>
      </c>
      <c r="AH282" s="66" t="str">
        <f>データ!F129</f>
        <v>ジャックランタン</v>
      </c>
      <c r="AI282" s="73" t="e">
        <f ca="1">AI$151-データ!Q129</f>
        <v>#N/A</v>
      </c>
      <c r="AJ282" s="73" t="e">
        <f ca="1">AJ$151-データ!R129</f>
        <v>#N/A</v>
      </c>
      <c r="AK282" s="73" t="e">
        <f ca="1">AK$151-データ!S129</f>
        <v>#N/A</v>
      </c>
      <c r="AL282" s="73" t="e">
        <f ca="1">AL$151-データ!T129</f>
        <v>#N/A</v>
      </c>
      <c r="AM282" s="73" t="e">
        <f ca="1">AM$151-データ!U129</f>
        <v>#N/A</v>
      </c>
      <c r="AN282" s="73" t="e">
        <f ca="1">AN$151-データ!V129</f>
        <v>#N/A</v>
      </c>
      <c r="AO282" s="73" t="e">
        <f ca="1">AO$151-データ!W129</f>
        <v>#N/A</v>
      </c>
      <c r="AP282" s="73" t="e">
        <f ca="1">AP$151-データ!X129</f>
        <v>#N/A</v>
      </c>
      <c r="AQ282" s="73" t="e">
        <f ca="1">AQ$151-データ!Y129</f>
        <v>#N/A</v>
      </c>
      <c r="AR282" s="73" t="e">
        <f ca="1">AR$151-データ!Z129</f>
        <v>#N/A</v>
      </c>
      <c r="AS282" s="73" t="e">
        <f ca="1">AS$151-データ!AA129</f>
        <v>#N/A</v>
      </c>
      <c r="AT282" s="73" t="e">
        <f ca="1">AT$151-データ!AB129</f>
        <v>#N/A</v>
      </c>
      <c r="AU282" s="73" t="e">
        <f ca="1">AU$151-データ!AC129</f>
        <v>#N/A</v>
      </c>
      <c r="AV282" s="73" t="e">
        <f ca="1">AV$151-データ!AD129</f>
        <v>#N/A</v>
      </c>
      <c r="AW282" s="73" t="e">
        <f ca="1">AW$151-データ!AE129</f>
        <v>#N/A</v>
      </c>
      <c r="AX282" s="73" t="e">
        <f ca="1">AX$151-データ!AF129</f>
        <v>#N/A</v>
      </c>
      <c r="AY282" s="73" t="e">
        <f ca="1">AY$151-データ!AG129</f>
        <v>#N/A</v>
      </c>
      <c r="AZ282" s="73" t="e">
        <f ca="1">AZ$151-データ!AH129</f>
        <v>#N/A</v>
      </c>
      <c r="BA282" s="73" t="e">
        <f ca="1">BA$151-データ!AI129</f>
        <v>#N/A</v>
      </c>
      <c r="BB282" s="73" t="e">
        <f ca="1">BB$151-データ!AJ129</f>
        <v>#N/A</v>
      </c>
      <c r="BC282" s="73" t="e">
        <f ca="1">BC$151-データ!AK129</f>
        <v>#N/A</v>
      </c>
      <c r="BD282" s="73" t="e">
        <f ca="1">BD$151-データ!AL129</f>
        <v>#N/A</v>
      </c>
      <c r="BE282" s="73" t="e">
        <f ca="1">BE$151-データ!AM129</f>
        <v>#N/A</v>
      </c>
      <c r="BF282" s="73" t="e">
        <f ca="1">BF$151-データ!AN129</f>
        <v>#N/A</v>
      </c>
      <c r="BG282" s="73" t="e">
        <f ca="1">BG$151-データ!AO129</f>
        <v>#N/A</v>
      </c>
      <c r="BH282" s="73" t="e">
        <f ca="1">BH$151-データ!AP129</f>
        <v>#N/A</v>
      </c>
      <c r="BI282" s="73" t="e">
        <f ca="1">BI$151-データ!AQ129</f>
        <v>#N/A</v>
      </c>
      <c r="BJ282" s="73" t="e">
        <f ca="1">BJ$151-データ!AR129</f>
        <v>#N/A</v>
      </c>
      <c r="BK282" s="73" t="e">
        <f ca="1">BK$151-データ!AS129</f>
        <v>#N/A</v>
      </c>
      <c r="BL282" s="73">
        <f ca="1">BL$151-データ!AT129</f>
        <v>-1</v>
      </c>
      <c r="BM282" s="73" t="e">
        <f ca="1">BM$151-データ!AU129</f>
        <v>#N/A</v>
      </c>
      <c r="BN282" s="73" t="e">
        <f ca="1">BN$151-データ!AV129</f>
        <v>#N/A</v>
      </c>
      <c r="BO282" s="73" t="e">
        <f ca="1">BO$151-データ!AW129</f>
        <v>#N/A</v>
      </c>
      <c r="BP282" s="73" t="e">
        <f ca="1">BP$151-データ!AX129</f>
        <v>#N/A</v>
      </c>
      <c r="BQ282" s="73" t="e">
        <f>BQ$151-データ!AY129</f>
        <v>#N/A</v>
      </c>
      <c r="BR282" s="73" t="e">
        <f>BR$151-データ!AZ129</f>
        <v>#N/A</v>
      </c>
    </row>
    <row r="283" spans="30:70" hidden="1" outlineLevel="1">
      <c r="AD283" s="66">
        <f>データ!B130</f>
        <v>126</v>
      </c>
      <c r="AE283" s="66">
        <f ca="1">IF(AF283&lt;&gt;0,0,COUNTIF(AF$157:$AF283,0))</f>
        <v>0</v>
      </c>
      <c r="AF283" s="66">
        <f t="shared" ca="1" si="54"/>
        <v>1</v>
      </c>
      <c r="AG283" s="66" t="str">
        <f>データ!D130</f>
        <v>妖精</v>
      </c>
      <c r="AH283" s="66" t="str">
        <f>データ!F130</f>
        <v>ガンダルヴァ</v>
      </c>
      <c r="AI283" s="73" t="e">
        <f ca="1">AI$151-データ!Q130</f>
        <v>#N/A</v>
      </c>
      <c r="AJ283" s="73" t="e">
        <f ca="1">AJ$151-データ!R130</f>
        <v>#N/A</v>
      </c>
      <c r="AK283" s="73" t="e">
        <f ca="1">AK$151-データ!S130</f>
        <v>#N/A</v>
      </c>
      <c r="AL283" s="73" t="e">
        <f ca="1">AL$151-データ!T130</f>
        <v>#N/A</v>
      </c>
      <c r="AM283" s="73" t="e">
        <f ca="1">AM$151-データ!U130</f>
        <v>#N/A</v>
      </c>
      <c r="AN283" s="73" t="e">
        <f ca="1">AN$151-データ!V130</f>
        <v>#N/A</v>
      </c>
      <c r="AO283" s="73" t="e">
        <f ca="1">AO$151-データ!W130</f>
        <v>#N/A</v>
      </c>
      <c r="AP283" s="73" t="e">
        <f ca="1">AP$151-データ!X130</f>
        <v>#N/A</v>
      </c>
      <c r="AQ283" s="73" t="e">
        <f ca="1">AQ$151-データ!Y130</f>
        <v>#N/A</v>
      </c>
      <c r="AR283" s="73" t="e">
        <f ca="1">AR$151-データ!Z130</f>
        <v>#N/A</v>
      </c>
      <c r="AS283" s="73" t="e">
        <f ca="1">AS$151-データ!AA130</f>
        <v>#N/A</v>
      </c>
      <c r="AT283" s="73" t="e">
        <f ca="1">AT$151-データ!AB130</f>
        <v>#N/A</v>
      </c>
      <c r="AU283" s="73" t="e">
        <f ca="1">AU$151-データ!AC130</f>
        <v>#N/A</v>
      </c>
      <c r="AV283" s="73" t="e">
        <f ca="1">AV$151-データ!AD130</f>
        <v>#N/A</v>
      </c>
      <c r="AW283" s="73" t="e">
        <f ca="1">AW$151-データ!AE130</f>
        <v>#N/A</v>
      </c>
      <c r="AX283" s="73" t="e">
        <f ca="1">AX$151-データ!AF130</f>
        <v>#N/A</v>
      </c>
      <c r="AY283" s="73" t="e">
        <f ca="1">AY$151-データ!AG130</f>
        <v>#N/A</v>
      </c>
      <c r="AZ283" s="73" t="e">
        <f ca="1">AZ$151-データ!AH130</f>
        <v>#N/A</v>
      </c>
      <c r="BA283" s="73" t="e">
        <f ca="1">BA$151-データ!AI130</f>
        <v>#N/A</v>
      </c>
      <c r="BB283" s="73" t="e">
        <f ca="1">BB$151-データ!AJ130</f>
        <v>#N/A</v>
      </c>
      <c r="BC283" s="73" t="e">
        <f ca="1">BC$151-データ!AK130</f>
        <v>#N/A</v>
      </c>
      <c r="BD283" s="73" t="e">
        <f ca="1">BD$151-データ!AL130</f>
        <v>#N/A</v>
      </c>
      <c r="BE283" s="73" t="e">
        <f ca="1">BE$151-データ!AM130</f>
        <v>#N/A</v>
      </c>
      <c r="BF283" s="73" t="e">
        <f ca="1">BF$151-データ!AN130</f>
        <v>#N/A</v>
      </c>
      <c r="BG283" s="73" t="e">
        <f ca="1">BG$151-データ!AO130</f>
        <v>#N/A</v>
      </c>
      <c r="BH283" s="73" t="e">
        <f ca="1">BH$151-データ!AP130</f>
        <v>#N/A</v>
      </c>
      <c r="BI283" s="73" t="e">
        <f ca="1">BI$151-データ!AQ130</f>
        <v>#N/A</v>
      </c>
      <c r="BJ283" s="73" t="e">
        <f ca="1">BJ$151-データ!AR130</f>
        <v>#N/A</v>
      </c>
      <c r="BK283" s="73" t="e">
        <f ca="1">BK$151-データ!AS130</f>
        <v>#N/A</v>
      </c>
      <c r="BL283" s="73">
        <f ca="1">BL$151-データ!AT130</f>
        <v>-2</v>
      </c>
      <c r="BM283" s="73" t="e">
        <f ca="1">BM$151-データ!AU130</f>
        <v>#N/A</v>
      </c>
      <c r="BN283" s="73" t="e">
        <f ca="1">BN$151-データ!AV130</f>
        <v>#N/A</v>
      </c>
      <c r="BO283" s="73" t="e">
        <f ca="1">BO$151-データ!AW130</f>
        <v>#N/A</v>
      </c>
      <c r="BP283" s="73" t="e">
        <f ca="1">BP$151-データ!AX130</f>
        <v>#N/A</v>
      </c>
      <c r="BQ283" s="73" t="e">
        <f>BQ$151-データ!AY130</f>
        <v>#N/A</v>
      </c>
      <c r="BR283" s="73" t="e">
        <f>BR$151-データ!AZ130</f>
        <v>#N/A</v>
      </c>
    </row>
    <row r="284" spans="30:70" hidden="1" outlineLevel="1">
      <c r="AD284" s="66">
        <f>データ!B131</f>
        <v>127</v>
      </c>
      <c r="AE284" s="66">
        <f ca="1">IF(AF284&lt;&gt;0,0,COUNTIF(AF$157:$AF284,0))</f>
        <v>0</v>
      </c>
      <c r="AF284" s="66">
        <f t="shared" ca="1" si="54"/>
        <v>1</v>
      </c>
      <c r="AG284" s="66" t="str">
        <f>データ!D131</f>
        <v>妖精</v>
      </c>
      <c r="AH284" s="66" t="str">
        <f>データ!F131</f>
        <v>ケルピー</v>
      </c>
      <c r="AI284" s="73" t="e">
        <f ca="1">AI$151-データ!Q131</f>
        <v>#N/A</v>
      </c>
      <c r="AJ284" s="73" t="e">
        <f ca="1">AJ$151-データ!R131</f>
        <v>#N/A</v>
      </c>
      <c r="AK284" s="73" t="e">
        <f ca="1">AK$151-データ!S131</f>
        <v>#N/A</v>
      </c>
      <c r="AL284" s="73" t="e">
        <f ca="1">AL$151-データ!T131</f>
        <v>#N/A</v>
      </c>
      <c r="AM284" s="73" t="e">
        <f ca="1">AM$151-データ!U131</f>
        <v>#N/A</v>
      </c>
      <c r="AN284" s="73" t="e">
        <f ca="1">AN$151-データ!V131</f>
        <v>#N/A</v>
      </c>
      <c r="AO284" s="73" t="e">
        <f ca="1">AO$151-データ!W131</f>
        <v>#N/A</v>
      </c>
      <c r="AP284" s="73" t="e">
        <f ca="1">AP$151-データ!X131</f>
        <v>#N/A</v>
      </c>
      <c r="AQ284" s="73" t="e">
        <f ca="1">AQ$151-データ!Y131</f>
        <v>#N/A</v>
      </c>
      <c r="AR284" s="73" t="e">
        <f ca="1">AR$151-データ!Z131</f>
        <v>#N/A</v>
      </c>
      <c r="AS284" s="73" t="e">
        <f ca="1">AS$151-データ!AA131</f>
        <v>#N/A</v>
      </c>
      <c r="AT284" s="73" t="e">
        <f ca="1">AT$151-データ!AB131</f>
        <v>#N/A</v>
      </c>
      <c r="AU284" s="73" t="e">
        <f ca="1">AU$151-データ!AC131</f>
        <v>#N/A</v>
      </c>
      <c r="AV284" s="73" t="e">
        <f ca="1">AV$151-データ!AD131</f>
        <v>#N/A</v>
      </c>
      <c r="AW284" s="73" t="e">
        <f ca="1">AW$151-データ!AE131</f>
        <v>#N/A</v>
      </c>
      <c r="AX284" s="73" t="e">
        <f ca="1">AX$151-データ!AF131</f>
        <v>#N/A</v>
      </c>
      <c r="AY284" s="73" t="e">
        <f ca="1">AY$151-データ!AG131</f>
        <v>#N/A</v>
      </c>
      <c r="AZ284" s="73" t="e">
        <f ca="1">AZ$151-データ!AH131</f>
        <v>#N/A</v>
      </c>
      <c r="BA284" s="73" t="e">
        <f ca="1">BA$151-データ!AI131</f>
        <v>#N/A</v>
      </c>
      <c r="BB284" s="73" t="e">
        <f ca="1">BB$151-データ!AJ131</f>
        <v>#N/A</v>
      </c>
      <c r="BC284" s="73" t="e">
        <f ca="1">BC$151-データ!AK131</f>
        <v>#N/A</v>
      </c>
      <c r="BD284" s="73" t="e">
        <f ca="1">BD$151-データ!AL131</f>
        <v>#N/A</v>
      </c>
      <c r="BE284" s="73" t="e">
        <f ca="1">BE$151-データ!AM131</f>
        <v>#N/A</v>
      </c>
      <c r="BF284" s="73" t="e">
        <f ca="1">BF$151-データ!AN131</f>
        <v>#N/A</v>
      </c>
      <c r="BG284" s="73" t="e">
        <f ca="1">BG$151-データ!AO131</f>
        <v>#N/A</v>
      </c>
      <c r="BH284" s="73" t="e">
        <f ca="1">BH$151-データ!AP131</f>
        <v>#N/A</v>
      </c>
      <c r="BI284" s="73" t="e">
        <f ca="1">BI$151-データ!AQ131</f>
        <v>#N/A</v>
      </c>
      <c r="BJ284" s="73" t="e">
        <f ca="1">BJ$151-データ!AR131</f>
        <v>#N/A</v>
      </c>
      <c r="BK284" s="73" t="e">
        <f ca="1">BK$151-データ!AS131</f>
        <v>#N/A</v>
      </c>
      <c r="BL284" s="73">
        <f ca="1">BL$151-データ!AT131</f>
        <v>-2</v>
      </c>
      <c r="BM284" s="73" t="e">
        <f ca="1">BM$151-データ!AU131</f>
        <v>#N/A</v>
      </c>
      <c r="BN284" s="73" t="e">
        <f ca="1">BN$151-データ!AV131</f>
        <v>#N/A</v>
      </c>
      <c r="BO284" s="73" t="e">
        <f ca="1">BO$151-データ!AW131</f>
        <v>#N/A</v>
      </c>
      <c r="BP284" s="73" t="e">
        <f ca="1">BP$151-データ!AX131</f>
        <v>#N/A</v>
      </c>
      <c r="BQ284" s="73" t="e">
        <f>BQ$151-データ!AY131</f>
        <v>#N/A</v>
      </c>
      <c r="BR284" s="73" t="e">
        <f>BR$151-データ!AZ131</f>
        <v>#N/A</v>
      </c>
    </row>
    <row r="285" spans="30:70" hidden="1" outlineLevel="1">
      <c r="AD285" s="66">
        <f>データ!B132</f>
        <v>128</v>
      </c>
      <c r="AE285" s="66">
        <f ca="1">IF(AF285&lt;&gt;0,0,COUNTIF(AF$157:$AF285,0))</f>
        <v>0</v>
      </c>
      <c r="AF285" s="66">
        <f t="shared" ca="1" si="54"/>
        <v>1</v>
      </c>
      <c r="AG285" s="66" t="str">
        <f>データ!D132</f>
        <v>妖精</v>
      </c>
      <c r="AH285" s="66" t="str">
        <f>データ!F132</f>
        <v>ハイピクシー</v>
      </c>
      <c r="AI285" s="73" t="e">
        <f ca="1">AI$151-データ!Q132</f>
        <v>#N/A</v>
      </c>
      <c r="AJ285" s="73" t="e">
        <f ca="1">AJ$151-データ!R132</f>
        <v>#N/A</v>
      </c>
      <c r="AK285" s="73" t="e">
        <f ca="1">AK$151-データ!S132</f>
        <v>#N/A</v>
      </c>
      <c r="AL285" s="73" t="e">
        <f ca="1">AL$151-データ!T132</f>
        <v>#N/A</v>
      </c>
      <c r="AM285" s="73" t="e">
        <f ca="1">AM$151-データ!U132</f>
        <v>#N/A</v>
      </c>
      <c r="AN285" s="73" t="e">
        <f ca="1">AN$151-データ!V132</f>
        <v>#N/A</v>
      </c>
      <c r="AO285" s="73" t="e">
        <f ca="1">AO$151-データ!W132</f>
        <v>#N/A</v>
      </c>
      <c r="AP285" s="73" t="e">
        <f ca="1">AP$151-データ!X132</f>
        <v>#N/A</v>
      </c>
      <c r="AQ285" s="73" t="e">
        <f ca="1">AQ$151-データ!Y132</f>
        <v>#N/A</v>
      </c>
      <c r="AR285" s="73" t="e">
        <f ca="1">AR$151-データ!Z132</f>
        <v>#N/A</v>
      </c>
      <c r="AS285" s="73" t="e">
        <f ca="1">AS$151-データ!AA132</f>
        <v>#N/A</v>
      </c>
      <c r="AT285" s="73" t="e">
        <f ca="1">AT$151-データ!AB132</f>
        <v>#N/A</v>
      </c>
      <c r="AU285" s="73" t="e">
        <f ca="1">AU$151-データ!AC132</f>
        <v>#N/A</v>
      </c>
      <c r="AV285" s="73" t="e">
        <f ca="1">AV$151-データ!AD132</f>
        <v>#N/A</v>
      </c>
      <c r="AW285" s="73" t="e">
        <f ca="1">AW$151-データ!AE132</f>
        <v>#N/A</v>
      </c>
      <c r="AX285" s="73" t="e">
        <f ca="1">AX$151-データ!AF132</f>
        <v>#N/A</v>
      </c>
      <c r="AY285" s="73" t="e">
        <f ca="1">AY$151-データ!AG132</f>
        <v>#N/A</v>
      </c>
      <c r="AZ285" s="73" t="e">
        <f ca="1">AZ$151-データ!AH132</f>
        <v>#N/A</v>
      </c>
      <c r="BA285" s="73" t="e">
        <f ca="1">BA$151-データ!AI132</f>
        <v>#N/A</v>
      </c>
      <c r="BB285" s="73" t="e">
        <f ca="1">BB$151-データ!AJ132</f>
        <v>#N/A</v>
      </c>
      <c r="BC285" s="73" t="e">
        <f ca="1">BC$151-データ!AK132</f>
        <v>#N/A</v>
      </c>
      <c r="BD285" s="73" t="e">
        <f ca="1">BD$151-データ!AL132</f>
        <v>#N/A</v>
      </c>
      <c r="BE285" s="73" t="e">
        <f ca="1">BE$151-データ!AM132</f>
        <v>#N/A</v>
      </c>
      <c r="BF285" s="73" t="e">
        <f ca="1">BF$151-データ!AN132</f>
        <v>#N/A</v>
      </c>
      <c r="BG285" s="73" t="e">
        <f ca="1">BG$151-データ!AO132</f>
        <v>#N/A</v>
      </c>
      <c r="BH285" s="73" t="e">
        <f ca="1">BH$151-データ!AP132</f>
        <v>#N/A</v>
      </c>
      <c r="BI285" s="73" t="e">
        <f ca="1">BI$151-データ!AQ132</f>
        <v>#N/A</v>
      </c>
      <c r="BJ285" s="73" t="e">
        <f ca="1">BJ$151-データ!AR132</f>
        <v>#N/A</v>
      </c>
      <c r="BK285" s="73" t="e">
        <f ca="1">BK$151-データ!AS132</f>
        <v>#N/A</v>
      </c>
      <c r="BL285" s="73">
        <f ca="1">BL$151-データ!AT132</f>
        <v>-2</v>
      </c>
      <c r="BM285" s="73" t="e">
        <f ca="1">BM$151-データ!AU132</f>
        <v>#N/A</v>
      </c>
      <c r="BN285" s="73" t="e">
        <f ca="1">BN$151-データ!AV132</f>
        <v>#N/A</v>
      </c>
      <c r="BO285" s="73" t="e">
        <f ca="1">BO$151-データ!AW132</f>
        <v>#N/A</v>
      </c>
      <c r="BP285" s="73" t="e">
        <f ca="1">BP$151-データ!AX132</f>
        <v>#N/A</v>
      </c>
      <c r="BQ285" s="73" t="e">
        <f>BQ$151-データ!AY132</f>
        <v>#N/A</v>
      </c>
      <c r="BR285" s="73" t="e">
        <f>BR$151-データ!AZ132</f>
        <v>#N/A</v>
      </c>
    </row>
    <row r="286" spans="30:70" hidden="1" outlineLevel="1">
      <c r="AD286" s="66">
        <f>データ!B133</f>
        <v>129</v>
      </c>
      <c r="AE286" s="66">
        <f ca="1">IF(AF286&lt;&gt;0,0,COUNTIF(AF$157:$AF286,0))</f>
        <v>0</v>
      </c>
      <c r="AF286" s="66">
        <f t="shared" ca="1" si="54"/>
        <v>1</v>
      </c>
      <c r="AG286" s="66" t="str">
        <f>データ!D133</f>
        <v>妖精</v>
      </c>
      <c r="AH286" s="66" t="str">
        <f>データ!F133</f>
        <v>エルフ</v>
      </c>
      <c r="AI286" s="73" t="e">
        <f ca="1">AI$151-データ!Q133</f>
        <v>#N/A</v>
      </c>
      <c r="AJ286" s="73" t="e">
        <f ca="1">AJ$151-データ!R133</f>
        <v>#N/A</v>
      </c>
      <c r="AK286" s="73" t="e">
        <f ca="1">AK$151-データ!S133</f>
        <v>#N/A</v>
      </c>
      <c r="AL286" s="73" t="e">
        <f ca="1">AL$151-データ!T133</f>
        <v>#N/A</v>
      </c>
      <c r="AM286" s="73" t="e">
        <f ca="1">AM$151-データ!U133</f>
        <v>#N/A</v>
      </c>
      <c r="AN286" s="73" t="e">
        <f ca="1">AN$151-データ!V133</f>
        <v>#N/A</v>
      </c>
      <c r="AO286" s="73" t="e">
        <f ca="1">AO$151-データ!W133</f>
        <v>#N/A</v>
      </c>
      <c r="AP286" s="73" t="e">
        <f ca="1">AP$151-データ!X133</f>
        <v>#N/A</v>
      </c>
      <c r="AQ286" s="73" t="e">
        <f ca="1">AQ$151-データ!Y133</f>
        <v>#N/A</v>
      </c>
      <c r="AR286" s="73" t="e">
        <f ca="1">AR$151-データ!Z133</f>
        <v>#N/A</v>
      </c>
      <c r="AS286" s="73" t="e">
        <f ca="1">AS$151-データ!AA133</f>
        <v>#N/A</v>
      </c>
      <c r="AT286" s="73" t="e">
        <f ca="1">AT$151-データ!AB133</f>
        <v>#N/A</v>
      </c>
      <c r="AU286" s="73" t="e">
        <f ca="1">AU$151-データ!AC133</f>
        <v>#N/A</v>
      </c>
      <c r="AV286" s="73" t="e">
        <f ca="1">AV$151-データ!AD133</f>
        <v>#N/A</v>
      </c>
      <c r="AW286" s="73" t="e">
        <f ca="1">AW$151-データ!AE133</f>
        <v>#N/A</v>
      </c>
      <c r="AX286" s="73" t="e">
        <f ca="1">AX$151-データ!AF133</f>
        <v>#N/A</v>
      </c>
      <c r="AY286" s="73" t="e">
        <f ca="1">AY$151-データ!AG133</f>
        <v>#N/A</v>
      </c>
      <c r="AZ286" s="73" t="e">
        <f ca="1">AZ$151-データ!AH133</f>
        <v>#N/A</v>
      </c>
      <c r="BA286" s="73" t="e">
        <f ca="1">BA$151-データ!AI133</f>
        <v>#N/A</v>
      </c>
      <c r="BB286" s="73" t="e">
        <f ca="1">BB$151-データ!AJ133</f>
        <v>#N/A</v>
      </c>
      <c r="BC286" s="73" t="e">
        <f ca="1">BC$151-データ!AK133</f>
        <v>#N/A</v>
      </c>
      <c r="BD286" s="73" t="e">
        <f ca="1">BD$151-データ!AL133</f>
        <v>#N/A</v>
      </c>
      <c r="BE286" s="73" t="e">
        <f ca="1">BE$151-データ!AM133</f>
        <v>#N/A</v>
      </c>
      <c r="BF286" s="73" t="e">
        <f ca="1">BF$151-データ!AN133</f>
        <v>#N/A</v>
      </c>
      <c r="BG286" s="73" t="e">
        <f ca="1">BG$151-データ!AO133</f>
        <v>#N/A</v>
      </c>
      <c r="BH286" s="73" t="e">
        <f ca="1">BH$151-データ!AP133</f>
        <v>#N/A</v>
      </c>
      <c r="BI286" s="73" t="e">
        <f ca="1">BI$151-データ!AQ133</f>
        <v>#N/A</v>
      </c>
      <c r="BJ286" s="73" t="e">
        <f ca="1">BJ$151-データ!AR133</f>
        <v>#N/A</v>
      </c>
      <c r="BK286" s="73" t="e">
        <f ca="1">BK$151-データ!AS133</f>
        <v>#N/A</v>
      </c>
      <c r="BL286" s="73">
        <f ca="1">BL$151-データ!AT133</f>
        <v>-3</v>
      </c>
      <c r="BM286" s="73" t="e">
        <f ca="1">BM$151-データ!AU133</f>
        <v>#N/A</v>
      </c>
      <c r="BN286" s="73" t="e">
        <f ca="1">BN$151-データ!AV133</f>
        <v>#N/A</v>
      </c>
      <c r="BO286" s="73" t="e">
        <f ca="1">BO$151-データ!AW133</f>
        <v>#N/A</v>
      </c>
      <c r="BP286" s="73" t="e">
        <f ca="1">BP$151-データ!AX133</f>
        <v>#N/A</v>
      </c>
      <c r="BQ286" s="73" t="e">
        <f>BQ$151-データ!AY133</f>
        <v>#N/A</v>
      </c>
      <c r="BR286" s="73" t="e">
        <f>BR$151-データ!AZ133</f>
        <v>#N/A</v>
      </c>
    </row>
    <row r="287" spans="30:70" hidden="1" outlineLevel="1">
      <c r="AD287" s="66">
        <f>データ!B134</f>
        <v>130</v>
      </c>
      <c r="AE287" s="66">
        <f ca="1">IF(AF287&lt;&gt;0,0,COUNTIF(AF$157:$AF287,0))</f>
        <v>0</v>
      </c>
      <c r="AF287" s="66">
        <f t="shared" ref="AF287:AF350" ca="1" si="55">COUNTIF(AI287:BR287,"&lt;0")</f>
        <v>1</v>
      </c>
      <c r="AG287" s="66" t="str">
        <f>データ!D134</f>
        <v>妖精</v>
      </c>
      <c r="AH287" s="66" t="str">
        <f>データ!F134</f>
        <v>トロール</v>
      </c>
      <c r="AI287" s="73" t="e">
        <f ca="1">AI$151-データ!Q134</f>
        <v>#N/A</v>
      </c>
      <c r="AJ287" s="73" t="e">
        <f ca="1">AJ$151-データ!R134</f>
        <v>#N/A</v>
      </c>
      <c r="AK287" s="73" t="e">
        <f ca="1">AK$151-データ!S134</f>
        <v>#N/A</v>
      </c>
      <c r="AL287" s="73" t="e">
        <f ca="1">AL$151-データ!T134</f>
        <v>#N/A</v>
      </c>
      <c r="AM287" s="73" t="e">
        <f ca="1">AM$151-データ!U134</f>
        <v>#N/A</v>
      </c>
      <c r="AN287" s="73" t="e">
        <f ca="1">AN$151-データ!V134</f>
        <v>#N/A</v>
      </c>
      <c r="AO287" s="73" t="e">
        <f ca="1">AO$151-データ!W134</f>
        <v>#N/A</v>
      </c>
      <c r="AP287" s="73" t="e">
        <f ca="1">AP$151-データ!X134</f>
        <v>#N/A</v>
      </c>
      <c r="AQ287" s="73" t="e">
        <f ca="1">AQ$151-データ!Y134</f>
        <v>#N/A</v>
      </c>
      <c r="AR287" s="73" t="e">
        <f ca="1">AR$151-データ!Z134</f>
        <v>#N/A</v>
      </c>
      <c r="AS287" s="73" t="e">
        <f ca="1">AS$151-データ!AA134</f>
        <v>#N/A</v>
      </c>
      <c r="AT287" s="73" t="e">
        <f ca="1">AT$151-データ!AB134</f>
        <v>#N/A</v>
      </c>
      <c r="AU287" s="73" t="e">
        <f ca="1">AU$151-データ!AC134</f>
        <v>#N/A</v>
      </c>
      <c r="AV287" s="73" t="e">
        <f ca="1">AV$151-データ!AD134</f>
        <v>#N/A</v>
      </c>
      <c r="AW287" s="73" t="e">
        <f ca="1">AW$151-データ!AE134</f>
        <v>#N/A</v>
      </c>
      <c r="AX287" s="73" t="e">
        <f ca="1">AX$151-データ!AF134</f>
        <v>#N/A</v>
      </c>
      <c r="AY287" s="73" t="e">
        <f ca="1">AY$151-データ!AG134</f>
        <v>#N/A</v>
      </c>
      <c r="AZ287" s="73" t="e">
        <f ca="1">AZ$151-データ!AH134</f>
        <v>#N/A</v>
      </c>
      <c r="BA287" s="73" t="e">
        <f ca="1">BA$151-データ!AI134</f>
        <v>#N/A</v>
      </c>
      <c r="BB287" s="73" t="e">
        <f ca="1">BB$151-データ!AJ134</f>
        <v>#N/A</v>
      </c>
      <c r="BC287" s="73" t="e">
        <f ca="1">BC$151-データ!AK134</f>
        <v>#N/A</v>
      </c>
      <c r="BD287" s="73" t="e">
        <f ca="1">BD$151-データ!AL134</f>
        <v>#N/A</v>
      </c>
      <c r="BE287" s="73" t="e">
        <f ca="1">BE$151-データ!AM134</f>
        <v>#N/A</v>
      </c>
      <c r="BF287" s="73" t="e">
        <f ca="1">BF$151-データ!AN134</f>
        <v>#N/A</v>
      </c>
      <c r="BG287" s="73" t="e">
        <f ca="1">BG$151-データ!AO134</f>
        <v>#N/A</v>
      </c>
      <c r="BH287" s="73" t="e">
        <f ca="1">BH$151-データ!AP134</f>
        <v>#N/A</v>
      </c>
      <c r="BI287" s="73" t="e">
        <f ca="1">BI$151-データ!AQ134</f>
        <v>#N/A</v>
      </c>
      <c r="BJ287" s="73" t="e">
        <f ca="1">BJ$151-データ!AR134</f>
        <v>#N/A</v>
      </c>
      <c r="BK287" s="73" t="e">
        <f ca="1">BK$151-データ!AS134</f>
        <v>#N/A</v>
      </c>
      <c r="BL287" s="73">
        <f ca="1">BL$151-データ!AT134</f>
        <v>-4</v>
      </c>
      <c r="BM287" s="73" t="e">
        <f ca="1">BM$151-データ!AU134</f>
        <v>#N/A</v>
      </c>
      <c r="BN287" s="73" t="e">
        <f ca="1">BN$151-データ!AV134</f>
        <v>#N/A</v>
      </c>
      <c r="BO287" s="73" t="e">
        <f ca="1">BO$151-データ!AW134</f>
        <v>#N/A</v>
      </c>
      <c r="BP287" s="73" t="e">
        <f ca="1">BP$151-データ!AX134</f>
        <v>#N/A</v>
      </c>
      <c r="BQ287" s="73" t="e">
        <f>BQ$151-データ!AY134</f>
        <v>#N/A</v>
      </c>
      <c r="BR287" s="73" t="e">
        <f>BR$151-データ!AZ134</f>
        <v>#N/A</v>
      </c>
    </row>
    <row r="288" spans="30:70" hidden="1" outlineLevel="1">
      <c r="AD288" s="66">
        <f>データ!B135</f>
        <v>131</v>
      </c>
      <c r="AE288" s="66">
        <f ca="1">IF(AF288&lt;&gt;0,0,COUNTIF(AF$157:$AF288,0))</f>
        <v>0</v>
      </c>
      <c r="AF288" s="66">
        <f t="shared" ca="1" si="55"/>
        <v>1</v>
      </c>
      <c r="AG288" s="66" t="str">
        <f>データ!D135</f>
        <v>妖精</v>
      </c>
      <c r="AH288" s="66" t="str">
        <f>データ!F135</f>
        <v>タム・リン</v>
      </c>
      <c r="AI288" s="73" t="e">
        <f ca="1">AI$151-データ!Q135</f>
        <v>#N/A</v>
      </c>
      <c r="AJ288" s="73" t="e">
        <f ca="1">AJ$151-データ!R135</f>
        <v>#N/A</v>
      </c>
      <c r="AK288" s="73" t="e">
        <f ca="1">AK$151-データ!S135</f>
        <v>#N/A</v>
      </c>
      <c r="AL288" s="73" t="e">
        <f ca="1">AL$151-データ!T135</f>
        <v>#N/A</v>
      </c>
      <c r="AM288" s="73" t="e">
        <f ca="1">AM$151-データ!U135</f>
        <v>#N/A</v>
      </c>
      <c r="AN288" s="73" t="e">
        <f ca="1">AN$151-データ!V135</f>
        <v>#N/A</v>
      </c>
      <c r="AO288" s="73" t="e">
        <f ca="1">AO$151-データ!W135</f>
        <v>#N/A</v>
      </c>
      <c r="AP288" s="73" t="e">
        <f ca="1">AP$151-データ!X135</f>
        <v>#N/A</v>
      </c>
      <c r="AQ288" s="73" t="e">
        <f ca="1">AQ$151-データ!Y135</f>
        <v>#N/A</v>
      </c>
      <c r="AR288" s="73" t="e">
        <f ca="1">AR$151-データ!Z135</f>
        <v>#N/A</v>
      </c>
      <c r="AS288" s="73" t="e">
        <f ca="1">AS$151-データ!AA135</f>
        <v>#N/A</v>
      </c>
      <c r="AT288" s="73" t="e">
        <f ca="1">AT$151-データ!AB135</f>
        <v>#N/A</v>
      </c>
      <c r="AU288" s="73" t="e">
        <f ca="1">AU$151-データ!AC135</f>
        <v>#N/A</v>
      </c>
      <c r="AV288" s="73" t="e">
        <f ca="1">AV$151-データ!AD135</f>
        <v>#N/A</v>
      </c>
      <c r="AW288" s="73" t="e">
        <f ca="1">AW$151-データ!AE135</f>
        <v>#N/A</v>
      </c>
      <c r="AX288" s="73" t="e">
        <f ca="1">AX$151-データ!AF135</f>
        <v>#N/A</v>
      </c>
      <c r="AY288" s="73" t="e">
        <f ca="1">AY$151-データ!AG135</f>
        <v>#N/A</v>
      </c>
      <c r="AZ288" s="73" t="e">
        <f ca="1">AZ$151-データ!AH135</f>
        <v>#N/A</v>
      </c>
      <c r="BA288" s="73" t="e">
        <f ca="1">BA$151-データ!AI135</f>
        <v>#N/A</v>
      </c>
      <c r="BB288" s="73" t="e">
        <f ca="1">BB$151-データ!AJ135</f>
        <v>#N/A</v>
      </c>
      <c r="BC288" s="73" t="e">
        <f ca="1">BC$151-データ!AK135</f>
        <v>#N/A</v>
      </c>
      <c r="BD288" s="73" t="e">
        <f ca="1">BD$151-データ!AL135</f>
        <v>#N/A</v>
      </c>
      <c r="BE288" s="73" t="e">
        <f ca="1">BE$151-データ!AM135</f>
        <v>#N/A</v>
      </c>
      <c r="BF288" s="73" t="e">
        <f ca="1">BF$151-データ!AN135</f>
        <v>#N/A</v>
      </c>
      <c r="BG288" s="73" t="e">
        <f ca="1">BG$151-データ!AO135</f>
        <v>#N/A</v>
      </c>
      <c r="BH288" s="73" t="e">
        <f ca="1">BH$151-データ!AP135</f>
        <v>#N/A</v>
      </c>
      <c r="BI288" s="73" t="e">
        <f ca="1">BI$151-データ!AQ135</f>
        <v>#N/A</v>
      </c>
      <c r="BJ288" s="73" t="e">
        <f ca="1">BJ$151-データ!AR135</f>
        <v>#N/A</v>
      </c>
      <c r="BK288" s="73" t="e">
        <f ca="1">BK$151-データ!AS135</f>
        <v>#N/A</v>
      </c>
      <c r="BL288" s="73">
        <f ca="1">BL$151-データ!AT135</f>
        <v>-4</v>
      </c>
      <c r="BM288" s="73" t="e">
        <f ca="1">BM$151-データ!AU135</f>
        <v>#N/A</v>
      </c>
      <c r="BN288" s="73" t="e">
        <f ca="1">BN$151-データ!AV135</f>
        <v>#N/A</v>
      </c>
      <c r="BO288" s="73" t="e">
        <f ca="1">BO$151-データ!AW135</f>
        <v>#N/A</v>
      </c>
      <c r="BP288" s="73" t="e">
        <f ca="1">BP$151-データ!AX135</f>
        <v>#N/A</v>
      </c>
      <c r="BQ288" s="73" t="e">
        <f>BQ$151-データ!AY135</f>
        <v>#N/A</v>
      </c>
      <c r="BR288" s="73" t="e">
        <f>BR$151-データ!AZ135</f>
        <v>#N/A</v>
      </c>
    </row>
    <row r="289" spans="30:70" hidden="1" outlineLevel="1">
      <c r="AD289" s="66">
        <f>データ!B136</f>
        <v>132</v>
      </c>
      <c r="AE289" s="66">
        <f ca="1">IF(AF289&lt;&gt;0,0,COUNTIF(AF$157:$AF289,0))</f>
        <v>0</v>
      </c>
      <c r="AF289" s="66">
        <f t="shared" ca="1" si="55"/>
        <v>1</v>
      </c>
      <c r="AG289" s="66" t="str">
        <f>データ!D136</f>
        <v>妖精</v>
      </c>
      <c r="AH289" s="66" t="str">
        <f>データ!F136</f>
        <v>ヴィヴィアン</v>
      </c>
      <c r="AI289" s="73" t="e">
        <f ca="1">AI$151-データ!Q136</f>
        <v>#N/A</v>
      </c>
      <c r="AJ289" s="73" t="e">
        <f ca="1">AJ$151-データ!R136</f>
        <v>#N/A</v>
      </c>
      <c r="AK289" s="73" t="e">
        <f ca="1">AK$151-データ!S136</f>
        <v>#N/A</v>
      </c>
      <c r="AL289" s="73" t="e">
        <f ca="1">AL$151-データ!T136</f>
        <v>#N/A</v>
      </c>
      <c r="AM289" s="73" t="e">
        <f ca="1">AM$151-データ!U136</f>
        <v>#N/A</v>
      </c>
      <c r="AN289" s="73" t="e">
        <f ca="1">AN$151-データ!V136</f>
        <v>#N/A</v>
      </c>
      <c r="AO289" s="73" t="e">
        <f ca="1">AO$151-データ!W136</f>
        <v>#N/A</v>
      </c>
      <c r="AP289" s="73" t="e">
        <f ca="1">AP$151-データ!X136</f>
        <v>#N/A</v>
      </c>
      <c r="AQ289" s="73" t="e">
        <f ca="1">AQ$151-データ!Y136</f>
        <v>#N/A</v>
      </c>
      <c r="AR289" s="73" t="e">
        <f ca="1">AR$151-データ!Z136</f>
        <v>#N/A</v>
      </c>
      <c r="AS289" s="73" t="e">
        <f ca="1">AS$151-データ!AA136</f>
        <v>#N/A</v>
      </c>
      <c r="AT289" s="73" t="e">
        <f ca="1">AT$151-データ!AB136</f>
        <v>#N/A</v>
      </c>
      <c r="AU289" s="73" t="e">
        <f ca="1">AU$151-データ!AC136</f>
        <v>#N/A</v>
      </c>
      <c r="AV289" s="73" t="e">
        <f ca="1">AV$151-データ!AD136</f>
        <v>#N/A</v>
      </c>
      <c r="AW289" s="73" t="e">
        <f ca="1">AW$151-データ!AE136</f>
        <v>#N/A</v>
      </c>
      <c r="AX289" s="73" t="e">
        <f ca="1">AX$151-データ!AF136</f>
        <v>#N/A</v>
      </c>
      <c r="AY289" s="73" t="e">
        <f ca="1">AY$151-データ!AG136</f>
        <v>#N/A</v>
      </c>
      <c r="AZ289" s="73" t="e">
        <f ca="1">AZ$151-データ!AH136</f>
        <v>#N/A</v>
      </c>
      <c r="BA289" s="73" t="e">
        <f ca="1">BA$151-データ!AI136</f>
        <v>#N/A</v>
      </c>
      <c r="BB289" s="73" t="e">
        <f ca="1">BB$151-データ!AJ136</f>
        <v>#N/A</v>
      </c>
      <c r="BC289" s="73" t="e">
        <f ca="1">BC$151-データ!AK136</f>
        <v>#N/A</v>
      </c>
      <c r="BD289" s="73" t="e">
        <f ca="1">BD$151-データ!AL136</f>
        <v>#N/A</v>
      </c>
      <c r="BE289" s="73" t="e">
        <f ca="1">BE$151-データ!AM136</f>
        <v>#N/A</v>
      </c>
      <c r="BF289" s="73" t="e">
        <f ca="1">BF$151-データ!AN136</f>
        <v>#N/A</v>
      </c>
      <c r="BG289" s="73" t="e">
        <f ca="1">BG$151-データ!AO136</f>
        <v>#N/A</v>
      </c>
      <c r="BH289" s="73" t="e">
        <f ca="1">BH$151-データ!AP136</f>
        <v>#N/A</v>
      </c>
      <c r="BI289" s="73" t="e">
        <f ca="1">BI$151-データ!AQ136</f>
        <v>#N/A</v>
      </c>
      <c r="BJ289" s="73" t="e">
        <f ca="1">BJ$151-データ!AR136</f>
        <v>#N/A</v>
      </c>
      <c r="BK289" s="73" t="e">
        <f ca="1">BK$151-データ!AS136</f>
        <v>#N/A</v>
      </c>
      <c r="BL289" s="73">
        <f ca="1">BL$151-データ!AT136</f>
        <v>-5</v>
      </c>
      <c r="BM289" s="73" t="e">
        <f ca="1">BM$151-データ!AU136</f>
        <v>#N/A</v>
      </c>
      <c r="BN289" s="73" t="e">
        <f ca="1">BN$151-データ!AV136</f>
        <v>#N/A</v>
      </c>
      <c r="BO289" s="73" t="e">
        <f ca="1">BO$151-データ!AW136</f>
        <v>#N/A</v>
      </c>
      <c r="BP289" s="73" t="e">
        <f ca="1">BP$151-データ!AX136</f>
        <v>#N/A</v>
      </c>
      <c r="BQ289" s="73" t="e">
        <f>BQ$151-データ!AY136</f>
        <v>#N/A</v>
      </c>
      <c r="BR289" s="73" t="e">
        <f>BR$151-データ!AZ136</f>
        <v>#N/A</v>
      </c>
    </row>
    <row r="290" spans="30:70" hidden="1" outlineLevel="1">
      <c r="AD290" s="66">
        <f>データ!B137</f>
        <v>133</v>
      </c>
      <c r="AE290" s="66">
        <f ca="1">IF(AF290&lt;&gt;0,0,COUNTIF(AF$157:$AF290,0))</f>
        <v>0</v>
      </c>
      <c r="AF290" s="66">
        <f t="shared" ca="1" si="55"/>
        <v>1</v>
      </c>
      <c r="AG290" s="66" t="str">
        <f>データ!D137</f>
        <v>妖精</v>
      </c>
      <c r="AH290" s="66" t="str">
        <f>データ!F137</f>
        <v>オベロン</v>
      </c>
      <c r="AI290" s="73" t="e">
        <f ca="1">AI$151-データ!Q137</f>
        <v>#N/A</v>
      </c>
      <c r="AJ290" s="73" t="e">
        <f ca="1">AJ$151-データ!R137</f>
        <v>#N/A</v>
      </c>
      <c r="AK290" s="73" t="e">
        <f ca="1">AK$151-データ!S137</f>
        <v>#N/A</v>
      </c>
      <c r="AL290" s="73" t="e">
        <f ca="1">AL$151-データ!T137</f>
        <v>#N/A</v>
      </c>
      <c r="AM290" s="73" t="e">
        <f ca="1">AM$151-データ!U137</f>
        <v>#N/A</v>
      </c>
      <c r="AN290" s="73" t="e">
        <f ca="1">AN$151-データ!V137</f>
        <v>#N/A</v>
      </c>
      <c r="AO290" s="73" t="e">
        <f ca="1">AO$151-データ!W137</f>
        <v>#N/A</v>
      </c>
      <c r="AP290" s="73" t="e">
        <f ca="1">AP$151-データ!X137</f>
        <v>#N/A</v>
      </c>
      <c r="AQ290" s="73" t="e">
        <f ca="1">AQ$151-データ!Y137</f>
        <v>#N/A</v>
      </c>
      <c r="AR290" s="73" t="e">
        <f ca="1">AR$151-データ!Z137</f>
        <v>#N/A</v>
      </c>
      <c r="AS290" s="73" t="e">
        <f ca="1">AS$151-データ!AA137</f>
        <v>#N/A</v>
      </c>
      <c r="AT290" s="73" t="e">
        <f ca="1">AT$151-データ!AB137</f>
        <v>#N/A</v>
      </c>
      <c r="AU290" s="73" t="e">
        <f ca="1">AU$151-データ!AC137</f>
        <v>#N/A</v>
      </c>
      <c r="AV290" s="73" t="e">
        <f ca="1">AV$151-データ!AD137</f>
        <v>#N/A</v>
      </c>
      <c r="AW290" s="73" t="e">
        <f ca="1">AW$151-データ!AE137</f>
        <v>#N/A</v>
      </c>
      <c r="AX290" s="73" t="e">
        <f ca="1">AX$151-データ!AF137</f>
        <v>#N/A</v>
      </c>
      <c r="AY290" s="73" t="e">
        <f ca="1">AY$151-データ!AG137</f>
        <v>#N/A</v>
      </c>
      <c r="AZ290" s="73" t="e">
        <f ca="1">AZ$151-データ!AH137</f>
        <v>#N/A</v>
      </c>
      <c r="BA290" s="73" t="e">
        <f ca="1">BA$151-データ!AI137</f>
        <v>#N/A</v>
      </c>
      <c r="BB290" s="73" t="e">
        <f ca="1">BB$151-データ!AJ137</f>
        <v>#N/A</v>
      </c>
      <c r="BC290" s="73" t="e">
        <f ca="1">BC$151-データ!AK137</f>
        <v>#N/A</v>
      </c>
      <c r="BD290" s="73" t="e">
        <f ca="1">BD$151-データ!AL137</f>
        <v>#N/A</v>
      </c>
      <c r="BE290" s="73" t="e">
        <f ca="1">BE$151-データ!AM137</f>
        <v>#N/A</v>
      </c>
      <c r="BF290" s="73" t="e">
        <f ca="1">BF$151-データ!AN137</f>
        <v>#N/A</v>
      </c>
      <c r="BG290" s="73" t="e">
        <f ca="1">BG$151-データ!AO137</f>
        <v>#N/A</v>
      </c>
      <c r="BH290" s="73" t="e">
        <f ca="1">BH$151-データ!AP137</f>
        <v>#N/A</v>
      </c>
      <c r="BI290" s="73" t="e">
        <f ca="1">BI$151-データ!AQ137</f>
        <v>#N/A</v>
      </c>
      <c r="BJ290" s="73" t="e">
        <f ca="1">BJ$151-データ!AR137</f>
        <v>#N/A</v>
      </c>
      <c r="BK290" s="73" t="e">
        <f ca="1">BK$151-データ!AS137</f>
        <v>#N/A</v>
      </c>
      <c r="BL290" s="73">
        <f ca="1">BL$151-データ!AT137</f>
        <v>-5</v>
      </c>
      <c r="BM290" s="73" t="e">
        <f ca="1">BM$151-データ!AU137</f>
        <v>#N/A</v>
      </c>
      <c r="BN290" s="73" t="e">
        <f ca="1">BN$151-データ!AV137</f>
        <v>#N/A</v>
      </c>
      <c r="BO290" s="73" t="e">
        <f ca="1">BO$151-データ!AW137</f>
        <v>#N/A</v>
      </c>
      <c r="BP290" s="73" t="e">
        <f ca="1">BP$151-データ!AX137</f>
        <v>#N/A</v>
      </c>
      <c r="BQ290" s="73" t="e">
        <f>BQ$151-データ!AY137</f>
        <v>#N/A</v>
      </c>
      <c r="BR290" s="73" t="e">
        <f>BR$151-データ!AZ137</f>
        <v>#N/A</v>
      </c>
    </row>
    <row r="291" spans="30:70" hidden="1" outlineLevel="1">
      <c r="AD291" s="66">
        <f>データ!B138</f>
        <v>134</v>
      </c>
      <c r="AE291" s="66">
        <f ca="1">IF(AF291&lt;&gt;0,0,COUNTIF(AF$157:$AF291,0))</f>
        <v>0</v>
      </c>
      <c r="AF291" s="66">
        <f t="shared" ca="1" si="55"/>
        <v>1</v>
      </c>
      <c r="AG291" s="66" t="str">
        <f>データ!D138</f>
        <v>妖精</v>
      </c>
      <c r="AH291" s="66" t="str">
        <f>データ!F138</f>
        <v>ティターニア</v>
      </c>
      <c r="AI291" s="73" t="e">
        <f ca="1">AI$151-データ!Q138</f>
        <v>#N/A</v>
      </c>
      <c r="AJ291" s="73" t="e">
        <f ca="1">AJ$151-データ!R138</f>
        <v>#N/A</v>
      </c>
      <c r="AK291" s="73" t="e">
        <f ca="1">AK$151-データ!S138</f>
        <v>#N/A</v>
      </c>
      <c r="AL291" s="73" t="e">
        <f ca="1">AL$151-データ!T138</f>
        <v>#N/A</v>
      </c>
      <c r="AM291" s="73" t="e">
        <f ca="1">AM$151-データ!U138</f>
        <v>#N/A</v>
      </c>
      <c r="AN291" s="73" t="e">
        <f ca="1">AN$151-データ!V138</f>
        <v>#N/A</v>
      </c>
      <c r="AO291" s="73" t="e">
        <f ca="1">AO$151-データ!W138</f>
        <v>#N/A</v>
      </c>
      <c r="AP291" s="73" t="e">
        <f ca="1">AP$151-データ!X138</f>
        <v>#N/A</v>
      </c>
      <c r="AQ291" s="73" t="e">
        <f ca="1">AQ$151-データ!Y138</f>
        <v>#N/A</v>
      </c>
      <c r="AR291" s="73" t="e">
        <f ca="1">AR$151-データ!Z138</f>
        <v>#N/A</v>
      </c>
      <c r="AS291" s="73" t="e">
        <f ca="1">AS$151-データ!AA138</f>
        <v>#N/A</v>
      </c>
      <c r="AT291" s="73" t="e">
        <f ca="1">AT$151-データ!AB138</f>
        <v>#N/A</v>
      </c>
      <c r="AU291" s="73" t="e">
        <f ca="1">AU$151-データ!AC138</f>
        <v>#N/A</v>
      </c>
      <c r="AV291" s="73" t="e">
        <f ca="1">AV$151-データ!AD138</f>
        <v>#N/A</v>
      </c>
      <c r="AW291" s="73" t="e">
        <f ca="1">AW$151-データ!AE138</f>
        <v>#N/A</v>
      </c>
      <c r="AX291" s="73" t="e">
        <f ca="1">AX$151-データ!AF138</f>
        <v>#N/A</v>
      </c>
      <c r="AY291" s="73" t="e">
        <f ca="1">AY$151-データ!AG138</f>
        <v>#N/A</v>
      </c>
      <c r="AZ291" s="73" t="e">
        <f ca="1">AZ$151-データ!AH138</f>
        <v>#N/A</v>
      </c>
      <c r="BA291" s="73" t="e">
        <f ca="1">BA$151-データ!AI138</f>
        <v>#N/A</v>
      </c>
      <c r="BB291" s="73" t="e">
        <f ca="1">BB$151-データ!AJ138</f>
        <v>#N/A</v>
      </c>
      <c r="BC291" s="73" t="e">
        <f ca="1">BC$151-データ!AK138</f>
        <v>#N/A</v>
      </c>
      <c r="BD291" s="73" t="e">
        <f ca="1">BD$151-データ!AL138</f>
        <v>#N/A</v>
      </c>
      <c r="BE291" s="73" t="e">
        <f ca="1">BE$151-データ!AM138</f>
        <v>#N/A</v>
      </c>
      <c r="BF291" s="73" t="e">
        <f ca="1">BF$151-データ!AN138</f>
        <v>#N/A</v>
      </c>
      <c r="BG291" s="73" t="e">
        <f ca="1">BG$151-データ!AO138</f>
        <v>#N/A</v>
      </c>
      <c r="BH291" s="73" t="e">
        <f ca="1">BH$151-データ!AP138</f>
        <v>#N/A</v>
      </c>
      <c r="BI291" s="73" t="e">
        <f ca="1">BI$151-データ!AQ138</f>
        <v>#N/A</v>
      </c>
      <c r="BJ291" s="73" t="e">
        <f ca="1">BJ$151-データ!AR138</f>
        <v>#N/A</v>
      </c>
      <c r="BK291" s="73" t="e">
        <f ca="1">BK$151-データ!AS138</f>
        <v>#N/A</v>
      </c>
      <c r="BL291" s="73">
        <f ca="1">BL$151-データ!AT138</f>
        <v>-6</v>
      </c>
      <c r="BM291" s="73" t="e">
        <f ca="1">BM$151-データ!AU138</f>
        <v>#N/A</v>
      </c>
      <c r="BN291" s="73" t="e">
        <f ca="1">BN$151-データ!AV138</f>
        <v>#N/A</v>
      </c>
      <c r="BO291" s="73" t="e">
        <f ca="1">BO$151-データ!AW138</f>
        <v>#N/A</v>
      </c>
      <c r="BP291" s="73" t="e">
        <f ca="1">BP$151-データ!AX138</f>
        <v>#N/A</v>
      </c>
      <c r="BQ291" s="73" t="e">
        <f>BQ$151-データ!AY138</f>
        <v>#N/A</v>
      </c>
      <c r="BR291" s="73" t="e">
        <f>BR$151-データ!AZ138</f>
        <v>#N/A</v>
      </c>
    </row>
    <row r="292" spans="30:70" hidden="1" outlineLevel="1">
      <c r="AD292" s="66">
        <f>データ!B139</f>
        <v>135</v>
      </c>
      <c r="AE292" s="66">
        <f ca="1">IF(AF292&lt;&gt;0,0,COUNTIF(AF$157:$AF292,0))</f>
        <v>0</v>
      </c>
      <c r="AF292" s="66">
        <f t="shared" ca="1" si="55"/>
        <v>2</v>
      </c>
      <c r="AG292" s="66" t="str">
        <f>データ!D139</f>
        <v>妖精</v>
      </c>
      <c r="AH292" s="66" t="str">
        <f>データ!F139</f>
        <v>サンタフロスト</v>
      </c>
      <c r="AI292" s="73" t="e">
        <f ca="1">AI$151-データ!Q139</f>
        <v>#N/A</v>
      </c>
      <c r="AJ292" s="73" t="e">
        <f ca="1">AJ$151-データ!R139</f>
        <v>#N/A</v>
      </c>
      <c r="AK292" s="73" t="e">
        <f ca="1">AK$151-データ!S139</f>
        <v>#N/A</v>
      </c>
      <c r="AL292" s="73" t="e">
        <f ca="1">AL$151-データ!T139</f>
        <v>#N/A</v>
      </c>
      <c r="AM292" s="73" t="e">
        <f ca="1">AM$151-データ!U139</f>
        <v>#N/A</v>
      </c>
      <c r="AN292" s="73" t="e">
        <f ca="1">AN$151-データ!V139</f>
        <v>#N/A</v>
      </c>
      <c r="AO292" s="73" t="e">
        <f ca="1">AO$151-データ!W139</f>
        <v>#N/A</v>
      </c>
      <c r="AP292" s="73" t="e">
        <f ca="1">AP$151-データ!X139</f>
        <v>#N/A</v>
      </c>
      <c r="AQ292" s="73" t="e">
        <f ca="1">AQ$151-データ!Y139</f>
        <v>#N/A</v>
      </c>
      <c r="AR292" s="73" t="e">
        <f ca="1">AR$151-データ!Z139</f>
        <v>#N/A</v>
      </c>
      <c r="AS292" s="73" t="e">
        <f ca="1">AS$151-データ!AA139</f>
        <v>#N/A</v>
      </c>
      <c r="AT292" s="73" t="e">
        <f ca="1">AT$151-データ!AB139</f>
        <v>#N/A</v>
      </c>
      <c r="AU292" s="73" t="e">
        <f ca="1">AU$151-データ!AC139</f>
        <v>#N/A</v>
      </c>
      <c r="AV292" s="73" t="e">
        <f ca="1">AV$151-データ!AD139</f>
        <v>#N/A</v>
      </c>
      <c r="AW292" s="73" t="e">
        <f ca="1">AW$151-データ!AE139</f>
        <v>#N/A</v>
      </c>
      <c r="AX292" s="73" t="e">
        <f ca="1">AX$151-データ!AF139</f>
        <v>#N/A</v>
      </c>
      <c r="AY292" s="73" t="e">
        <f ca="1">AY$151-データ!AG139</f>
        <v>#N/A</v>
      </c>
      <c r="AZ292" s="73" t="e">
        <f ca="1">AZ$151-データ!AH139</f>
        <v>#N/A</v>
      </c>
      <c r="BA292" s="73" t="e">
        <f ca="1">BA$151-データ!AI139</f>
        <v>#N/A</v>
      </c>
      <c r="BB292" s="73" t="e">
        <f ca="1">BB$151-データ!AJ139</f>
        <v>#N/A</v>
      </c>
      <c r="BC292" s="73" t="e">
        <f ca="1">BC$151-データ!AK139</f>
        <v>#N/A</v>
      </c>
      <c r="BD292" s="73" t="e">
        <f ca="1">BD$151-データ!AL139</f>
        <v>#N/A</v>
      </c>
      <c r="BE292" s="73" t="e">
        <f ca="1">BE$151-データ!AM139</f>
        <v>#N/A</v>
      </c>
      <c r="BF292" s="73" t="e">
        <f ca="1">BF$151-データ!AN139</f>
        <v>#N/A</v>
      </c>
      <c r="BG292" s="73" t="e">
        <f ca="1">BG$151-データ!AO139</f>
        <v>#N/A</v>
      </c>
      <c r="BH292" s="73">
        <f ca="1">BH$151-データ!AP139</f>
        <v>-1</v>
      </c>
      <c r="BI292" s="73" t="e">
        <f ca="1">BI$151-データ!AQ139</f>
        <v>#N/A</v>
      </c>
      <c r="BJ292" s="73" t="e">
        <f ca="1">BJ$151-データ!AR139</f>
        <v>#N/A</v>
      </c>
      <c r="BK292" s="73" t="e">
        <f ca="1">BK$151-データ!AS139</f>
        <v>#N/A</v>
      </c>
      <c r="BL292" s="73">
        <f ca="1">BL$151-データ!AT139</f>
        <v>-1</v>
      </c>
      <c r="BM292" s="73" t="e">
        <f ca="1">BM$151-データ!AU139</f>
        <v>#N/A</v>
      </c>
      <c r="BN292" s="73" t="e">
        <f ca="1">BN$151-データ!AV139</f>
        <v>#N/A</v>
      </c>
      <c r="BO292" s="73" t="e">
        <f ca="1">BO$151-データ!AW139</f>
        <v>#N/A</v>
      </c>
      <c r="BP292" s="73" t="e">
        <f ca="1">BP$151-データ!AX139</f>
        <v>#N/A</v>
      </c>
      <c r="BQ292" s="73" t="e">
        <f>BQ$151-データ!AY139</f>
        <v>#N/A</v>
      </c>
      <c r="BR292" s="73" t="e">
        <f>BR$151-データ!AZ139</f>
        <v>#N/A</v>
      </c>
    </row>
    <row r="293" spans="30:70" hidden="1" outlineLevel="1">
      <c r="AD293" s="66">
        <f>データ!B140</f>
        <v>136</v>
      </c>
      <c r="AE293" s="66">
        <f ca="1">IF(AF293&lt;&gt;0,0,COUNTIF(AF$157:$AF293,0))</f>
        <v>0</v>
      </c>
      <c r="AF293" s="66">
        <f t="shared" ca="1" si="55"/>
        <v>2</v>
      </c>
      <c r="AG293" s="66" t="str">
        <f>データ!D140</f>
        <v>妖精</v>
      </c>
      <c r="AH293" s="66" t="str">
        <f>データ!F140</f>
        <v>サンタランタン</v>
      </c>
      <c r="AI293" s="73" t="e">
        <f ca="1">AI$151-データ!Q140</f>
        <v>#N/A</v>
      </c>
      <c r="AJ293" s="73" t="e">
        <f ca="1">AJ$151-データ!R140</f>
        <v>#N/A</v>
      </c>
      <c r="AK293" s="73" t="e">
        <f ca="1">AK$151-データ!S140</f>
        <v>#N/A</v>
      </c>
      <c r="AL293" s="73" t="e">
        <f ca="1">AL$151-データ!T140</f>
        <v>#N/A</v>
      </c>
      <c r="AM293" s="73" t="e">
        <f ca="1">AM$151-データ!U140</f>
        <v>#N/A</v>
      </c>
      <c r="AN293" s="73" t="e">
        <f ca="1">AN$151-データ!V140</f>
        <v>#N/A</v>
      </c>
      <c r="AO293" s="73" t="e">
        <f ca="1">AO$151-データ!W140</f>
        <v>#N/A</v>
      </c>
      <c r="AP293" s="73" t="e">
        <f ca="1">AP$151-データ!X140</f>
        <v>#N/A</v>
      </c>
      <c r="AQ293" s="73" t="e">
        <f ca="1">AQ$151-データ!Y140</f>
        <v>#N/A</v>
      </c>
      <c r="AR293" s="73" t="e">
        <f ca="1">AR$151-データ!Z140</f>
        <v>#N/A</v>
      </c>
      <c r="AS293" s="73" t="e">
        <f ca="1">AS$151-データ!AA140</f>
        <v>#N/A</v>
      </c>
      <c r="AT293" s="73" t="e">
        <f ca="1">AT$151-データ!AB140</f>
        <v>#N/A</v>
      </c>
      <c r="AU293" s="73" t="e">
        <f ca="1">AU$151-データ!AC140</f>
        <v>#N/A</v>
      </c>
      <c r="AV293" s="73" t="e">
        <f ca="1">AV$151-データ!AD140</f>
        <v>#N/A</v>
      </c>
      <c r="AW293" s="73" t="e">
        <f ca="1">AW$151-データ!AE140</f>
        <v>#N/A</v>
      </c>
      <c r="AX293" s="73" t="e">
        <f ca="1">AX$151-データ!AF140</f>
        <v>#N/A</v>
      </c>
      <c r="AY293" s="73" t="e">
        <f ca="1">AY$151-データ!AG140</f>
        <v>#N/A</v>
      </c>
      <c r="AZ293" s="73" t="e">
        <f ca="1">AZ$151-データ!AH140</f>
        <v>#N/A</v>
      </c>
      <c r="BA293" s="73" t="e">
        <f ca="1">BA$151-データ!AI140</f>
        <v>#N/A</v>
      </c>
      <c r="BB293" s="73" t="e">
        <f ca="1">BB$151-データ!AJ140</f>
        <v>#N/A</v>
      </c>
      <c r="BC293" s="73" t="e">
        <f ca="1">BC$151-データ!AK140</f>
        <v>#N/A</v>
      </c>
      <c r="BD293" s="73" t="e">
        <f ca="1">BD$151-データ!AL140</f>
        <v>#N/A</v>
      </c>
      <c r="BE293" s="73" t="e">
        <f ca="1">BE$151-データ!AM140</f>
        <v>#N/A</v>
      </c>
      <c r="BF293" s="73" t="e">
        <f ca="1">BF$151-データ!AN140</f>
        <v>#N/A</v>
      </c>
      <c r="BG293" s="73" t="e">
        <f ca="1">BG$151-データ!AO140</f>
        <v>#N/A</v>
      </c>
      <c r="BH293" s="73">
        <f ca="1">BH$151-データ!AP140</f>
        <v>-1</v>
      </c>
      <c r="BI293" s="73" t="e">
        <f ca="1">BI$151-データ!AQ140</f>
        <v>#N/A</v>
      </c>
      <c r="BJ293" s="73" t="e">
        <f ca="1">BJ$151-データ!AR140</f>
        <v>#N/A</v>
      </c>
      <c r="BK293" s="73" t="e">
        <f ca="1">BK$151-データ!AS140</f>
        <v>#N/A</v>
      </c>
      <c r="BL293" s="73">
        <f ca="1">BL$151-データ!AT140</f>
        <v>-1</v>
      </c>
      <c r="BM293" s="73" t="e">
        <f ca="1">BM$151-データ!AU140</f>
        <v>#N/A</v>
      </c>
      <c r="BN293" s="73" t="e">
        <f ca="1">BN$151-データ!AV140</f>
        <v>#N/A</v>
      </c>
      <c r="BO293" s="73" t="e">
        <f ca="1">BO$151-データ!AW140</f>
        <v>#N/A</v>
      </c>
      <c r="BP293" s="73" t="e">
        <f ca="1">BP$151-データ!AX140</f>
        <v>#N/A</v>
      </c>
      <c r="BQ293" s="73" t="e">
        <f>BQ$151-データ!AY140</f>
        <v>#N/A</v>
      </c>
      <c r="BR293" s="73" t="e">
        <f>BR$151-データ!AZ140</f>
        <v>#N/A</v>
      </c>
    </row>
    <row r="294" spans="30:70" hidden="1" outlineLevel="1">
      <c r="AD294" s="66">
        <f>データ!B141</f>
        <v>137</v>
      </c>
      <c r="AE294" s="66">
        <f ca="1">IF(AF294&lt;&gt;0,0,COUNTIF(AF$157:$AF294,0))</f>
        <v>0</v>
      </c>
      <c r="AF294" s="66">
        <f t="shared" ca="1" si="55"/>
        <v>2</v>
      </c>
      <c r="AG294" s="66" t="str">
        <f>データ!D141</f>
        <v>妖精</v>
      </c>
      <c r="AH294" s="66" t="str">
        <f>データ!F141</f>
        <v>獅子舞フロスト</v>
      </c>
      <c r="AI294" s="73" t="e">
        <f ca="1">AI$151-データ!Q141</f>
        <v>#N/A</v>
      </c>
      <c r="AJ294" s="73" t="e">
        <f ca="1">AJ$151-データ!R141</f>
        <v>#N/A</v>
      </c>
      <c r="AK294" s="73" t="e">
        <f ca="1">AK$151-データ!S141</f>
        <v>#N/A</v>
      </c>
      <c r="AL294" s="73" t="e">
        <f ca="1">AL$151-データ!T141</f>
        <v>#N/A</v>
      </c>
      <c r="AM294" s="73" t="e">
        <f ca="1">AM$151-データ!U141</f>
        <v>#N/A</v>
      </c>
      <c r="AN294" s="73" t="e">
        <f ca="1">AN$151-データ!V141</f>
        <v>#N/A</v>
      </c>
      <c r="AO294" s="73" t="e">
        <f ca="1">AO$151-データ!W141</f>
        <v>#N/A</v>
      </c>
      <c r="AP294" s="73" t="e">
        <f ca="1">AP$151-データ!X141</f>
        <v>#N/A</v>
      </c>
      <c r="AQ294" s="73" t="e">
        <f ca="1">AQ$151-データ!Y141</f>
        <v>#N/A</v>
      </c>
      <c r="AR294" s="73" t="e">
        <f ca="1">AR$151-データ!Z141</f>
        <v>#N/A</v>
      </c>
      <c r="AS294" s="73" t="e">
        <f ca="1">AS$151-データ!AA141</f>
        <v>#N/A</v>
      </c>
      <c r="AT294" s="73" t="e">
        <f ca="1">AT$151-データ!AB141</f>
        <v>#N/A</v>
      </c>
      <c r="AU294" s="73" t="e">
        <f ca="1">AU$151-データ!AC141</f>
        <v>#N/A</v>
      </c>
      <c r="AV294" s="73" t="e">
        <f ca="1">AV$151-データ!AD141</f>
        <v>#N/A</v>
      </c>
      <c r="AW294" s="73" t="e">
        <f ca="1">AW$151-データ!AE141</f>
        <v>#N/A</v>
      </c>
      <c r="AX294" s="73" t="e">
        <f ca="1">AX$151-データ!AF141</f>
        <v>#N/A</v>
      </c>
      <c r="AY294" s="73" t="e">
        <f ca="1">AY$151-データ!AG141</f>
        <v>#N/A</v>
      </c>
      <c r="AZ294" s="73" t="e">
        <f ca="1">AZ$151-データ!AH141</f>
        <v>#N/A</v>
      </c>
      <c r="BA294" s="73" t="e">
        <f ca="1">BA$151-データ!AI141</f>
        <v>#N/A</v>
      </c>
      <c r="BB294" s="73" t="e">
        <f ca="1">BB$151-データ!AJ141</f>
        <v>#N/A</v>
      </c>
      <c r="BC294" s="73" t="e">
        <f ca="1">BC$151-データ!AK141</f>
        <v>#N/A</v>
      </c>
      <c r="BD294" s="73" t="e">
        <f ca="1">BD$151-データ!AL141</f>
        <v>#N/A</v>
      </c>
      <c r="BE294" s="73" t="e">
        <f ca="1">BE$151-データ!AM141</f>
        <v>#N/A</v>
      </c>
      <c r="BF294" s="73" t="e">
        <f ca="1">BF$151-データ!AN141</f>
        <v>#N/A</v>
      </c>
      <c r="BG294" s="73" t="e">
        <f ca="1">BG$151-データ!AO141</f>
        <v>#N/A</v>
      </c>
      <c r="BH294" s="73" t="e">
        <f ca="1">BH$151-データ!AP141</f>
        <v>#N/A</v>
      </c>
      <c r="BI294" s="73" t="e">
        <f ca="1">BI$151-データ!AQ141</f>
        <v>#N/A</v>
      </c>
      <c r="BJ294" s="73" t="e">
        <f ca="1">BJ$151-データ!AR141</f>
        <v>#N/A</v>
      </c>
      <c r="BK294" s="73" t="e">
        <f ca="1">BK$151-データ!AS141</f>
        <v>#N/A</v>
      </c>
      <c r="BL294" s="73">
        <f ca="1">BL$151-データ!AT141</f>
        <v>-1</v>
      </c>
      <c r="BM294" s="73" t="e">
        <f ca="1">BM$151-データ!AU141</f>
        <v>#N/A</v>
      </c>
      <c r="BN294" s="73">
        <f ca="1">BN$151-データ!AV141</f>
        <v>-1</v>
      </c>
      <c r="BO294" s="73" t="e">
        <f ca="1">BO$151-データ!AW141</f>
        <v>#N/A</v>
      </c>
      <c r="BP294" s="73" t="e">
        <f ca="1">BP$151-データ!AX141</f>
        <v>#N/A</v>
      </c>
      <c r="BQ294" s="73" t="e">
        <f>BQ$151-データ!AY141</f>
        <v>#N/A</v>
      </c>
      <c r="BR294" s="73" t="e">
        <f>BR$151-データ!AZ141</f>
        <v>#N/A</v>
      </c>
    </row>
    <row r="295" spans="30:70" hidden="1" outlineLevel="1">
      <c r="AD295" s="66">
        <f>データ!B142</f>
        <v>138</v>
      </c>
      <c r="AE295" s="66">
        <f ca="1">IF(AF295&lt;&gt;0,0,COUNTIF(AF$157:$AF295,0))</f>
        <v>0</v>
      </c>
      <c r="AF295" s="66">
        <f t="shared" ca="1" si="55"/>
        <v>1</v>
      </c>
      <c r="AG295" s="66" t="str">
        <f>データ!D142</f>
        <v>精霊</v>
      </c>
      <c r="AH295" s="66" t="str">
        <f>データ!F142</f>
        <v>アーシーズ</v>
      </c>
      <c r="AI295" s="73" t="e">
        <f ca="1">AI$151-データ!Q142</f>
        <v>#N/A</v>
      </c>
      <c r="AJ295" s="73" t="e">
        <f ca="1">AJ$151-データ!R142</f>
        <v>#N/A</v>
      </c>
      <c r="AK295" s="73" t="e">
        <f ca="1">AK$151-データ!S142</f>
        <v>#N/A</v>
      </c>
      <c r="AL295" s="73" t="e">
        <f ca="1">AL$151-データ!T142</f>
        <v>#N/A</v>
      </c>
      <c r="AM295" s="73" t="e">
        <f ca="1">AM$151-データ!U142</f>
        <v>#N/A</v>
      </c>
      <c r="AN295" s="73" t="e">
        <f ca="1">AN$151-データ!V142</f>
        <v>#N/A</v>
      </c>
      <c r="AO295" s="73" t="e">
        <f ca="1">AO$151-データ!W142</f>
        <v>#N/A</v>
      </c>
      <c r="AP295" s="73" t="e">
        <f ca="1">AP$151-データ!X142</f>
        <v>#N/A</v>
      </c>
      <c r="AQ295" s="73" t="e">
        <f ca="1">AQ$151-データ!Y142</f>
        <v>#N/A</v>
      </c>
      <c r="AR295" s="73" t="e">
        <f ca="1">AR$151-データ!Z142</f>
        <v>#N/A</v>
      </c>
      <c r="AS295" s="73" t="e">
        <f ca="1">AS$151-データ!AA142</f>
        <v>#N/A</v>
      </c>
      <c r="AT295" s="73" t="e">
        <f ca="1">AT$151-データ!AB142</f>
        <v>#N/A</v>
      </c>
      <c r="AU295" s="73" t="e">
        <f ca="1">AU$151-データ!AC142</f>
        <v>#N/A</v>
      </c>
      <c r="AV295" s="73" t="e">
        <f ca="1">AV$151-データ!AD142</f>
        <v>#N/A</v>
      </c>
      <c r="AW295" s="73" t="e">
        <f ca="1">AW$151-データ!AE142</f>
        <v>#N/A</v>
      </c>
      <c r="AX295" s="73" t="e">
        <f ca="1">AX$151-データ!AF142</f>
        <v>#N/A</v>
      </c>
      <c r="AY295" s="73" t="e">
        <f ca="1">AY$151-データ!AG142</f>
        <v>#N/A</v>
      </c>
      <c r="AZ295" s="73" t="e">
        <f ca="1">AZ$151-データ!AH142</f>
        <v>#N/A</v>
      </c>
      <c r="BA295" s="73" t="e">
        <f ca="1">BA$151-データ!AI142</f>
        <v>#N/A</v>
      </c>
      <c r="BB295" s="73" t="e">
        <f ca="1">BB$151-データ!AJ142</f>
        <v>#N/A</v>
      </c>
      <c r="BC295" s="73" t="e">
        <f ca="1">BC$151-データ!AK142</f>
        <v>#N/A</v>
      </c>
      <c r="BD295" s="73" t="e">
        <f ca="1">BD$151-データ!AL142</f>
        <v>#N/A</v>
      </c>
      <c r="BE295" s="73" t="e">
        <f ca="1">BE$151-データ!AM142</f>
        <v>#N/A</v>
      </c>
      <c r="BF295" s="73" t="e">
        <f ca="1">BF$151-データ!AN142</f>
        <v>#N/A</v>
      </c>
      <c r="BG295" s="73" t="e">
        <f ca="1">BG$151-データ!AO142</f>
        <v>#N/A</v>
      </c>
      <c r="BH295" s="73" t="e">
        <f ca="1">BH$151-データ!AP142</f>
        <v>#N/A</v>
      </c>
      <c r="BI295" s="73" t="e">
        <f ca="1">BI$151-データ!AQ142</f>
        <v>#N/A</v>
      </c>
      <c r="BJ295" s="73" t="e">
        <f ca="1">BJ$151-データ!AR142</f>
        <v>#N/A</v>
      </c>
      <c r="BK295" s="73" t="e">
        <f ca="1">BK$151-データ!AS142</f>
        <v>#N/A</v>
      </c>
      <c r="BL295" s="73" t="e">
        <f ca="1">BL$151-データ!AT142</f>
        <v>#N/A</v>
      </c>
      <c r="BM295" s="73">
        <f ca="1">BM$151-データ!AU142</f>
        <v>-1</v>
      </c>
      <c r="BN295" s="73" t="e">
        <f ca="1">BN$151-データ!AV142</f>
        <v>#N/A</v>
      </c>
      <c r="BO295" s="73" t="e">
        <f ca="1">BO$151-データ!AW142</f>
        <v>#N/A</v>
      </c>
      <c r="BP295" s="73" t="e">
        <f ca="1">BP$151-データ!AX142</f>
        <v>#N/A</v>
      </c>
      <c r="BQ295" s="73" t="e">
        <f>BQ$151-データ!AY142</f>
        <v>#N/A</v>
      </c>
      <c r="BR295" s="73" t="e">
        <f>BR$151-データ!AZ142</f>
        <v>#N/A</v>
      </c>
    </row>
    <row r="296" spans="30:70" hidden="1" outlineLevel="1">
      <c r="AD296" s="66">
        <f>データ!B143</f>
        <v>139</v>
      </c>
      <c r="AE296" s="66">
        <f ca="1">IF(AF296&lt;&gt;0,0,COUNTIF(AF$157:$AF296,0))</f>
        <v>0</v>
      </c>
      <c r="AF296" s="66">
        <f t="shared" ca="1" si="55"/>
        <v>1</v>
      </c>
      <c r="AG296" s="66" t="str">
        <f>データ!D143</f>
        <v>精霊</v>
      </c>
      <c r="AH296" s="66" t="str">
        <f>データ!F143</f>
        <v>エアロス</v>
      </c>
      <c r="AI296" s="73" t="e">
        <f ca="1">AI$151-データ!Q143</f>
        <v>#N/A</v>
      </c>
      <c r="AJ296" s="73" t="e">
        <f ca="1">AJ$151-データ!R143</f>
        <v>#N/A</v>
      </c>
      <c r="AK296" s="73" t="e">
        <f ca="1">AK$151-データ!S143</f>
        <v>#N/A</v>
      </c>
      <c r="AL296" s="73" t="e">
        <f ca="1">AL$151-データ!T143</f>
        <v>#N/A</v>
      </c>
      <c r="AM296" s="73" t="e">
        <f ca="1">AM$151-データ!U143</f>
        <v>#N/A</v>
      </c>
      <c r="AN296" s="73" t="e">
        <f ca="1">AN$151-データ!V143</f>
        <v>#N/A</v>
      </c>
      <c r="AO296" s="73" t="e">
        <f ca="1">AO$151-データ!W143</f>
        <v>#N/A</v>
      </c>
      <c r="AP296" s="73" t="e">
        <f ca="1">AP$151-データ!X143</f>
        <v>#N/A</v>
      </c>
      <c r="AQ296" s="73" t="e">
        <f ca="1">AQ$151-データ!Y143</f>
        <v>#N/A</v>
      </c>
      <c r="AR296" s="73" t="e">
        <f ca="1">AR$151-データ!Z143</f>
        <v>#N/A</v>
      </c>
      <c r="AS296" s="73" t="e">
        <f ca="1">AS$151-データ!AA143</f>
        <v>#N/A</v>
      </c>
      <c r="AT296" s="73" t="e">
        <f ca="1">AT$151-データ!AB143</f>
        <v>#N/A</v>
      </c>
      <c r="AU296" s="73" t="e">
        <f ca="1">AU$151-データ!AC143</f>
        <v>#N/A</v>
      </c>
      <c r="AV296" s="73" t="e">
        <f ca="1">AV$151-データ!AD143</f>
        <v>#N/A</v>
      </c>
      <c r="AW296" s="73" t="e">
        <f ca="1">AW$151-データ!AE143</f>
        <v>#N/A</v>
      </c>
      <c r="AX296" s="73" t="e">
        <f ca="1">AX$151-データ!AF143</f>
        <v>#N/A</v>
      </c>
      <c r="AY296" s="73" t="e">
        <f ca="1">AY$151-データ!AG143</f>
        <v>#N/A</v>
      </c>
      <c r="AZ296" s="73" t="e">
        <f ca="1">AZ$151-データ!AH143</f>
        <v>#N/A</v>
      </c>
      <c r="BA296" s="73" t="e">
        <f ca="1">BA$151-データ!AI143</f>
        <v>#N/A</v>
      </c>
      <c r="BB296" s="73" t="e">
        <f ca="1">BB$151-データ!AJ143</f>
        <v>#N/A</v>
      </c>
      <c r="BC296" s="73" t="e">
        <f ca="1">BC$151-データ!AK143</f>
        <v>#N/A</v>
      </c>
      <c r="BD296" s="73" t="e">
        <f ca="1">BD$151-データ!AL143</f>
        <v>#N/A</v>
      </c>
      <c r="BE296" s="73" t="e">
        <f ca="1">BE$151-データ!AM143</f>
        <v>#N/A</v>
      </c>
      <c r="BF296" s="73" t="e">
        <f ca="1">BF$151-データ!AN143</f>
        <v>#N/A</v>
      </c>
      <c r="BG296" s="73" t="e">
        <f ca="1">BG$151-データ!AO143</f>
        <v>#N/A</v>
      </c>
      <c r="BH296" s="73" t="e">
        <f ca="1">BH$151-データ!AP143</f>
        <v>#N/A</v>
      </c>
      <c r="BI296" s="73" t="e">
        <f ca="1">BI$151-データ!AQ143</f>
        <v>#N/A</v>
      </c>
      <c r="BJ296" s="73" t="e">
        <f ca="1">BJ$151-データ!AR143</f>
        <v>#N/A</v>
      </c>
      <c r="BK296" s="73" t="e">
        <f ca="1">BK$151-データ!AS143</f>
        <v>#N/A</v>
      </c>
      <c r="BL296" s="73" t="e">
        <f ca="1">BL$151-データ!AT143</f>
        <v>#N/A</v>
      </c>
      <c r="BM296" s="73">
        <f ca="1">BM$151-データ!AU143</f>
        <v>-1</v>
      </c>
      <c r="BN296" s="73" t="e">
        <f ca="1">BN$151-データ!AV143</f>
        <v>#N/A</v>
      </c>
      <c r="BO296" s="73" t="e">
        <f ca="1">BO$151-データ!AW143</f>
        <v>#N/A</v>
      </c>
      <c r="BP296" s="73" t="e">
        <f ca="1">BP$151-データ!AX143</f>
        <v>#N/A</v>
      </c>
      <c r="BQ296" s="73" t="e">
        <f>BQ$151-データ!AY143</f>
        <v>#N/A</v>
      </c>
      <c r="BR296" s="73" t="e">
        <f>BR$151-データ!AZ143</f>
        <v>#N/A</v>
      </c>
    </row>
    <row r="297" spans="30:70" hidden="1" outlineLevel="1">
      <c r="AD297" s="66">
        <f>データ!B144</f>
        <v>140</v>
      </c>
      <c r="AE297" s="66">
        <f ca="1">IF(AF297&lt;&gt;0,0,COUNTIF(AF$157:$AF297,0))</f>
        <v>0</v>
      </c>
      <c r="AF297" s="66">
        <f t="shared" ca="1" si="55"/>
        <v>1</v>
      </c>
      <c r="AG297" s="66" t="str">
        <f>データ!D144</f>
        <v>精霊</v>
      </c>
      <c r="AH297" s="66" t="str">
        <f>データ!F144</f>
        <v>アクアンズ</v>
      </c>
      <c r="AI297" s="73" t="e">
        <f ca="1">AI$151-データ!Q144</f>
        <v>#N/A</v>
      </c>
      <c r="AJ297" s="73" t="e">
        <f ca="1">AJ$151-データ!R144</f>
        <v>#N/A</v>
      </c>
      <c r="AK297" s="73" t="e">
        <f ca="1">AK$151-データ!S144</f>
        <v>#N/A</v>
      </c>
      <c r="AL297" s="73" t="e">
        <f ca="1">AL$151-データ!T144</f>
        <v>#N/A</v>
      </c>
      <c r="AM297" s="73" t="e">
        <f ca="1">AM$151-データ!U144</f>
        <v>#N/A</v>
      </c>
      <c r="AN297" s="73" t="e">
        <f ca="1">AN$151-データ!V144</f>
        <v>#N/A</v>
      </c>
      <c r="AO297" s="73" t="e">
        <f ca="1">AO$151-データ!W144</f>
        <v>#N/A</v>
      </c>
      <c r="AP297" s="73" t="e">
        <f ca="1">AP$151-データ!X144</f>
        <v>#N/A</v>
      </c>
      <c r="AQ297" s="73" t="e">
        <f ca="1">AQ$151-データ!Y144</f>
        <v>#N/A</v>
      </c>
      <c r="AR297" s="73" t="e">
        <f ca="1">AR$151-データ!Z144</f>
        <v>#N/A</v>
      </c>
      <c r="AS297" s="73" t="e">
        <f ca="1">AS$151-データ!AA144</f>
        <v>#N/A</v>
      </c>
      <c r="AT297" s="73" t="e">
        <f ca="1">AT$151-データ!AB144</f>
        <v>#N/A</v>
      </c>
      <c r="AU297" s="73" t="e">
        <f ca="1">AU$151-データ!AC144</f>
        <v>#N/A</v>
      </c>
      <c r="AV297" s="73" t="e">
        <f ca="1">AV$151-データ!AD144</f>
        <v>#N/A</v>
      </c>
      <c r="AW297" s="73" t="e">
        <f ca="1">AW$151-データ!AE144</f>
        <v>#N/A</v>
      </c>
      <c r="AX297" s="73" t="e">
        <f ca="1">AX$151-データ!AF144</f>
        <v>#N/A</v>
      </c>
      <c r="AY297" s="73" t="e">
        <f ca="1">AY$151-データ!AG144</f>
        <v>#N/A</v>
      </c>
      <c r="AZ297" s="73" t="e">
        <f ca="1">AZ$151-データ!AH144</f>
        <v>#N/A</v>
      </c>
      <c r="BA297" s="73" t="e">
        <f ca="1">BA$151-データ!AI144</f>
        <v>#N/A</v>
      </c>
      <c r="BB297" s="73" t="e">
        <f ca="1">BB$151-データ!AJ144</f>
        <v>#N/A</v>
      </c>
      <c r="BC297" s="73" t="e">
        <f ca="1">BC$151-データ!AK144</f>
        <v>#N/A</v>
      </c>
      <c r="BD297" s="73" t="e">
        <f ca="1">BD$151-データ!AL144</f>
        <v>#N/A</v>
      </c>
      <c r="BE297" s="73" t="e">
        <f ca="1">BE$151-データ!AM144</f>
        <v>#N/A</v>
      </c>
      <c r="BF297" s="73" t="e">
        <f ca="1">BF$151-データ!AN144</f>
        <v>#N/A</v>
      </c>
      <c r="BG297" s="73" t="e">
        <f ca="1">BG$151-データ!AO144</f>
        <v>#N/A</v>
      </c>
      <c r="BH297" s="73" t="e">
        <f ca="1">BH$151-データ!AP144</f>
        <v>#N/A</v>
      </c>
      <c r="BI297" s="73" t="e">
        <f ca="1">BI$151-データ!AQ144</f>
        <v>#N/A</v>
      </c>
      <c r="BJ297" s="73" t="e">
        <f ca="1">BJ$151-データ!AR144</f>
        <v>#N/A</v>
      </c>
      <c r="BK297" s="73" t="e">
        <f ca="1">BK$151-データ!AS144</f>
        <v>#N/A</v>
      </c>
      <c r="BL297" s="73" t="e">
        <f ca="1">BL$151-データ!AT144</f>
        <v>#N/A</v>
      </c>
      <c r="BM297" s="73">
        <f ca="1">BM$151-データ!AU144</f>
        <v>-1</v>
      </c>
      <c r="BN297" s="73" t="e">
        <f ca="1">BN$151-データ!AV144</f>
        <v>#N/A</v>
      </c>
      <c r="BO297" s="73" t="e">
        <f ca="1">BO$151-データ!AW144</f>
        <v>#N/A</v>
      </c>
      <c r="BP297" s="73" t="e">
        <f ca="1">BP$151-データ!AX144</f>
        <v>#N/A</v>
      </c>
      <c r="BQ297" s="73" t="e">
        <f>BQ$151-データ!AY144</f>
        <v>#N/A</v>
      </c>
      <c r="BR297" s="73" t="e">
        <f>BR$151-データ!AZ144</f>
        <v>#N/A</v>
      </c>
    </row>
    <row r="298" spans="30:70" hidden="1" outlineLevel="1">
      <c r="AD298" s="66">
        <f>データ!B145</f>
        <v>141</v>
      </c>
      <c r="AE298" s="66">
        <f ca="1">IF(AF298&lt;&gt;0,0,COUNTIF(AF$157:$AF298,0))</f>
        <v>0</v>
      </c>
      <c r="AF298" s="66">
        <f t="shared" ca="1" si="55"/>
        <v>1</v>
      </c>
      <c r="AG298" s="66" t="str">
        <f>データ!D145</f>
        <v>精霊</v>
      </c>
      <c r="AH298" s="66" t="str">
        <f>データ!F145</f>
        <v>フレイミーズ</v>
      </c>
      <c r="AI298" s="73" t="e">
        <f ca="1">AI$151-データ!Q145</f>
        <v>#N/A</v>
      </c>
      <c r="AJ298" s="73" t="e">
        <f ca="1">AJ$151-データ!R145</f>
        <v>#N/A</v>
      </c>
      <c r="AK298" s="73" t="e">
        <f ca="1">AK$151-データ!S145</f>
        <v>#N/A</v>
      </c>
      <c r="AL298" s="73" t="e">
        <f ca="1">AL$151-データ!T145</f>
        <v>#N/A</v>
      </c>
      <c r="AM298" s="73" t="e">
        <f ca="1">AM$151-データ!U145</f>
        <v>#N/A</v>
      </c>
      <c r="AN298" s="73" t="e">
        <f ca="1">AN$151-データ!V145</f>
        <v>#N/A</v>
      </c>
      <c r="AO298" s="73" t="e">
        <f ca="1">AO$151-データ!W145</f>
        <v>#N/A</v>
      </c>
      <c r="AP298" s="73" t="e">
        <f ca="1">AP$151-データ!X145</f>
        <v>#N/A</v>
      </c>
      <c r="AQ298" s="73" t="e">
        <f ca="1">AQ$151-データ!Y145</f>
        <v>#N/A</v>
      </c>
      <c r="AR298" s="73" t="e">
        <f ca="1">AR$151-データ!Z145</f>
        <v>#N/A</v>
      </c>
      <c r="AS298" s="73" t="e">
        <f ca="1">AS$151-データ!AA145</f>
        <v>#N/A</v>
      </c>
      <c r="AT298" s="73" t="e">
        <f ca="1">AT$151-データ!AB145</f>
        <v>#N/A</v>
      </c>
      <c r="AU298" s="73" t="e">
        <f ca="1">AU$151-データ!AC145</f>
        <v>#N/A</v>
      </c>
      <c r="AV298" s="73" t="e">
        <f ca="1">AV$151-データ!AD145</f>
        <v>#N/A</v>
      </c>
      <c r="AW298" s="73" t="e">
        <f ca="1">AW$151-データ!AE145</f>
        <v>#N/A</v>
      </c>
      <c r="AX298" s="73" t="e">
        <f ca="1">AX$151-データ!AF145</f>
        <v>#N/A</v>
      </c>
      <c r="AY298" s="73" t="e">
        <f ca="1">AY$151-データ!AG145</f>
        <v>#N/A</v>
      </c>
      <c r="AZ298" s="73" t="e">
        <f ca="1">AZ$151-データ!AH145</f>
        <v>#N/A</v>
      </c>
      <c r="BA298" s="73" t="e">
        <f ca="1">BA$151-データ!AI145</f>
        <v>#N/A</v>
      </c>
      <c r="BB298" s="73" t="e">
        <f ca="1">BB$151-データ!AJ145</f>
        <v>#N/A</v>
      </c>
      <c r="BC298" s="73" t="e">
        <f ca="1">BC$151-データ!AK145</f>
        <v>#N/A</v>
      </c>
      <c r="BD298" s="73" t="e">
        <f ca="1">BD$151-データ!AL145</f>
        <v>#N/A</v>
      </c>
      <c r="BE298" s="73" t="e">
        <f ca="1">BE$151-データ!AM145</f>
        <v>#N/A</v>
      </c>
      <c r="BF298" s="73" t="e">
        <f ca="1">BF$151-データ!AN145</f>
        <v>#N/A</v>
      </c>
      <c r="BG298" s="73" t="e">
        <f ca="1">BG$151-データ!AO145</f>
        <v>#N/A</v>
      </c>
      <c r="BH298" s="73" t="e">
        <f ca="1">BH$151-データ!AP145</f>
        <v>#N/A</v>
      </c>
      <c r="BI298" s="73" t="e">
        <f ca="1">BI$151-データ!AQ145</f>
        <v>#N/A</v>
      </c>
      <c r="BJ298" s="73" t="e">
        <f ca="1">BJ$151-データ!AR145</f>
        <v>#N/A</v>
      </c>
      <c r="BK298" s="73" t="e">
        <f ca="1">BK$151-データ!AS145</f>
        <v>#N/A</v>
      </c>
      <c r="BL298" s="73" t="e">
        <f ca="1">BL$151-データ!AT145</f>
        <v>#N/A</v>
      </c>
      <c r="BM298" s="73">
        <f ca="1">BM$151-データ!AU145</f>
        <v>-1</v>
      </c>
      <c r="BN298" s="73" t="e">
        <f ca="1">BN$151-データ!AV145</f>
        <v>#N/A</v>
      </c>
      <c r="BO298" s="73" t="e">
        <f ca="1">BO$151-データ!AW145</f>
        <v>#N/A</v>
      </c>
      <c r="BP298" s="73" t="e">
        <f ca="1">BP$151-データ!AX145</f>
        <v>#N/A</v>
      </c>
      <c r="BQ298" s="73" t="e">
        <f>BQ$151-データ!AY145</f>
        <v>#N/A</v>
      </c>
      <c r="BR298" s="73" t="e">
        <f>BR$151-データ!AZ145</f>
        <v>#N/A</v>
      </c>
    </row>
    <row r="299" spans="30:70" hidden="1" outlineLevel="1">
      <c r="AD299" s="66">
        <f>データ!B146</f>
        <v>142</v>
      </c>
      <c r="AE299" s="66">
        <f ca="1">IF(AF299&lt;&gt;0,0,COUNTIF(AF$157:$AF299,0))</f>
        <v>0</v>
      </c>
      <c r="AF299" s="66">
        <f t="shared" ca="1" si="55"/>
        <v>3</v>
      </c>
      <c r="AG299" s="66" t="str">
        <f>データ!D146</f>
        <v>魔人</v>
      </c>
      <c r="AH299" s="66" t="str">
        <f>データ!F146</f>
        <v>アリス</v>
      </c>
      <c r="AI299" s="73" t="e">
        <f ca="1">AI$151-データ!Q146</f>
        <v>#N/A</v>
      </c>
      <c r="AJ299" s="73" t="e">
        <f ca="1">AJ$151-データ!R146</f>
        <v>#N/A</v>
      </c>
      <c r="AK299" s="73" t="e">
        <f ca="1">AK$151-データ!S146</f>
        <v>#N/A</v>
      </c>
      <c r="AL299" s="73" t="e">
        <f ca="1">AL$151-データ!T146</f>
        <v>#N/A</v>
      </c>
      <c r="AM299" s="73" t="e">
        <f ca="1">AM$151-データ!U146</f>
        <v>#N/A</v>
      </c>
      <c r="AN299" s="73" t="e">
        <f ca="1">AN$151-データ!V146</f>
        <v>#N/A</v>
      </c>
      <c r="AO299" s="73" t="e">
        <f ca="1">AO$151-データ!W146</f>
        <v>#N/A</v>
      </c>
      <c r="AP299" s="73" t="e">
        <f ca="1">AP$151-データ!X146</f>
        <v>#N/A</v>
      </c>
      <c r="AQ299" s="73" t="e">
        <f ca="1">AQ$151-データ!Y146</f>
        <v>#N/A</v>
      </c>
      <c r="AR299" s="73" t="e">
        <f ca="1">AR$151-データ!Z146</f>
        <v>#N/A</v>
      </c>
      <c r="AS299" s="73" t="e">
        <f ca="1">AS$151-データ!AA146</f>
        <v>#N/A</v>
      </c>
      <c r="AT299" s="73" t="e">
        <f ca="1">AT$151-データ!AB146</f>
        <v>#N/A</v>
      </c>
      <c r="AU299" s="73" t="e">
        <f ca="1">AU$151-データ!AC146</f>
        <v>#N/A</v>
      </c>
      <c r="AV299" s="73" t="e">
        <f ca="1">AV$151-データ!AD146</f>
        <v>#N/A</v>
      </c>
      <c r="AW299" s="73" t="e">
        <f ca="1">AW$151-データ!AE146</f>
        <v>#N/A</v>
      </c>
      <c r="AX299" s="73" t="e">
        <f ca="1">AX$151-データ!AF146</f>
        <v>#N/A</v>
      </c>
      <c r="AY299" s="73" t="e">
        <f ca="1">AY$151-データ!AG146</f>
        <v>#N/A</v>
      </c>
      <c r="AZ299" s="73" t="e">
        <f ca="1">AZ$151-データ!AH146</f>
        <v>#N/A</v>
      </c>
      <c r="BA299" s="73" t="e">
        <f ca="1">BA$151-データ!AI146</f>
        <v>#N/A</v>
      </c>
      <c r="BB299" s="73" t="e">
        <f ca="1">BB$151-データ!AJ146</f>
        <v>#N/A</v>
      </c>
      <c r="BC299" s="73" t="e">
        <f ca="1">BC$151-データ!AK146</f>
        <v>#N/A</v>
      </c>
      <c r="BD299" s="73" t="e">
        <f ca="1">BD$151-データ!AL146</f>
        <v>#N/A</v>
      </c>
      <c r="BE299" s="73">
        <f ca="1">BE$151-データ!AM146</f>
        <v>-9</v>
      </c>
      <c r="BF299" s="73" t="e">
        <f ca="1">BF$151-データ!AN146</f>
        <v>#N/A</v>
      </c>
      <c r="BG299" s="73" t="e">
        <f ca="1">BG$151-データ!AO146</f>
        <v>#N/A</v>
      </c>
      <c r="BH299" s="73" t="e">
        <f ca="1">BH$151-データ!AP146</f>
        <v>#N/A</v>
      </c>
      <c r="BI299" s="73" t="e">
        <f ca="1">BI$151-データ!AQ146</f>
        <v>#N/A</v>
      </c>
      <c r="BJ299" s="73">
        <f ca="1">BJ$151-データ!AR146</f>
        <v>-8</v>
      </c>
      <c r="BK299" s="73" t="e">
        <f ca="1">BK$151-データ!AS146</f>
        <v>#N/A</v>
      </c>
      <c r="BL299" s="73">
        <f ca="1">BL$151-データ!AT146</f>
        <v>-9</v>
      </c>
      <c r="BM299" s="73" t="e">
        <f ca="1">BM$151-データ!AU146</f>
        <v>#N/A</v>
      </c>
      <c r="BN299" s="73" t="e">
        <f ca="1">BN$151-データ!AV146</f>
        <v>#N/A</v>
      </c>
      <c r="BO299" s="73" t="e">
        <f ca="1">BO$151-データ!AW146</f>
        <v>#N/A</v>
      </c>
      <c r="BP299" s="73" t="e">
        <f ca="1">BP$151-データ!AX146</f>
        <v>#N/A</v>
      </c>
      <c r="BQ299" s="73" t="e">
        <f>BQ$151-データ!AY146</f>
        <v>#N/A</v>
      </c>
      <c r="BR299" s="73" t="e">
        <f>BR$151-データ!AZ146</f>
        <v>#N/A</v>
      </c>
    </row>
    <row r="300" spans="30:70" hidden="1" outlineLevel="1">
      <c r="AD300" s="66">
        <f>データ!B147</f>
        <v>143</v>
      </c>
      <c r="AE300" s="66">
        <f ca="1">IF(AF300&lt;&gt;0,0,COUNTIF(AF$157:$AF300,0))</f>
        <v>0</v>
      </c>
      <c r="AF300" s="66">
        <f t="shared" ca="1" si="55"/>
        <v>3</v>
      </c>
      <c r="AG300" s="66" t="str">
        <f>データ!D147</f>
        <v>魔人</v>
      </c>
      <c r="AH300" s="66" t="str">
        <f>データ!F147</f>
        <v>ナイトメア</v>
      </c>
      <c r="AI300" s="73" t="e">
        <f ca="1">AI$151-データ!Q147</f>
        <v>#N/A</v>
      </c>
      <c r="AJ300" s="73" t="e">
        <f ca="1">AJ$151-データ!R147</f>
        <v>#N/A</v>
      </c>
      <c r="AK300" s="73" t="e">
        <f ca="1">AK$151-データ!S147</f>
        <v>#N/A</v>
      </c>
      <c r="AL300" s="73" t="e">
        <f ca="1">AL$151-データ!T147</f>
        <v>#N/A</v>
      </c>
      <c r="AM300" s="73" t="e">
        <f ca="1">AM$151-データ!U147</f>
        <v>#N/A</v>
      </c>
      <c r="AN300" s="73" t="e">
        <f ca="1">AN$151-データ!V147</f>
        <v>#N/A</v>
      </c>
      <c r="AO300" s="73" t="e">
        <f ca="1">AO$151-データ!W147</f>
        <v>#N/A</v>
      </c>
      <c r="AP300" s="73" t="e">
        <f ca="1">AP$151-データ!X147</f>
        <v>#N/A</v>
      </c>
      <c r="AQ300" s="73" t="e">
        <f ca="1">AQ$151-データ!Y147</f>
        <v>#N/A</v>
      </c>
      <c r="AR300" s="73" t="e">
        <f ca="1">AR$151-データ!Z147</f>
        <v>#N/A</v>
      </c>
      <c r="AS300" s="73" t="e">
        <f ca="1">AS$151-データ!AA147</f>
        <v>#N/A</v>
      </c>
      <c r="AT300" s="73" t="e">
        <f ca="1">AT$151-データ!AB147</f>
        <v>#N/A</v>
      </c>
      <c r="AU300" s="73" t="e">
        <f ca="1">AU$151-データ!AC147</f>
        <v>#N/A</v>
      </c>
      <c r="AV300" s="73" t="e">
        <f ca="1">AV$151-データ!AD147</f>
        <v>#N/A</v>
      </c>
      <c r="AW300" s="73" t="e">
        <f ca="1">AW$151-データ!AE147</f>
        <v>#N/A</v>
      </c>
      <c r="AX300" s="73" t="e">
        <f ca="1">AX$151-データ!AF147</f>
        <v>#N/A</v>
      </c>
      <c r="AY300" s="73" t="e">
        <f ca="1">AY$151-データ!AG147</f>
        <v>#N/A</v>
      </c>
      <c r="AZ300" s="73" t="e">
        <f ca="1">AZ$151-データ!AH147</f>
        <v>#N/A</v>
      </c>
      <c r="BA300" s="73" t="e">
        <f ca="1">BA$151-データ!AI147</f>
        <v>#N/A</v>
      </c>
      <c r="BB300" s="73" t="e">
        <f ca="1">BB$151-データ!AJ147</f>
        <v>#N/A</v>
      </c>
      <c r="BC300" s="73" t="e">
        <f ca="1">BC$151-データ!AK147</f>
        <v>#N/A</v>
      </c>
      <c r="BD300" s="73" t="e">
        <f ca="1">BD$151-データ!AL147</f>
        <v>#N/A</v>
      </c>
      <c r="BE300" s="73">
        <f ca="1">BE$151-データ!AM147</f>
        <v>-9</v>
      </c>
      <c r="BF300" s="73" t="e">
        <f ca="1">BF$151-データ!AN147</f>
        <v>#N/A</v>
      </c>
      <c r="BG300" s="73" t="e">
        <f ca="1">BG$151-データ!AO147</f>
        <v>#N/A</v>
      </c>
      <c r="BH300" s="73" t="e">
        <f ca="1">BH$151-データ!AP147</f>
        <v>#N/A</v>
      </c>
      <c r="BI300" s="73" t="e">
        <f ca="1">BI$151-データ!AQ147</f>
        <v>#N/A</v>
      </c>
      <c r="BJ300" s="73">
        <f ca="1">BJ$151-データ!AR147</f>
        <v>-8</v>
      </c>
      <c r="BK300" s="73" t="e">
        <f ca="1">BK$151-データ!AS147</f>
        <v>#N/A</v>
      </c>
      <c r="BL300" s="73">
        <f ca="1">BL$151-データ!AT147</f>
        <v>-9</v>
      </c>
      <c r="BM300" s="73" t="e">
        <f ca="1">BM$151-データ!AU147</f>
        <v>#N/A</v>
      </c>
      <c r="BN300" s="73" t="e">
        <f ca="1">BN$151-データ!AV147</f>
        <v>#N/A</v>
      </c>
      <c r="BO300" s="73" t="e">
        <f ca="1">BO$151-データ!AW147</f>
        <v>#N/A</v>
      </c>
      <c r="BP300" s="73" t="e">
        <f ca="1">BP$151-データ!AX147</f>
        <v>#N/A</v>
      </c>
      <c r="BQ300" s="73" t="e">
        <f>BQ$151-データ!AY147</f>
        <v>#N/A</v>
      </c>
      <c r="BR300" s="73" t="e">
        <f>BR$151-データ!AZ147</f>
        <v>#N/A</v>
      </c>
    </row>
    <row r="301" spans="30:70" hidden="1" outlineLevel="1">
      <c r="AD301" s="66">
        <f>データ!B148</f>
        <v>144</v>
      </c>
      <c r="AE301" s="66">
        <f ca="1">IF(AF301&lt;&gt;0,0,COUNTIF(AF$157:$AF301,0))</f>
        <v>0</v>
      </c>
      <c r="AF301" s="66">
        <f t="shared" ca="1" si="55"/>
        <v>2</v>
      </c>
      <c r="AG301" s="66" t="str">
        <f>データ!D148</f>
        <v>魔人</v>
      </c>
      <c r="AH301" s="66" t="str">
        <f>データ!F148</f>
        <v>マタドール</v>
      </c>
      <c r="AI301" s="73" t="e">
        <f ca="1">AI$151-データ!Q148</f>
        <v>#N/A</v>
      </c>
      <c r="AJ301" s="73" t="e">
        <f ca="1">AJ$151-データ!R148</f>
        <v>#N/A</v>
      </c>
      <c r="AK301" s="73" t="e">
        <f ca="1">AK$151-データ!S148</f>
        <v>#N/A</v>
      </c>
      <c r="AL301" s="73" t="e">
        <f ca="1">AL$151-データ!T148</f>
        <v>#N/A</v>
      </c>
      <c r="AM301" s="73" t="e">
        <f ca="1">AM$151-データ!U148</f>
        <v>#N/A</v>
      </c>
      <c r="AN301" s="73" t="e">
        <f ca="1">AN$151-データ!V148</f>
        <v>#N/A</v>
      </c>
      <c r="AO301" s="73" t="e">
        <f ca="1">AO$151-データ!W148</f>
        <v>#N/A</v>
      </c>
      <c r="AP301" s="73" t="e">
        <f ca="1">AP$151-データ!X148</f>
        <v>#N/A</v>
      </c>
      <c r="AQ301" s="73" t="e">
        <f ca="1">AQ$151-データ!Y148</f>
        <v>#N/A</v>
      </c>
      <c r="AR301" s="73" t="e">
        <f ca="1">AR$151-データ!Z148</f>
        <v>#N/A</v>
      </c>
      <c r="AS301" s="73" t="e">
        <f ca="1">AS$151-データ!AA148</f>
        <v>#N/A</v>
      </c>
      <c r="AT301" s="73" t="e">
        <f ca="1">AT$151-データ!AB148</f>
        <v>#N/A</v>
      </c>
      <c r="AU301" s="73" t="e">
        <f ca="1">AU$151-データ!AC148</f>
        <v>#N/A</v>
      </c>
      <c r="AV301" s="73" t="e">
        <f ca="1">AV$151-データ!AD148</f>
        <v>#N/A</v>
      </c>
      <c r="AW301" s="73" t="e">
        <f ca="1">AW$151-データ!AE148</f>
        <v>#N/A</v>
      </c>
      <c r="AX301" s="73" t="e">
        <f ca="1">AX$151-データ!AF148</f>
        <v>#N/A</v>
      </c>
      <c r="AY301" s="73" t="e">
        <f ca="1">AY$151-データ!AG148</f>
        <v>#N/A</v>
      </c>
      <c r="AZ301" s="73" t="e">
        <f ca="1">AZ$151-データ!AH148</f>
        <v>#N/A</v>
      </c>
      <c r="BA301" s="73" t="e">
        <f ca="1">BA$151-データ!AI148</f>
        <v>#N/A</v>
      </c>
      <c r="BB301" s="73" t="e">
        <f ca="1">BB$151-データ!AJ148</f>
        <v>#N/A</v>
      </c>
      <c r="BC301" s="73" t="e">
        <f ca="1">BC$151-データ!AK148</f>
        <v>#N/A</v>
      </c>
      <c r="BD301" s="73" t="e">
        <f ca="1">BD$151-データ!AL148</f>
        <v>#N/A</v>
      </c>
      <c r="BE301" s="73" t="e">
        <f ca="1">BE$151-データ!AM148</f>
        <v>#N/A</v>
      </c>
      <c r="BF301" s="73">
        <f ca="1">BF$151-データ!AN148</f>
        <v>-9</v>
      </c>
      <c r="BG301" s="73" t="e">
        <f ca="1">BG$151-データ!AO148</f>
        <v>#N/A</v>
      </c>
      <c r="BH301" s="73" t="e">
        <f ca="1">BH$151-データ!AP148</f>
        <v>#N/A</v>
      </c>
      <c r="BI301" s="73" t="e">
        <f ca="1">BI$151-データ!AQ148</f>
        <v>#N/A</v>
      </c>
      <c r="BJ301" s="73" t="e">
        <f ca="1">BJ$151-データ!AR148</f>
        <v>#N/A</v>
      </c>
      <c r="BK301" s="73" t="e">
        <f ca="1">BK$151-データ!AS148</f>
        <v>#N/A</v>
      </c>
      <c r="BL301" s="73" t="e">
        <f ca="1">BL$151-データ!AT148</f>
        <v>#N/A</v>
      </c>
      <c r="BM301" s="73" t="e">
        <f ca="1">BM$151-データ!AU148</f>
        <v>#N/A</v>
      </c>
      <c r="BN301" s="73" t="e">
        <f ca="1">BN$151-データ!AV148</f>
        <v>#N/A</v>
      </c>
      <c r="BO301" s="73">
        <f ca="1">BO$151-データ!AW148</f>
        <v>-8</v>
      </c>
      <c r="BP301" s="73" t="e">
        <f ca="1">BP$151-データ!AX148</f>
        <v>#N/A</v>
      </c>
      <c r="BQ301" s="73" t="e">
        <f>BQ$151-データ!AY148</f>
        <v>#N/A</v>
      </c>
      <c r="BR301" s="73" t="e">
        <f>BR$151-データ!AZ148</f>
        <v>#N/A</v>
      </c>
    </row>
    <row r="302" spans="30:70" hidden="1" outlineLevel="1">
      <c r="AD302" s="66">
        <f>データ!B149</f>
        <v>145</v>
      </c>
      <c r="AE302" s="66">
        <f ca="1">IF(AF302&lt;&gt;0,0,COUNTIF(AF$157:$AF302,0))</f>
        <v>0</v>
      </c>
      <c r="AF302" s="66">
        <f t="shared" ca="1" si="55"/>
        <v>2</v>
      </c>
      <c r="AG302" s="66" t="str">
        <f>データ!D149</f>
        <v>魔人</v>
      </c>
      <c r="AH302" s="66" t="str">
        <f>データ!F149</f>
        <v>デイビット</v>
      </c>
      <c r="AI302" s="73" t="e">
        <f ca="1">AI$151-データ!Q149</f>
        <v>#N/A</v>
      </c>
      <c r="AJ302" s="73" t="e">
        <f ca="1">AJ$151-データ!R149</f>
        <v>#N/A</v>
      </c>
      <c r="AK302" s="73" t="e">
        <f ca="1">AK$151-データ!S149</f>
        <v>#N/A</v>
      </c>
      <c r="AL302" s="73" t="e">
        <f ca="1">AL$151-データ!T149</f>
        <v>#N/A</v>
      </c>
      <c r="AM302" s="73" t="e">
        <f ca="1">AM$151-データ!U149</f>
        <v>#N/A</v>
      </c>
      <c r="AN302" s="73" t="e">
        <f ca="1">AN$151-データ!V149</f>
        <v>#N/A</v>
      </c>
      <c r="AO302" s="73" t="e">
        <f ca="1">AO$151-データ!W149</f>
        <v>#N/A</v>
      </c>
      <c r="AP302" s="73" t="e">
        <f ca="1">AP$151-データ!X149</f>
        <v>#N/A</v>
      </c>
      <c r="AQ302" s="73" t="e">
        <f ca="1">AQ$151-データ!Y149</f>
        <v>#N/A</v>
      </c>
      <c r="AR302" s="73" t="e">
        <f ca="1">AR$151-データ!Z149</f>
        <v>#N/A</v>
      </c>
      <c r="AS302" s="73" t="e">
        <f ca="1">AS$151-データ!AA149</f>
        <v>#N/A</v>
      </c>
      <c r="AT302" s="73" t="e">
        <f ca="1">AT$151-データ!AB149</f>
        <v>#N/A</v>
      </c>
      <c r="AU302" s="73" t="e">
        <f ca="1">AU$151-データ!AC149</f>
        <v>#N/A</v>
      </c>
      <c r="AV302" s="73" t="e">
        <f ca="1">AV$151-データ!AD149</f>
        <v>#N/A</v>
      </c>
      <c r="AW302" s="73" t="e">
        <f ca="1">AW$151-データ!AE149</f>
        <v>#N/A</v>
      </c>
      <c r="AX302" s="73" t="e">
        <f ca="1">AX$151-データ!AF149</f>
        <v>#N/A</v>
      </c>
      <c r="AY302" s="73" t="e">
        <f ca="1">AY$151-データ!AG149</f>
        <v>#N/A</v>
      </c>
      <c r="AZ302" s="73" t="e">
        <f ca="1">AZ$151-データ!AH149</f>
        <v>#N/A</v>
      </c>
      <c r="BA302" s="73" t="e">
        <f ca="1">BA$151-データ!AI149</f>
        <v>#N/A</v>
      </c>
      <c r="BB302" s="73" t="e">
        <f ca="1">BB$151-データ!AJ149</f>
        <v>#N/A</v>
      </c>
      <c r="BC302" s="73" t="e">
        <f ca="1">BC$151-データ!AK149</f>
        <v>#N/A</v>
      </c>
      <c r="BD302" s="73" t="e">
        <f ca="1">BD$151-データ!AL149</f>
        <v>#N/A</v>
      </c>
      <c r="BE302" s="73" t="e">
        <f ca="1">BE$151-データ!AM149</f>
        <v>#N/A</v>
      </c>
      <c r="BF302" s="73" t="e">
        <f ca="1">BF$151-データ!AN149</f>
        <v>#N/A</v>
      </c>
      <c r="BG302" s="73" t="e">
        <f ca="1">BG$151-データ!AO149</f>
        <v>#N/A</v>
      </c>
      <c r="BH302" s="73" t="e">
        <f ca="1">BH$151-データ!AP149</f>
        <v>#N/A</v>
      </c>
      <c r="BI302" s="73" t="e">
        <f ca="1">BI$151-データ!AQ149</f>
        <v>#N/A</v>
      </c>
      <c r="BJ302" s="73" t="e">
        <f ca="1">BJ$151-データ!AR149</f>
        <v>#N/A</v>
      </c>
      <c r="BK302" s="73" t="e">
        <f ca="1">BK$151-データ!AS149</f>
        <v>#N/A</v>
      </c>
      <c r="BL302" s="73" t="e">
        <f ca="1">BL$151-データ!AT149</f>
        <v>#N/A</v>
      </c>
      <c r="BM302" s="73" t="e">
        <f ca="1">BM$151-データ!AU149</f>
        <v>#N/A</v>
      </c>
      <c r="BN302" s="73">
        <f ca="1">BN$151-データ!AV149</f>
        <v>-6</v>
      </c>
      <c r="BO302" s="73" t="e">
        <f ca="1">BO$151-データ!AW149</f>
        <v>#N/A</v>
      </c>
      <c r="BP302" s="73" t="e">
        <f ca="1">BP$151-データ!AX149</f>
        <v>#N/A</v>
      </c>
      <c r="BQ302" s="73" t="e">
        <f>BQ$151-データ!AY149</f>
        <v>#N/A</v>
      </c>
      <c r="BR302" s="73">
        <f>BR$151-データ!AZ149</f>
        <v>-1</v>
      </c>
    </row>
    <row r="303" spans="30:70" hidden="1" outlineLevel="1">
      <c r="AD303" s="66">
        <f>データ!B150</f>
        <v>146</v>
      </c>
      <c r="AE303" s="66">
        <f ca="1">IF(AF303&lt;&gt;0,0,COUNTIF(AF$157:$AF303,0))</f>
        <v>0</v>
      </c>
      <c r="AF303" s="66">
        <f t="shared" ca="1" si="55"/>
        <v>2</v>
      </c>
      <c r="AG303" s="66" t="str">
        <f>データ!D150</f>
        <v>魔人</v>
      </c>
      <c r="AH303" s="66" t="str">
        <f>データ!F150</f>
        <v>ヘルズエンジェル</v>
      </c>
      <c r="AI303" s="73" t="e">
        <f ca="1">AI$151-データ!Q150</f>
        <v>#N/A</v>
      </c>
      <c r="AJ303" s="73" t="e">
        <f ca="1">AJ$151-データ!R150</f>
        <v>#N/A</v>
      </c>
      <c r="AK303" s="73" t="e">
        <f ca="1">AK$151-データ!S150</f>
        <v>#N/A</v>
      </c>
      <c r="AL303" s="73" t="e">
        <f ca="1">AL$151-データ!T150</f>
        <v>#N/A</v>
      </c>
      <c r="AM303" s="73" t="e">
        <f ca="1">AM$151-データ!U150</f>
        <v>#N/A</v>
      </c>
      <c r="AN303" s="73" t="e">
        <f ca="1">AN$151-データ!V150</f>
        <v>#N/A</v>
      </c>
      <c r="AO303" s="73" t="e">
        <f ca="1">AO$151-データ!W150</f>
        <v>#N/A</v>
      </c>
      <c r="AP303" s="73" t="e">
        <f ca="1">AP$151-データ!X150</f>
        <v>#N/A</v>
      </c>
      <c r="AQ303" s="73" t="e">
        <f ca="1">AQ$151-データ!Y150</f>
        <v>#N/A</v>
      </c>
      <c r="AR303" s="73" t="e">
        <f ca="1">AR$151-データ!Z150</f>
        <v>#N/A</v>
      </c>
      <c r="AS303" s="73" t="e">
        <f ca="1">AS$151-データ!AA150</f>
        <v>#N/A</v>
      </c>
      <c r="AT303" s="73" t="e">
        <f ca="1">AT$151-データ!AB150</f>
        <v>#N/A</v>
      </c>
      <c r="AU303" s="73" t="e">
        <f ca="1">AU$151-データ!AC150</f>
        <v>#N/A</v>
      </c>
      <c r="AV303" s="73" t="e">
        <f ca="1">AV$151-データ!AD150</f>
        <v>#N/A</v>
      </c>
      <c r="AW303" s="73" t="e">
        <f ca="1">AW$151-データ!AE150</f>
        <v>#N/A</v>
      </c>
      <c r="AX303" s="73" t="e">
        <f ca="1">AX$151-データ!AF150</f>
        <v>#N/A</v>
      </c>
      <c r="AY303" s="73" t="e">
        <f ca="1">AY$151-データ!AG150</f>
        <v>#N/A</v>
      </c>
      <c r="AZ303" s="73">
        <f ca="1">AZ$151-データ!AH150</f>
        <v>-7</v>
      </c>
      <c r="BA303" s="73" t="e">
        <f ca="1">BA$151-データ!AI150</f>
        <v>#N/A</v>
      </c>
      <c r="BB303" s="73" t="e">
        <f ca="1">BB$151-データ!AJ150</f>
        <v>#N/A</v>
      </c>
      <c r="BC303" s="73" t="e">
        <f ca="1">BC$151-データ!AK150</f>
        <v>#N/A</v>
      </c>
      <c r="BD303" s="73" t="e">
        <f ca="1">BD$151-データ!AL150</f>
        <v>#N/A</v>
      </c>
      <c r="BE303" s="73" t="e">
        <f ca="1">BE$151-データ!AM150</f>
        <v>#N/A</v>
      </c>
      <c r="BF303" s="73" t="e">
        <f ca="1">BF$151-データ!AN150</f>
        <v>#N/A</v>
      </c>
      <c r="BG303" s="73" t="e">
        <f ca="1">BG$151-データ!AO150</f>
        <v>#N/A</v>
      </c>
      <c r="BH303" s="73" t="e">
        <f ca="1">BH$151-データ!AP150</f>
        <v>#N/A</v>
      </c>
      <c r="BI303" s="73" t="e">
        <f ca="1">BI$151-データ!AQ150</f>
        <v>#N/A</v>
      </c>
      <c r="BJ303" s="73" t="e">
        <f ca="1">BJ$151-データ!AR150</f>
        <v>#N/A</v>
      </c>
      <c r="BK303" s="73" t="e">
        <f ca="1">BK$151-データ!AS150</f>
        <v>#N/A</v>
      </c>
      <c r="BL303" s="73" t="e">
        <f ca="1">BL$151-データ!AT150</f>
        <v>#N/A</v>
      </c>
      <c r="BM303" s="73" t="e">
        <f ca="1">BM$151-データ!AU150</f>
        <v>#N/A</v>
      </c>
      <c r="BN303" s="73" t="e">
        <f ca="1">BN$151-データ!AV150</f>
        <v>#N/A</v>
      </c>
      <c r="BO303" s="73" t="e">
        <f ca="1">BO$151-データ!AW150</f>
        <v>#N/A</v>
      </c>
      <c r="BP303" s="73" t="e">
        <f ca="1">BP$151-データ!AX150</f>
        <v>#N/A</v>
      </c>
      <c r="BQ303" s="73" t="e">
        <f>BQ$151-データ!AY150</f>
        <v>#N/A</v>
      </c>
      <c r="BR303" s="73">
        <f>BR$151-データ!AZ150</f>
        <v>-5</v>
      </c>
    </row>
    <row r="304" spans="30:70" hidden="1" outlineLevel="1">
      <c r="AD304" s="66">
        <f>データ!B151</f>
        <v>147</v>
      </c>
      <c r="AE304" s="66">
        <f ca="1">IF(AF304&lt;&gt;0,0,COUNTIF(AF$157:$AF304,0))</f>
        <v>0</v>
      </c>
      <c r="AF304" s="66">
        <f t="shared" ca="1" si="55"/>
        <v>3</v>
      </c>
      <c r="AG304" s="66" t="str">
        <f>データ!D151</f>
        <v>魔人</v>
      </c>
      <c r="AH304" s="66" t="str">
        <f>データ!F151</f>
        <v>ホワイトライダー</v>
      </c>
      <c r="AI304" s="73" t="e">
        <f ca="1">AI$151-データ!Q151</f>
        <v>#N/A</v>
      </c>
      <c r="AJ304" s="73" t="e">
        <f ca="1">AJ$151-データ!R151</f>
        <v>#N/A</v>
      </c>
      <c r="AK304" s="73" t="e">
        <f ca="1">AK$151-データ!S151</f>
        <v>#N/A</v>
      </c>
      <c r="AL304" s="73" t="e">
        <f ca="1">AL$151-データ!T151</f>
        <v>#N/A</v>
      </c>
      <c r="AM304" s="73" t="e">
        <f ca="1">AM$151-データ!U151</f>
        <v>#N/A</v>
      </c>
      <c r="AN304" s="73" t="e">
        <f ca="1">AN$151-データ!V151</f>
        <v>#N/A</v>
      </c>
      <c r="AO304" s="73" t="e">
        <f ca="1">AO$151-データ!W151</f>
        <v>#N/A</v>
      </c>
      <c r="AP304" s="73" t="e">
        <f ca="1">AP$151-データ!X151</f>
        <v>#N/A</v>
      </c>
      <c r="AQ304" s="73" t="e">
        <f ca="1">AQ$151-データ!Y151</f>
        <v>#N/A</v>
      </c>
      <c r="AR304" s="73" t="e">
        <f ca="1">AR$151-データ!Z151</f>
        <v>#N/A</v>
      </c>
      <c r="AS304" s="73" t="e">
        <f ca="1">AS$151-データ!AA151</f>
        <v>#N/A</v>
      </c>
      <c r="AT304" s="73" t="e">
        <f ca="1">AT$151-データ!AB151</f>
        <v>#N/A</v>
      </c>
      <c r="AU304" s="73" t="e">
        <f ca="1">AU$151-データ!AC151</f>
        <v>#N/A</v>
      </c>
      <c r="AV304" s="73" t="e">
        <f ca="1">AV$151-データ!AD151</f>
        <v>#N/A</v>
      </c>
      <c r="AW304" s="73" t="e">
        <f ca="1">AW$151-データ!AE151</f>
        <v>#N/A</v>
      </c>
      <c r="AX304" s="73">
        <f ca="1">AX$151-データ!AF151</f>
        <v>-7</v>
      </c>
      <c r="AY304" s="73" t="e">
        <f ca="1">AY$151-データ!AG151</f>
        <v>#N/A</v>
      </c>
      <c r="AZ304" s="73" t="e">
        <f ca="1">AZ$151-データ!AH151</f>
        <v>#N/A</v>
      </c>
      <c r="BA304" s="73" t="e">
        <f ca="1">BA$151-データ!AI151</f>
        <v>#N/A</v>
      </c>
      <c r="BB304" s="73" t="e">
        <f ca="1">BB$151-データ!AJ151</f>
        <v>#N/A</v>
      </c>
      <c r="BC304" s="73" t="e">
        <f ca="1">BC$151-データ!AK151</f>
        <v>#N/A</v>
      </c>
      <c r="BD304" s="73" t="e">
        <f ca="1">BD$151-データ!AL151</f>
        <v>#N/A</v>
      </c>
      <c r="BE304" s="73" t="e">
        <f ca="1">BE$151-データ!AM151</f>
        <v>#N/A</v>
      </c>
      <c r="BF304" s="73" t="e">
        <f ca="1">BF$151-データ!AN151</f>
        <v>#N/A</v>
      </c>
      <c r="BG304" s="73" t="e">
        <f ca="1">BG$151-データ!AO151</f>
        <v>#N/A</v>
      </c>
      <c r="BH304" s="73">
        <f ca="1">BH$151-データ!AP151</f>
        <v>-8</v>
      </c>
      <c r="BI304" s="73" t="e">
        <f ca="1">BI$151-データ!AQ151</f>
        <v>#N/A</v>
      </c>
      <c r="BJ304" s="73" t="e">
        <f ca="1">BJ$151-データ!AR151</f>
        <v>#N/A</v>
      </c>
      <c r="BK304" s="73" t="e">
        <f ca="1">BK$151-データ!AS151</f>
        <v>#N/A</v>
      </c>
      <c r="BL304" s="73" t="e">
        <f ca="1">BL$151-データ!AT151</f>
        <v>#N/A</v>
      </c>
      <c r="BM304" s="73" t="e">
        <f ca="1">BM$151-データ!AU151</f>
        <v>#N/A</v>
      </c>
      <c r="BN304" s="73" t="e">
        <f ca="1">BN$151-データ!AV151</f>
        <v>#N/A</v>
      </c>
      <c r="BO304" s="73" t="e">
        <f ca="1">BO$151-データ!AW151</f>
        <v>#N/A</v>
      </c>
      <c r="BP304" s="73" t="e">
        <f ca="1">BP$151-データ!AX151</f>
        <v>#N/A</v>
      </c>
      <c r="BQ304" s="73" t="e">
        <f>BQ$151-データ!AY151</f>
        <v>#N/A</v>
      </c>
      <c r="BR304" s="73">
        <f>BR$151-データ!AZ151</f>
        <v>-5</v>
      </c>
    </row>
    <row r="305" spans="30:70" hidden="1" outlineLevel="1">
      <c r="AD305" s="66">
        <f>データ!B152</f>
        <v>148</v>
      </c>
      <c r="AE305" s="66">
        <f ca="1">IF(AF305&lt;&gt;0,0,COUNTIF(AF$157:$AF305,0))</f>
        <v>0</v>
      </c>
      <c r="AF305" s="66">
        <f t="shared" ca="1" si="55"/>
        <v>3</v>
      </c>
      <c r="AG305" s="66" t="str">
        <f>データ!D152</f>
        <v>魔人</v>
      </c>
      <c r="AH305" s="66" t="str">
        <f>データ!F152</f>
        <v>だいそうじょう</v>
      </c>
      <c r="AI305" s="73" t="e">
        <f ca="1">AI$151-データ!Q152</f>
        <v>#N/A</v>
      </c>
      <c r="AJ305" s="73" t="e">
        <f ca="1">AJ$151-データ!R152</f>
        <v>#N/A</v>
      </c>
      <c r="AK305" s="73" t="e">
        <f ca="1">AK$151-データ!S152</f>
        <v>#N/A</v>
      </c>
      <c r="AL305" s="73" t="e">
        <f ca="1">AL$151-データ!T152</f>
        <v>#N/A</v>
      </c>
      <c r="AM305" s="73" t="e">
        <f ca="1">AM$151-データ!U152</f>
        <v>#N/A</v>
      </c>
      <c r="AN305" s="73" t="e">
        <f ca="1">AN$151-データ!V152</f>
        <v>#N/A</v>
      </c>
      <c r="AO305" s="73" t="e">
        <f ca="1">AO$151-データ!W152</f>
        <v>#N/A</v>
      </c>
      <c r="AP305" s="73" t="e">
        <f ca="1">AP$151-データ!X152</f>
        <v>#N/A</v>
      </c>
      <c r="AQ305" s="73" t="e">
        <f ca="1">AQ$151-データ!Y152</f>
        <v>#N/A</v>
      </c>
      <c r="AR305" s="73">
        <f ca="1">AR$151-データ!Z152</f>
        <v>-7</v>
      </c>
      <c r="AS305" s="73" t="e">
        <f ca="1">AS$151-データ!AA152</f>
        <v>#N/A</v>
      </c>
      <c r="AT305" s="73" t="e">
        <f ca="1">AT$151-データ!AB152</f>
        <v>#N/A</v>
      </c>
      <c r="AU305" s="73" t="e">
        <f ca="1">AU$151-データ!AC152</f>
        <v>#N/A</v>
      </c>
      <c r="AV305" s="73" t="e">
        <f ca="1">AV$151-データ!AD152</f>
        <v>#N/A</v>
      </c>
      <c r="AW305" s="73" t="e">
        <f ca="1">AW$151-データ!AE152</f>
        <v>#N/A</v>
      </c>
      <c r="AX305" s="73" t="e">
        <f ca="1">AX$151-データ!AF152</f>
        <v>#N/A</v>
      </c>
      <c r="AY305" s="73" t="e">
        <f ca="1">AY$151-データ!AG152</f>
        <v>#N/A</v>
      </c>
      <c r="AZ305" s="73" t="e">
        <f ca="1">AZ$151-データ!AH152</f>
        <v>#N/A</v>
      </c>
      <c r="BA305" s="73" t="e">
        <f ca="1">BA$151-データ!AI152</f>
        <v>#N/A</v>
      </c>
      <c r="BB305" s="73" t="e">
        <f ca="1">BB$151-データ!AJ152</f>
        <v>#N/A</v>
      </c>
      <c r="BC305" s="73" t="e">
        <f ca="1">BC$151-データ!AK152</f>
        <v>#N/A</v>
      </c>
      <c r="BD305" s="73" t="e">
        <f ca="1">BD$151-データ!AL152</f>
        <v>#N/A</v>
      </c>
      <c r="BE305" s="73" t="e">
        <f ca="1">BE$151-データ!AM152</f>
        <v>#N/A</v>
      </c>
      <c r="BF305" s="73" t="e">
        <f ca="1">BF$151-データ!AN152</f>
        <v>#N/A</v>
      </c>
      <c r="BG305" s="73">
        <f ca="1">BG$151-データ!AO152</f>
        <v>-7</v>
      </c>
      <c r="BH305" s="73" t="e">
        <f ca="1">BH$151-データ!AP152</f>
        <v>#N/A</v>
      </c>
      <c r="BI305" s="73" t="e">
        <f ca="1">BI$151-データ!AQ152</f>
        <v>#N/A</v>
      </c>
      <c r="BJ305" s="73" t="e">
        <f ca="1">BJ$151-データ!AR152</f>
        <v>#N/A</v>
      </c>
      <c r="BK305" s="73" t="e">
        <f ca="1">BK$151-データ!AS152</f>
        <v>#N/A</v>
      </c>
      <c r="BL305" s="73" t="e">
        <f ca="1">BL$151-データ!AT152</f>
        <v>#N/A</v>
      </c>
      <c r="BM305" s="73" t="e">
        <f ca="1">BM$151-データ!AU152</f>
        <v>#N/A</v>
      </c>
      <c r="BN305" s="73" t="e">
        <f ca="1">BN$151-データ!AV152</f>
        <v>#N/A</v>
      </c>
      <c r="BO305" s="73" t="e">
        <f ca="1">BO$151-データ!AW152</f>
        <v>#N/A</v>
      </c>
      <c r="BP305" s="73" t="e">
        <f ca="1">BP$151-データ!AX152</f>
        <v>#N/A</v>
      </c>
      <c r="BQ305" s="73" t="e">
        <f>BQ$151-データ!AY152</f>
        <v>#N/A</v>
      </c>
      <c r="BR305" s="73">
        <f>BR$151-データ!AZ152</f>
        <v>-5</v>
      </c>
    </row>
    <row r="306" spans="30:70" hidden="1" outlineLevel="1">
      <c r="AD306" s="66">
        <f>データ!B153</f>
        <v>149</v>
      </c>
      <c r="AE306" s="66">
        <f ca="1">IF(AF306&lt;&gt;0,0,COUNTIF(AF$157:$AF306,0))</f>
        <v>0</v>
      </c>
      <c r="AF306" s="66">
        <f t="shared" ca="1" si="55"/>
        <v>3</v>
      </c>
      <c r="AG306" s="66" t="str">
        <f>データ!D153</f>
        <v>魔人</v>
      </c>
      <c r="AH306" s="66" t="str">
        <f>データ!F153</f>
        <v>レッドライダー</v>
      </c>
      <c r="AI306" s="73" t="e">
        <f ca="1">AI$151-データ!Q153</f>
        <v>#N/A</v>
      </c>
      <c r="AJ306" s="73" t="e">
        <f ca="1">AJ$151-データ!R153</f>
        <v>#N/A</v>
      </c>
      <c r="AK306" s="73" t="e">
        <f ca="1">AK$151-データ!S153</f>
        <v>#N/A</v>
      </c>
      <c r="AL306" s="73" t="e">
        <f ca="1">AL$151-データ!T153</f>
        <v>#N/A</v>
      </c>
      <c r="AM306" s="73" t="e">
        <f ca="1">AM$151-データ!U153</f>
        <v>#N/A</v>
      </c>
      <c r="AN306" s="73" t="e">
        <f ca="1">AN$151-データ!V153</f>
        <v>#N/A</v>
      </c>
      <c r="AO306" s="73" t="e">
        <f ca="1">AO$151-データ!W153</f>
        <v>#N/A</v>
      </c>
      <c r="AP306" s="73" t="e">
        <f ca="1">AP$151-データ!X153</f>
        <v>#N/A</v>
      </c>
      <c r="AQ306" s="73" t="e">
        <f ca="1">AQ$151-データ!Y153</f>
        <v>#N/A</v>
      </c>
      <c r="AR306" s="73" t="e">
        <f ca="1">AR$151-データ!Z153</f>
        <v>#N/A</v>
      </c>
      <c r="AS306" s="73" t="e">
        <f ca="1">AS$151-データ!AA153</f>
        <v>#N/A</v>
      </c>
      <c r="AT306" s="73" t="e">
        <f ca="1">AT$151-データ!AB153</f>
        <v>#N/A</v>
      </c>
      <c r="AU306" s="73" t="e">
        <f ca="1">AU$151-データ!AC153</f>
        <v>#N/A</v>
      </c>
      <c r="AV306" s="73" t="e">
        <f ca="1">AV$151-データ!AD153</f>
        <v>#N/A</v>
      </c>
      <c r="AW306" s="73" t="e">
        <f ca="1">AW$151-データ!AE153</f>
        <v>#N/A</v>
      </c>
      <c r="AX306" s="73">
        <f ca="1">AX$151-データ!AF153</f>
        <v>-1</v>
      </c>
      <c r="AY306" s="73" t="e">
        <f ca="1">AY$151-データ!AG153</f>
        <v>#N/A</v>
      </c>
      <c r="AZ306" s="73" t="e">
        <f ca="1">AZ$151-データ!AH153</f>
        <v>#N/A</v>
      </c>
      <c r="BA306" s="73" t="e">
        <f ca="1">BA$151-データ!AI153</f>
        <v>#N/A</v>
      </c>
      <c r="BB306" s="73" t="e">
        <f ca="1">BB$151-データ!AJ153</f>
        <v>#N/A</v>
      </c>
      <c r="BC306" s="73" t="e">
        <f ca="1">BC$151-データ!AK153</f>
        <v>#N/A</v>
      </c>
      <c r="BD306" s="73" t="e">
        <f ca="1">BD$151-データ!AL153</f>
        <v>#N/A</v>
      </c>
      <c r="BE306" s="73" t="e">
        <f ca="1">BE$151-データ!AM153</f>
        <v>#N/A</v>
      </c>
      <c r="BF306" s="73" t="e">
        <f ca="1">BF$151-データ!AN153</f>
        <v>#N/A</v>
      </c>
      <c r="BG306" s="73" t="e">
        <f ca="1">BG$151-データ!AO153</f>
        <v>#N/A</v>
      </c>
      <c r="BH306" s="73">
        <f ca="1">BH$151-データ!AP153</f>
        <v>-10</v>
      </c>
      <c r="BI306" s="73" t="e">
        <f ca="1">BI$151-データ!AQ153</f>
        <v>#N/A</v>
      </c>
      <c r="BJ306" s="73" t="e">
        <f ca="1">BJ$151-データ!AR153</f>
        <v>#N/A</v>
      </c>
      <c r="BK306" s="73" t="e">
        <f ca="1">BK$151-データ!AS153</f>
        <v>#N/A</v>
      </c>
      <c r="BL306" s="73" t="e">
        <f ca="1">BL$151-データ!AT153</f>
        <v>#N/A</v>
      </c>
      <c r="BM306" s="73" t="e">
        <f ca="1">BM$151-データ!AU153</f>
        <v>#N/A</v>
      </c>
      <c r="BN306" s="73" t="e">
        <f ca="1">BN$151-データ!AV153</f>
        <v>#N/A</v>
      </c>
      <c r="BO306" s="73" t="e">
        <f ca="1">BO$151-データ!AW153</f>
        <v>#N/A</v>
      </c>
      <c r="BP306" s="73" t="e">
        <f ca="1">BP$151-データ!AX153</f>
        <v>#N/A</v>
      </c>
      <c r="BQ306" s="73" t="e">
        <f>BQ$151-データ!AY153</f>
        <v>#N/A</v>
      </c>
      <c r="BR306" s="73">
        <f>BR$151-データ!AZ153</f>
        <v>-5</v>
      </c>
    </row>
    <row r="307" spans="30:70" hidden="1" outlineLevel="1">
      <c r="AD307" s="66">
        <f>データ!B154</f>
        <v>150</v>
      </c>
      <c r="AE307" s="66">
        <f ca="1">IF(AF307&lt;&gt;0,0,COUNTIF(AF$157:$AF307,0))</f>
        <v>0</v>
      </c>
      <c r="AF307" s="66">
        <f t="shared" ca="1" si="55"/>
        <v>3</v>
      </c>
      <c r="AG307" s="66" t="str">
        <f>データ!D154</f>
        <v>魔人</v>
      </c>
      <c r="AH307" s="66" t="str">
        <f>データ!F154</f>
        <v>ブラックライダー</v>
      </c>
      <c r="AI307" s="73" t="e">
        <f ca="1">AI$151-データ!Q154</f>
        <v>#N/A</v>
      </c>
      <c r="AJ307" s="73" t="e">
        <f ca="1">AJ$151-データ!R154</f>
        <v>#N/A</v>
      </c>
      <c r="AK307" s="73" t="e">
        <f ca="1">AK$151-データ!S154</f>
        <v>#N/A</v>
      </c>
      <c r="AL307" s="73" t="e">
        <f ca="1">AL$151-データ!T154</f>
        <v>#N/A</v>
      </c>
      <c r="AM307" s="73" t="e">
        <f ca="1">AM$151-データ!U154</f>
        <v>#N/A</v>
      </c>
      <c r="AN307" s="73" t="e">
        <f ca="1">AN$151-データ!V154</f>
        <v>#N/A</v>
      </c>
      <c r="AO307" s="73" t="e">
        <f ca="1">AO$151-データ!W154</f>
        <v>#N/A</v>
      </c>
      <c r="AP307" s="73" t="e">
        <f ca="1">AP$151-データ!X154</f>
        <v>#N/A</v>
      </c>
      <c r="AQ307" s="73" t="e">
        <f ca="1">AQ$151-データ!Y154</f>
        <v>#N/A</v>
      </c>
      <c r="AR307" s="73" t="e">
        <f ca="1">AR$151-データ!Z154</f>
        <v>#N/A</v>
      </c>
      <c r="AS307" s="73" t="e">
        <f ca="1">AS$151-データ!AA154</f>
        <v>#N/A</v>
      </c>
      <c r="AT307" s="73" t="e">
        <f ca="1">AT$151-データ!AB154</f>
        <v>#N/A</v>
      </c>
      <c r="AU307" s="73" t="e">
        <f ca="1">AU$151-データ!AC154</f>
        <v>#N/A</v>
      </c>
      <c r="AV307" s="73" t="e">
        <f ca="1">AV$151-データ!AD154</f>
        <v>#N/A</v>
      </c>
      <c r="AW307" s="73" t="e">
        <f ca="1">AW$151-データ!AE154</f>
        <v>#N/A</v>
      </c>
      <c r="AX307" s="73">
        <f ca="1">AX$151-データ!AF154</f>
        <v>-6</v>
      </c>
      <c r="AY307" s="73" t="e">
        <f ca="1">AY$151-データ!AG154</f>
        <v>#N/A</v>
      </c>
      <c r="AZ307" s="73" t="e">
        <f ca="1">AZ$151-データ!AH154</f>
        <v>#N/A</v>
      </c>
      <c r="BA307" s="73" t="e">
        <f ca="1">BA$151-データ!AI154</f>
        <v>#N/A</v>
      </c>
      <c r="BB307" s="73" t="e">
        <f ca="1">BB$151-データ!AJ154</f>
        <v>#N/A</v>
      </c>
      <c r="BC307" s="73" t="e">
        <f ca="1">BC$151-データ!AK154</f>
        <v>#N/A</v>
      </c>
      <c r="BD307" s="73" t="e">
        <f ca="1">BD$151-データ!AL154</f>
        <v>#N/A</v>
      </c>
      <c r="BE307" s="73" t="e">
        <f ca="1">BE$151-データ!AM154</f>
        <v>#N/A</v>
      </c>
      <c r="BF307" s="73" t="e">
        <f ca="1">BF$151-データ!AN154</f>
        <v>#N/A</v>
      </c>
      <c r="BG307" s="73" t="e">
        <f ca="1">BG$151-データ!AO154</f>
        <v>#N/A</v>
      </c>
      <c r="BH307" s="73" t="e">
        <f ca="1">BH$151-データ!AP154</f>
        <v>#N/A</v>
      </c>
      <c r="BI307" s="73" t="e">
        <f ca="1">BI$151-データ!AQ154</f>
        <v>#N/A</v>
      </c>
      <c r="BJ307" s="73" t="e">
        <f ca="1">BJ$151-データ!AR154</f>
        <v>#N/A</v>
      </c>
      <c r="BK307" s="73" t="e">
        <f ca="1">BK$151-データ!AS154</f>
        <v>#N/A</v>
      </c>
      <c r="BL307" s="73" t="e">
        <f ca="1">BL$151-データ!AT154</f>
        <v>#N/A</v>
      </c>
      <c r="BM307" s="73" t="e">
        <f ca="1">BM$151-データ!AU154</f>
        <v>#N/A</v>
      </c>
      <c r="BN307" s="73" t="e">
        <f ca="1">BN$151-データ!AV154</f>
        <v>#N/A</v>
      </c>
      <c r="BO307" s="73">
        <f ca="1">BO$151-データ!AW154</f>
        <v>-10</v>
      </c>
      <c r="BP307" s="73" t="e">
        <f ca="1">BP$151-データ!AX154</f>
        <v>#N/A</v>
      </c>
      <c r="BQ307" s="73" t="e">
        <f>BQ$151-データ!AY154</f>
        <v>#N/A</v>
      </c>
      <c r="BR307" s="73">
        <f>BR$151-データ!AZ154</f>
        <v>-5</v>
      </c>
    </row>
    <row r="308" spans="30:70" hidden="1" outlineLevel="1">
      <c r="AD308" s="66">
        <f>データ!B155</f>
        <v>151</v>
      </c>
      <c r="AE308" s="66">
        <f ca="1">IF(AF308&lt;&gt;0,0,COUNTIF(AF$157:$AF308,0))</f>
        <v>0</v>
      </c>
      <c r="AF308" s="66">
        <f t="shared" ca="1" si="55"/>
        <v>3</v>
      </c>
      <c r="AG308" s="66" t="str">
        <f>データ!D155</f>
        <v>魔人</v>
      </c>
      <c r="AH308" s="66" t="str">
        <f>データ!F155</f>
        <v>ジャンヌ</v>
      </c>
      <c r="AI308" s="73" t="e">
        <f ca="1">AI$151-データ!Q155</f>
        <v>#N/A</v>
      </c>
      <c r="AJ308" s="73" t="e">
        <f ca="1">AJ$151-データ!R155</f>
        <v>#N/A</v>
      </c>
      <c r="AK308" s="73" t="e">
        <f ca="1">AK$151-データ!S155</f>
        <v>#N/A</v>
      </c>
      <c r="AL308" s="73" t="e">
        <f ca="1">AL$151-データ!T155</f>
        <v>#N/A</v>
      </c>
      <c r="AM308" s="73" t="e">
        <f ca="1">AM$151-データ!U155</f>
        <v>#N/A</v>
      </c>
      <c r="AN308" s="73" t="e">
        <f ca="1">AN$151-データ!V155</f>
        <v>#N/A</v>
      </c>
      <c r="AO308" s="73" t="e">
        <f ca="1">AO$151-データ!W155</f>
        <v>#N/A</v>
      </c>
      <c r="AP308" s="73" t="e">
        <f ca="1">AP$151-データ!X155</f>
        <v>#N/A</v>
      </c>
      <c r="AQ308" s="73" t="e">
        <f ca="1">AQ$151-データ!Y155</f>
        <v>#N/A</v>
      </c>
      <c r="AR308" s="73" t="e">
        <f ca="1">AR$151-データ!Z155</f>
        <v>#N/A</v>
      </c>
      <c r="AS308" s="73" t="e">
        <f ca="1">AS$151-データ!AA155</f>
        <v>#N/A</v>
      </c>
      <c r="AT308" s="73" t="e">
        <f ca="1">AT$151-データ!AB155</f>
        <v>#N/A</v>
      </c>
      <c r="AU308" s="73" t="e">
        <f ca="1">AU$151-データ!AC155</f>
        <v>#N/A</v>
      </c>
      <c r="AV308" s="73" t="e">
        <f ca="1">AV$151-データ!AD155</f>
        <v>#N/A</v>
      </c>
      <c r="AW308" s="73" t="e">
        <f ca="1">AW$151-データ!AE155</f>
        <v>#N/A</v>
      </c>
      <c r="AX308" s="73" t="e">
        <f ca="1">AX$151-データ!AF155</f>
        <v>#N/A</v>
      </c>
      <c r="AY308" s="73" t="e">
        <f ca="1">AY$151-データ!AG155</f>
        <v>#N/A</v>
      </c>
      <c r="AZ308" s="73" t="e">
        <f ca="1">AZ$151-データ!AH155</f>
        <v>#N/A</v>
      </c>
      <c r="BA308" s="73" t="e">
        <f ca="1">BA$151-データ!AI155</f>
        <v>#N/A</v>
      </c>
      <c r="BB308" s="73" t="e">
        <f ca="1">BB$151-データ!AJ155</f>
        <v>#N/A</v>
      </c>
      <c r="BC308" s="73" t="e">
        <f ca="1">BC$151-データ!AK155</f>
        <v>#N/A</v>
      </c>
      <c r="BD308" s="73" t="e">
        <f ca="1">BD$151-データ!AL155</f>
        <v>#N/A</v>
      </c>
      <c r="BE308" s="73" t="e">
        <f ca="1">BE$151-データ!AM155</f>
        <v>#N/A</v>
      </c>
      <c r="BF308" s="73">
        <f ca="1">BF$151-データ!AN155</f>
        <v>-9</v>
      </c>
      <c r="BG308" s="73" t="e">
        <f ca="1">BG$151-データ!AO155</f>
        <v>#N/A</v>
      </c>
      <c r="BH308" s="73">
        <f ca="1">BH$151-データ!AP155</f>
        <v>-9</v>
      </c>
      <c r="BI308" s="73" t="e">
        <f ca="1">BI$151-データ!AQ155</f>
        <v>#N/A</v>
      </c>
      <c r="BJ308" s="73" t="e">
        <f ca="1">BJ$151-データ!AR155</f>
        <v>#N/A</v>
      </c>
      <c r="BK308" s="73" t="e">
        <f ca="1">BK$151-データ!AS155</f>
        <v>#N/A</v>
      </c>
      <c r="BL308" s="73" t="e">
        <f ca="1">BL$151-データ!AT155</f>
        <v>#N/A</v>
      </c>
      <c r="BM308" s="73" t="e">
        <f ca="1">BM$151-データ!AU155</f>
        <v>#N/A</v>
      </c>
      <c r="BN308" s="73" t="e">
        <f ca="1">BN$151-データ!AV155</f>
        <v>#N/A</v>
      </c>
      <c r="BO308" s="73" t="e">
        <f ca="1">BO$151-データ!AW155</f>
        <v>#N/A</v>
      </c>
      <c r="BP308" s="73" t="e">
        <f ca="1">BP$151-データ!AX155</f>
        <v>#N/A</v>
      </c>
      <c r="BQ308" s="73" t="e">
        <f>BQ$151-データ!AY155</f>
        <v>#N/A</v>
      </c>
      <c r="BR308" s="73">
        <f>BR$151-データ!AZ155</f>
        <v>-6</v>
      </c>
    </row>
    <row r="309" spans="30:70" hidden="1" outlineLevel="1">
      <c r="AD309" s="66">
        <f>データ!B156</f>
        <v>152</v>
      </c>
      <c r="AE309" s="66">
        <f ca="1">IF(AF309&lt;&gt;0,0,COUNTIF(AF$157:$AF309,0))</f>
        <v>0</v>
      </c>
      <c r="AF309" s="66">
        <f t="shared" ca="1" si="55"/>
        <v>2</v>
      </c>
      <c r="AG309" s="66" t="str">
        <f>データ!D156</f>
        <v>魔人</v>
      </c>
      <c r="AH309" s="66" t="str">
        <f>データ!F156</f>
        <v>トキサダ</v>
      </c>
      <c r="AI309" s="73" t="e">
        <f ca="1">AI$151-データ!Q156</f>
        <v>#N/A</v>
      </c>
      <c r="AJ309" s="73" t="e">
        <f ca="1">AJ$151-データ!R156</f>
        <v>#N/A</v>
      </c>
      <c r="AK309" s="73" t="e">
        <f ca="1">AK$151-データ!S156</f>
        <v>#N/A</v>
      </c>
      <c r="AL309" s="73" t="e">
        <f ca="1">AL$151-データ!T156</f>
        <v>#N/A</v>
      </c>
      <c r="AM309" s="73" t="e">
        <f ca="1">AM$151-データ!U156</f>
        <v>#N/A</v>
      </c>
      <c r="AN309" s="73" t="e">
        <f ca="1">AN$151-データ!V156</f>
        <v>#N/A</v>
      </c>
      <c r="AO309" s="73" t="e">
        <f ca="1">AO$151-データ!W156</f>
        <v>#N/A</v>
      </c>
      <c r="AP309" s="73" t="e">
        <f ca="1">AP$151-データ!X156</f>
        <v>#N/A</v>
      </c>
      <c r="AQ309" s="73" t="e">
        <f ca="1">AQ$151-データ!Y156</f>
        <v>#N/A</v>
      </c>
      <c r="AR309" s="73" t="e">
        <f ca="1">AR$151-データ!Z156</f>
        <v>#N/A</v>
      </c>
      <c r="AS309" s="73">
        <f ca="1">AS$151-データ!AA156</f>
        <v>-7</v>
      </c>
      <c r="AT309" s="73" t="e">
        <f ca="1">AT$151-データ!AB156</f>
        <v>#N/A</v>
      </c>
      <c r="AU309" s="73" t="e">
        <f ca="1">AU$151-データ!AC156</f>
        <v>#N/A</v>
      </c>
      <c r="AV309" s="73" t="e">
        <f ca="1">AV$151-データ!AD156</f>
        <v>#N/A</v>
      </c>
      <c r="AW309" s="73" t="e">
        <f ca="1">AW$151-データ!AE156</f>
        <v>#N/A</v>
      </c>
      <c r="AX309" s="73" t="e">
        <f ca="1">AX$151-データ!AF156</f>
        <v>#N/A</v>
      </c>
      <c r="AY309" s="73" t="e">
        <f ca="1">AY$151-データ!AG156</f>
        <v>#N/A</v>
      </c>
      <c r="AZ309" s="73" t="e">
        <f ca="1">AZ$151-データ!AH156</f>
        <v>#N/A</v>
      </c>
      <c r="BA309" s="73" t="e">
        <f ca="1">BA$151-データ!AI156</f>
        <v>#N/A</v>
      </c>
      <c r="BB309" s="73" t="e">
        <f ca="1">BB$151-データ!AJ156</f>
        <v>#N/A</v>
      </c>
      <c r="BC309" s="73" t="e">
        <f ca="1">BC$151-データ!AK156</f>
        <v>#N/A</v>
      </c>
      <c r="BD309" s="73" t="e">
        <f ca="1">BD$151-データ!AL156</f>
        <v>#N/A</v>
      </c>
      <c r="BE309" s="73" t="e">
        <f ca="1">BE$151-データ!AM156</f>
        <v>#N/A</v>
      </c>
      <c r="BF309" s="73" t="e">
        <f ca="1">BF$151-データ!AN156</f>
        <v>#N/A</v>
      </c>
      <c r="BG309" s="73" t="e">
        <f ca="1">BG$151-データ!AO156</f>
        <v>#N/A</v>
      </c>
      <c r="BH309" s="73" t="e">
        <f ca="1">BH$151-データ!AP156</f>
        <v>#N/A</v>
      </c>
      <c r="BI309" s="73" t="e">
        <f ca="1">BI$151-データ!AQ156</f>
        <v>#N/A</v>
      </c>
      <c r="BJ309" s="73" t="e">
        <f ca="1">BJ$151-データ!AR156</f>
        <v>#N/A</v>
      </c>
      <c r="BK309" s="73" t="e">
        <f ca="1">BK$151-データ!AS156</f>
        <v>#N/A</v>
      </c>
      <c r="BL309" s="73" t="e">
        <f ca="1">BL$151-データ!AT156</f>
        <v>#N/A</v>
      </c>
      <c r="BM309" s="73" t="e">
        <f ca="1">BM$151-データ!AU156</f>
        <v>#N/A</v>
      </c>
      <c r="BN309" s="73" t="e">
        <f ca="1">BN$151-データ!AV156</f>
        <v>#N/A</v>
      </c>
      <c r="BO309" s="73" t="e">
        <f ca="1">BO$151-データ!AW156</f>
        <v>#N/A</v>
      </c>
      <c r="BP309" s="73" t="e">
        <f ca="1">BP$151-データ!AX156</f>
        <v>#N/A</v>
      </c>
      <c r="BQ309" s="73" t="e">
        <f>BQ$151-データ!AY156</f>
        <v>#N/A</v>
      </c>
      <c r="BR309" s="73">
        <f>BR$151-データ!AZ156</f>
        <v>-6</v>
      </c>
    </row>
    <row r="310" spans="30:70" hidden="1" outlineLevel="1">
      <c r="AD310" s="66">
        <f>データ!B157</f>
        <v>153</v>
      </c>
      <c r="AE310" s="66">
        <f ca="1">IF(AF310&lt;&gt;0,0,COUNTIF(AF$157:$AF310,0))</f>
        <v>0</v>
      </c>
      <c r="AF310" s="66">
        <f t="shared" ca="1" si="55"/>
        <v>4</v>
      </c>
      <c r="AG310" s="66" t="str">
        <f>データ!D157</f>
        <v>魔人</v>
      </c>
      <c r="AH310" s="66" t="str">
        <f>データ!F157</f>
        <v>ヨシツネ</v>
      </c>
      <c r="AI310" s="73" t="e">
        <f ca="1">AI$151-データ!Q157</f>
        <v>#N/A</v>
      </c>
      <c r="AJ310" s="73" t="e">
        <f ca="1">AJ$151-データ!R157</f>
        <v>#N/A</v>
      </c>
      <c r="AK310" s="73" t="e">
        <f ca="1">AK$151-データ!S157</f>
        <v>#N/A</v>
      </c>
      <c r="AL310" s="73" t="e">
        <f ca="1">AL$151-データ!T157</f>
        <v>#N/A</v>
      </c>
      <c r="AM310" s="73" t="e">
        <f ca="1">AM$151-データ!U157</f>
        <v>#N/A</v>
      </c>
      <c r="AN310" s="73" t="e">
        <f ca="1">AN$151-データ!V157</f>
        <v>#N/A</v>
      </c>
      <c r="AO310" s="73" t="e">
        <f ca="1">AO$151-データ!W157</f>
        <v>#N/A</v>
      </c>
      <c r="AP310" s="73" t="e">
        <f ca="1">AP$151-データ!X157</f>
        <v>#N/A</v>
      </c>
      <c r="AQ310" s="73" t="e">
        <f ca="1">AQ$151-データ!Y157</f>
        <v>#N/A</v>
      </c>
      <c r="AR310" s="73">
        <f ca="1">AR$151-データ!Z157</f>
        <v>-5</v>
      </c>
      <c r="AS310" s="73">
        <f ca="1">AS$151-データ!AA157</f>
        <v>-8</v>
      </c>
      <c r="AT310" s="73" t="e">
        <f ca="1">AT$151-データ!AB157</f>
        <v>#N/A</v>
      </c>
      <c r="AU310" s="73" t="e">
        <f ca="1">AU$151-データ!AC157</f>
        <v>#N/A</v>
      </c>
      <c r="AV310" s="73" t="e">
        <f ca="1">AV$151-データ!AD157</f>
        <v>#N/A</v>
      </c>
      <c r="AW310" s="73" t="e">
        <f ca="1">AW$151-データ!AE157</f>
        <v>#N/A</v>
      </c>
      <c r="AX310" s="73" t="e">
        <f ca="1">AX$151-データ!AF157</f>
        <v>#N/A</v>
      </c>
      <c r="AY310" s="73" t="e">
        <f ca="1">AY$151-データ!AG157</f>
        <v>#N/A</v>
      </c>
      <c r="AZ310" s="73" t="e">
        <f ca="1">AZ$151-データ!AH157</f>
        <v>#N/A</v>
      </c>
      <c r="BA310" s="73" t="e">
        <f ca="1">BA$151-データ!AI157</f>
        <v>#N/A</v>
      </c>
      <c r="BB310" s="73" t="e">
        <f ca="1">BB$151-データ!AJ157</f>
        <v>#N/A</v>
      </c>
      <c r="BC310" s="73" t="e">
        <f ca="1">BC$151-データ!AK157</f>
        <v>#N/A</v>
      </c>
      <c r="BD310" s="73" t="e">
        <f ca="1">BD$151-データ!AL157</f>
        <v>#N/A</v>
      </c>
      <c r="BE310" s="73" t="e">
        <f ca="1">BE$151-データ!AM157</f>
        <v>#N/A</v>
      </c>
      <c r="BF310" s="73" t="e">
        <f ca="1">BF$151-データ!AN157</f>
        <v>#N/A</v>
      </c>
      <c r="BG310" s="73">
        <f ca="1">BG$151-データ!AO157</f>
        <v>-7</v>
      </c>
      <c r="BH310" s="73" t="e">
        <f ca="1">BH$151-データ!AP157</f>
        <v>#N/A</v>
      </c>
      <c r="BI310" s="73" t="e">
        <f ca="1">BI$151-データ!AQ157</f>
        <v>#N/A</v>
      </c>
      <c r="BJ310" s="73" t="e">
        <f ca="1">BJ$151-データ!AR157</f>
        <v>#N/A</v>
      </c>
      <c r="BK310" s="73" t="e">
        <f ca="1">BK$151-データ!AS157</f>
        <v>#N/A</v>
      </c>
      <c r="BL310" s="73" t="e">
        <f ca="1">BL$151-データ!AT157</f>
        <v>#N/A</v>
      </c>
      <c r="BM310" s="73" t="e">
        <f ca="1">BM$151-データ!AU157</f>
        <v>#N/A</v>
      </c>
      <c r="BN310" s="73" t="e">
        <f ca="1">BN$151-データ!AV157</f>
        <v>#N/A</v>
      </c>
      <c r="BO310" s="73" t="e">
        <f ca="1">BO$151-データ!AW157</f>
        <v>#N/A</v>
      </c>
      <c r="BP310" s="73" t="e">
        <f ca="1">BP$151-データ!AX157</f>
        <v>#N/A</v>
      </c>
      <c r="BQ310" s="73" t="e">
        <f>BQ$151-データ!AY157</f>
        <v>#N/A</v>
      </c>
      <c r="BR310" s="73">
        <f>BR$151-データ!AZ157</f>
        <v>-6</v>
      </c>
    </row>
    <row r="311" spans="30:70" hidden="1" outlineLevel="1">
      <c r="AD311" s="66">
        <f>データ!B158</f>
        <v>154</v>
      </c>
      <c r="AE311" s="66">
        <f ca="1">IF(AF311&lt;&gt;0,0,COUNTIF(AF$157:$AF311,0))</f>
        <v>0</v>
      </c>
      <c r="AF311" s="66">
        <f t="shared" ca="1" si="55"/>
        <v>3</v>
      </c>
      <c r="AG311" s="66" t="str">
        <f>データ!D158</f>
        <v>魔人</v>
      </c>
      <c r="AH311" s="66" t="str">
        <f>データ!F158</f>
        <v>ペイルライダー</v>
      </c>
      <c r="AI311" s="73" t="e">
        <f ca="1">AI$151-データ!Q158</f>
        <v>#N/A</v>
      </c>
      <c r="AJ311" s="73" t="e">
        <f ca="1">AJ$151-データ!R158</f>
        <v>#N/A</v>
      </c>
      <c r="AK311" s="73" t="e">
        <f ca="1">AK$151-データ!S158</f>
        <v>#N/A</v>
      </c>
      <c r="AL311" s="73" t="e">
        <f ca="1">AL$151-データ!T158</f>
        <v>#N/A</v>
      </c>
      <c r="AM311" s="73" t="e">
        <f ca="1">AM$151-データ!U158</f>
        <v>#N/A</v>
      </c>
      <c r="AN311" s="73" t="e">
        <f ca="1">AN$151-データ!V158</f>
        <v>#N/A</v>
      </c>
      <c r="AO311" s="73" t="e">
        <f ca="1">AO$151-データ!W158</f>
        <v>#N/A</v>
      </c>
      <c r="AP311" s="73" t="e">
        <f ca="1">AP$151-データ!X158</f>
        <v>#N/A</v>
      </c>
      <c r="AQ311" s="73" t="e">
        <f ca="1">AQ$151-データ!Y158</f>
        <v>#N/A</v>
      </c>
      <c r="AR311" s="73" t="e">
        <f ca="1">AR$151-データ!Z158</f>
        <v>#N/A</v>
      </c>
      <c r="AS311" s="73" t="e">
        <f ca="1">AS$151-データ!AA158</f>
        <v>#N/A</v>
      </c>
      <c r="AT311" s="73" t="e">
        <f ca="1">AT$151-データ!AB158</f>
        <v>#N/A</v>
      </c>
      <c r="AU311" s="73" t="e">
        <f ca="1">AU$151-データ!AC158</f>
        <v>#N/A</v>
      </c>
      <c r="AV311" s="73" t="e">
        <f ca="1">AV$151-データ!AD158</f>
        <v>#N/A</v>
      </c>
      <c r="AW311" s="73" t="e">
        <f ca="1">AW$151-データ!AE158</f>
        <v>#N/A</v>
      </c>
      <c r="AX311" s="73">
        <f ca="1">AX$151-データ!AF158</f>
        <v>-8</v>
      </c>
      <c r="AY311" s="73" t="e">
        <f ca="1">AY$151-データ!AG158</f>
        <v>#N/A</v>
      </c>
      <c r="AZ311" s="73" t="e">
        <f ca="1">AZ$151-データ!AH158</f>
        <v>#N/A</v>
      </c>
      <c r="BA311" s="73" t="e">
        <f ca="1">BA$151-データ!AI158</f>
        <v>#N/A</v>
      </c>
      <c r="BB311" s="73" t="e">
        <f ca="1">BB$151-データ!AJ158</f>
        <v>#N/A</v>
      </c>
      <c r="BC311" s="73" t="e">
        <f ca="1">BC$151-データ!AK158</f>
        <v>#N/A</v>
      </c>
      <c r="BD311" s="73" t="e">
        <f ca="1">BD$151-データ!AL158</f>
        <v>#N/A</v>
      </c>
      <c r="BE311" s="73" t="e">
        <f ca="1">BE$151-データ!AM158</f>
        <v>#N/A</v>
      </c>
      <c r="BF311" s="73" t="e">
        <f ca="1">BF$151-データ!AN158</f>
        <v>#N/A</v>
      </c>
      <c r="BG311" s="73" t="e">
        <f ca="1">BG$151-データ!AO158</f>
        <v>#N/A</v>
      </c>
      <c r="BH311" s="73" t="e">
        <f ca="1">BH$151-データ!AP158</f>
        <v>#N/A</v>
      </c>
      <c r="BI311" s="73" t="e">
        <f ca="1">BI$151-データ!AQ158</f>
        <v>#N/A</v>
      </c>
      <c r="BJ311" s="73" t="e">
        <f ca="1">BJ$151-データ!AR158</f>
        <v>#N/A</v>
      </c>
      <c r="BK311" s="73" t="e">
        <f ca="1">BK$151-データ!AS158</f>
        <v>#N/A</v>
      </c>
      <c r="BL311" s="73" t="e">
        <f ca="1">BL$151-データ!AT158</f>
        <v>#N/A</v>
      </c>
      <c r="BM311" s="73" t="e">
        <f ca="1">BM$151-データ!AU158</f>
        <v>#N/A</v>
      </c>
      <c r="BN311" s="73" t="e">
        <f ca="1">BN$151-データ!AV158</f>
        <v>#N/A</v>
      </c>
      <c r="BO311" s="73">
        <f ca="1">BO$151-データ!AW158</f>
        <v>-7</v>
      </c>
      <c r="BP311" s="73" t="e">
        <f ca="1">BP$151-データ!AX158</f>
        <v>#N/A</v>
      </c>
      <c r="BQ311" s="73" t="e">
        <f>BQ$151-データ!AY158</f>
        <v>#N/A</v>
      </c>
      <c r="BR311" s="73">
        <f>BR$151-データ!AZ158</f>
        <v>-7</v>
      </c>
    </row>
    <row r="312" spans="30:70" hidden="1" outlineLevel="1">
      <c r="AD312" s="66">
        <f>データ!B159</f>
        <v>155</v>
      </c>
      <c r="AE312" s="66">
        <f ca="1">IF(AF312&lt;&gt;0,0,COUNTIF(AF$157:$AF312,0))</f>
        <v>0</v>
      </c>
      <c r="AF312" s="66">
        <f t="shared" ca="1" si="55"/>
        <v>2</v>
      </c>
      <c r="AG312" s="66" t="str">
        <f>データ!D159</f>
        <v>魔人</v>
      </c>
      <c r="AH312" s="66" t="str">
        <f>データ!F159</f>
        <v>トランペッター</v>
      </c>
      <c r="AI312" s="73" t="e">
        <f ca="1">AI$151-データ!Q159</f>
        <v>#N/A</v>
      </c>
      <c r="AJ312" s="73" t="e">
        <f ca="1">AJ$151-データ!R159</f>
        <v>#N/A</v>
      </c>
      <c r="AK312" s="73" t="e">
        <f ca="1">AK$151-データ!S159</f>
        <v>#N/A</v>
      </c>
      <c r="AL312" s="73" t="e">
        <f ca="1">AL$151-データ!T159</f>
        <v>#N/A</v>
      </c>
      <c r="AM312" s="73" t="e">
        <f ca="1">AM$151-データ!U159</f>
        <v>#N/A</v>
      </c>
      <c r="AN312" s="73" t="e">
        <f ca="1">AN$151-データ!V159</f>
        <v>#N/A</v>
      </c>
      <c r="AO312" s="73" t="e">
        <f ca="1">AO$151-データ!W159</f>
        <v>#N/A</v>
      </c>
      <c r="AP312" s="73" t="e">
        <f ca="1">AP$151-データ!X159</f>
        <v>#N/A</v>
      </c>
      <c r="AQ312" s="73">
        <f ca="1">AQ$151-データ!Y159</f>
        <v>-5</v>
      </c>
      <c r="AR312" s="73" t="e">
        <f ca="1">AR$151-データ!Z159</f>
        <v>#N/A</v>
      </c>
      <c r="AS312" s="73" t="e">
        <f ca="1">AS$151-データ!AA159</f>
        <v>#N/A</v>
      </c>
      <c r="AT312" s="73" t="e">
        <f ca="1">AT$151-データ!AB159</f>
        <v>#N/A</v>
      </c>
      <c r="AU312" s="73" t="e">
        <f ca="1">AU$151-データ!AC159</f>
        <v>#N/A</v>
      </c>
      <c r="AV312" s="73" t="e">
        <f ca="1">AV$151-データ!AD159</f>
        <v>#N/A</v>
      </c>
      <c r="AW312" s="73" t="e">
        <f ca="1">AW$151-データ!AE159</f>
        <v>#N/A</v>
      </c>
      <c r="AX312" s="73" t="e">
        <f ca="1">AX$151-データ!AF159</f>
        <v>#N/A</v>
      </c>
      <c r="AY312" s="73" t="e">
        <f ca="1">AY$151-データ!AG159</f>
        <v>#N/A</v>
      </c>
      <c r="AZ312" s="73" t="e">
        <f ca="1">AZ$151-データ!AH159</f>
        <v>#N/A</v>
      </c>
      <c r="BA312" s="73" t="e">
        <f ca="1">BA$151-データ!AI159</f>
        <v>#N/A</v>
      </c>
      <c r="BB312" s="73" t="e">
        <f ca="1">BB$151-データ!AJ159</f>
        <v>#N/A</v>
      </c>
      <c r="BC312" s="73" t="e">
        <f ca="1">BC$151-データ!AK159</f>
        <v>#N/A</v>
      </c>
      <c r="BD312" s="73" t="e">
        <f ca="1">BD$151-データ!AL159</f>
        <v>#N/A</v>
      </c>
      <c r="BE312" s="73" t="e">
        <f ca="1">BE$151-データ!AM159</f>
        <v>#N/A</v>
      </c>
      <c r="BF312" s="73" t="e">
        <f ca="1">BF$151-データ!AN159</f>
        <v>#N/A</v>
      </c>
      <c r="BG312" s="73" t="e">
        <f ca="1">BG$151-データ!AO159</f>
        <v>#N/A</v>
      </c>
      <c r="BH312" s="73" t="e">
        <f ca="1">BH$151-データ!AP159</f>
        <v>#N/A</v>
      </c>
      <c r="BI312" s="73" t="e">
        <f ca="1">BI$151-データ!AQ159</f>
        <v>#N/A</v>
      </c>
      <c r="BJ312" s="73" t="e">
        <f ca="1">BJ$151-データ!AR159</f>
        <v>#N/A</v>
      </c>
      <c r="BK312" s="73" t="e">
        <f ca="1">BK$151-データ!AS159</f>
        <v>#N/A</v>
      </c>
      <c r="BL312" s="73" t="e">
        <f ca="1">BL$151-データ!AT159</f>
        <v>#N/A</v>
      </c>
      <c r="BM312" s="73" t="e">
        <f ca="1">BM$151-データ!AU159</f>
        <v>#N/A</v>
      </c>
      <c r="BN312" s="73" t="e">
        <f ca="1">BN$151-データ!AV159</f>
        <v>#N/A</v>
      </c>
      <c r="BO312" s="73" t="e">
        <f ca="1">BO$151-データ!AW159</f>
        <v>#N/A</v>
      </c>
      <c r="BP312" s="73" t="e">
        <f ca="1">BP$151-データ!AX159</f>
        <v>#N/A</v>
      </c>
      <c r="BQ312" s="73" t="e">
        <f>BQ$151-データ!AY159</f>
        <v>#N/A</v>
      </c>
      <c r="BR312" s="73">
        <f>BR$151-データ!AZ159</f>
        <v>-5</v>
      </c>
    </row>
    <row r="313" spans="30:70" hidden="1" outlineLevel="1">
      <c r="AD313" s="66">
        <f>データ!B160</f>
        <v>156</v>
      </c>
      <c r="AE313" s="66">
        <f ca="1">IF(AF313&lt;&gt;0,0,COUNTIF(AF$157:$AF313,0))</f>
        <v>0</v>
      </c>
      <c r="AF313" s="66">
        <f t="shared" ca="1" si="55"/>
        <v>2</v>
      </c>
      <c r="AG313" s="66" t="str">
        <f>データ!D160</f>
        <v>魔人</v>
      </c>
      <c r="AH313" s="66" t="str">
        <f>データ!F160</f>
        <v>マザーハーロット</v>
      </c>
      <c r="AI313" s="73" t="e">
        <f ca="1">AI$151-データ!Q160</f>
        <v>#N/A</v>
      </c>
      <c r="AJ313" s="73" t="e">
        <f ca="1">AJ$151-データ!R160</f>
        <v>#N/A</v>
      </c>
      <c r="AK313" s="73">
        <f ca="1">AK$151-データ!S160</f>
        <v>-5</v>
      </c>
      <c r="AL313" s="73" t="e">
        <f ca="1">AL$151-データ!T160</f>
        <v>#N/A</v>
      </c>
      <c r="AM313" s="73" t="e">
        <f ca="1">AM$151-データ!U160</f>
        <v>#N/A</v>
      </c>
      <c r="AN313" s="73" t="e">
        <f ca="1">AN$151-データ!V160</f>
        <v>#N/A</v>
      </c>
      <c r="AO313" s="73" t="e">
        <f ca="1">AO$151-データ!W160</f>
        <v>#N/A</v>
      </c>
      <c r="AP313" s="73" t="e">
        <f ca="1">AP$151-データ!X160</f>
        <v>#N/A</v>
      </c>
      <c r="AQ313" s="73" t="e">
        <f ca="1">AQ$151-データ!Y160</f>
        <v>#N/A</v>
      </c>
      <c r="AR313" s="73" t="e">
        <f ca="1">AR$151-データ!Z160</f>
        <v>#N/A</v>
      </c>
      <c r="AS313" s="73" t="e">
        <f ca="1">AS$151-データ!AA160</f>
        <v>#N/A</v>
      </c>
      <c r="AT313" s="73" t="e">
        <f ca="1">AT$151-データ!AB160</f>
        <v>#N/A</v>
      </c>
      <c r="AU313" s="73" t="e">
        <f ca="1">AU$151-データ!AC160</f>
        <v>#N/A</v>
      </c>
      <c r="AV313" s="73" t="e">
        <f ca="1">AV$151-データ!AD160</f>
        <v>#N/A</v>
      </c>
      <c r="AW313" s="73" t="e">
        <f ca="1">AW$151-データ!AE160</f>
        <v>#N/A</v>
      </c>
      <c r="AX313" s="73" t="e">
        <f ca="1">AX$151-データ!AF160</f>
        <v>#N/A</v>
      </c>
      <c r="AY313" s="73" t="e">
        <f ca="1">AY$151-データ!AG160</f>
        <v>#N/A</v>
      </c>
      <c r="AZ313" s="73" t="e">
        <f ca="1">AZ$151-データ!AH160</f>
        <v>#N/A</v>
      </c>
      <c r="BA313" s="73" t="e">
        <f ca="1">BA$151-データ!AI160</f>
        <v>#N/A</v>
      </c>
      <c r="BB313" s="73" t="e">
        <f ca="1">BB$151-データ!AJ160</f>
        <v>#N/A</v>
      </c>
      <c r="BC313" s="73" t="e">
        <f ca="1">BC$151-データ!AK160</f>
        <v>#N/A</v>
      </c>
      <c r="BD313" s="73" t="e">
        <f ca="1">BD$151-データ!AL160</f>
        <v>#N/A</v>
      </c>
      <c r="BE313" s="73" t="e">
        <f ca="1">BE$151-データ!AM160</f>
        <v>#N/A</v>
      </c>
      <c r="BF313" s="73" t="e">
        <f ca="1">BF$151-データ!AN160</f>
        <v>#N/A</v>
      </c>
      <c r="BG313" s="73" t="e">
        <f ca="1">BG$151-データ!AO160</f>
        <v>#N/A</v>
      </c>
      <c r="BH313" s="73" t="e">
        <f ca="1">BH$151-データ!AP160</f>
        <v>#N/A</v>
      </c>
      <c r="BI313" s="73" t="e">
        <f ca="1">BI$151-データ!AQ160</f>
        <v>#N/A</v>
      </c>
      <c r="BJ313" s="73" t="e">
        <f ca="1">BJ$151-データ!AR160</f>
        <v>#N/A</v>
      </c>
      <c r="BK313" s="73" t="e">
        <f ca="1">BK$151-データ!AS160</f>
        <v>#N/A</v>
      </c>
      <c r="BL313" s="73" t="e">
        <f ca="1">BL$151-データ!AT160</f>
        <v>#N/A</v>
      </c>
      <c r="BM313" s="73" t="e">
        <f ca="1">BM$151-データ!AU160</f>
        <v>#N/A</v>
      </c>
      <c r="BN313" s="73" t="e">
        <f ca="1">BN$151-データ!AV160</f>
        <v>#N/A</v>
      </c>
      <c r="BO313" s="73" t="e">
        <f ca="1">BO$151-データ!AW160</f>
        <v>#N/A</v>
      </c>
      <c r="BP313" s="73" t="e">
        <f ca="1">BP$151-データ!AX160</f>
        <v>#N/A</v>
      </c>
      <c r="BQ313" s="73" t="e">
        <f>BQ$151-データ!AY160</f>
        <v>#N/A</v>
      </c>
      <c r="BR313" s="73">
        <f>BR$151-データ!AZ160</f>
        <v>-5</v>
      </c>
    </row>
    <row r="314" spans="30:70" hidden="1" outlineLevel="1">
      <c r="AD314" s="66">
        <f>データ!B161</f>
        <v>157</v>
      </c>
      <c r="AE314" s="66">
        <f ca="1">IF(AF314&lt;&gt;0,0,COUNTIF(AF$157:$AF314,0))</f>
        <v>0</v>
      </c>
      <c r="AF314" s="66">
        <f t="shared" ca="1" si="55"/>
        <v>1</v>
      </c>
      <c r="AG314" s="66" t="str">
        <f>データ!D161</f>
        <v>幻魔</v>
      </c>
      <c r="AH314" s="66" t="str">
        <f>データ!F161</f>
        <v>セタンタ</v>
      </c>
      <c r="AI314" s="73" t="e">
        <f ca="1">AI$151-データ!Q161</f>
        <v>#N/A</v>
      </c>
      <c r="AJ314" s="73" t="e">
        <f ca="1">AJ$151-データ!R161</f>
        <v>#N/A</v>
      </c>
      <c r="AK314" s="73" t="e">
        <f ca="1">AK$151-データ!S161</f>
        <v>#N/A</v>
      </c>
      <c r="AL314" s="73" t="e">
        <f ca="1">AL$151-データ!T161</f>
        <v>#N/A</v>
      </c>
      <c r="AM314" s="73" t="e">
        <f ca="1">AM$151-データ!U161</f>
        <v>#N/A</v>
      </c>
      <c r="AN314" s="73" t="e">
        <f ca="1">AN$151-データ!V161</f>
        <v>#N/A</v>
      </c>
      <c r="AO314" s="73" t="e">
        <f ca="1">AO$151-データ!W161</f>
        <v>#N/A</v>
      </c>
      <c r="AP314" s="73" t="e">
        <f ca="1">AP$151-データ!X161</f>
        <v>#N/A</v>
      </c>
      <c r="AQ314" s="73" t="e">
        <f ca="1">AQ$151-データ!Y161</f>
        <v>#N/A</v>
      </c>
      <c r="AR314" s="73" t="e">
        <f ca="1">AR$151-データ!Z161</f>
        <v>#N/A</v>
      </c>
      <c r="AS314" s="73" t="e">
        <f ca="1">AS$151-データ!AA161</f>
        <v>#N/A</v>
      </c>
      <c r="AT314" s="73" t="e">
        <f ca="1">AT$151-データ!AB161</f>
        <v>#N/A</v>
      </c>
      <c r="AU314" s="73" t="e">
        <f ca="1">AU$151-データ!AC161</f>
        <v>#N/A</v>
      </c>
      <c r="AV314" s="73" t="e">
        <f ca="1">AV$151-データ!AD161</f>
        <v>#N/A</v>
      </c>
      <c r="AW314" s="73" t="e">
        <f ca="1">AW$151-データ!AE161</f>
        <v>#N/A</v>
      </c>
      <c r="AX314" s="73" t="e">
        <f ca="1">AX$151-データ!AF161</f>
        <v>#N/A</v>
      </c>
      <c r="AY314" s="73" t="e">
        <f ca="1">AY$151-データ!AG161</f>
        <v>#N/A</v>
      </c>
      <c r="AZ314" s="73" t="e">
        <f ca="1">AZ$151-データ!AH161</f>
        <v>#N/A</v>
      </c>
      <c r="BA314" s="73" t="e">
        <f ca="1">BA$151-データ!AI161</f>
        <v>#N/A</v>
      </c>
      <c r="BB314" s="73" t="e">
        <f ca="1">BB$151-データ!AJ161</f>
        <v>#N/A</v>
      </c>
      <c r="BC314" s="73" t="e">
        <f ca="1">BC$151-データ!AK161</f>
        <v>#N/A</v>
      </c>
      <c r="BD314" s="73" t="e">
        <f ca="1">BD$151-データ!AL161</f>
        <v>#N/A</v>
      </c>
      <c r="BE314" s="73" t="e">
        <f ca="1">BE$151-データ!AM161</f>
        <v>#N/A</v>
      </c>
      <c r="BF314" s="73">
        <f ca="1">BF$151-データ!AN161</f>
        <v>-1</v>
      </c>
      <c r="BG314" s="73" t="e">
        <f ca="1">BG$151-データ!AO161</f>
        <v>#N/A</v>
      </c>
      <c r="BH314" s="73" t="e">
        <f ca="1">BH$151-データ!AP161</f>
        <v>#N/A</v>
      </c>
      <c r="BI314" s="73" t="e">
        <f ca="1">BI$151-データ!AQ161</f>
        <v>#N/A</v>
      </c>
      <c r="BJ314" s="73" t="e">
        <f ca="1">BJ$151-データ!AR161</f>
        <v>#N/A</v>
      </c>
      <c r="BK314" s="73" t="e">
        <f ca="1">BK$151-データ!AS161</f>
        <v>#N/A</v>
      </c>
      <c r="BL314" s="73" t="e">
        <f ca="1">BL$151-データ!AT161</f>
        <v>#N/A</v>
      </c>
      <c r="BM314" s="73" t="e">
        <f ca="1">BM$151-データ!AU161</f>
        <v>#N/A</v>
      </c>
      <c r="BN314" s="73" t="e">
        <f ca="1">BN$151-データ!AV161</f>
        <v>#N/A</v>
      </c>
      <c r="BO314" s="73" t="e">
        <f ca="1">BO$151-データ!AW161</f>
        <v>#N/A</v>
      </c>
      <c r="BP314" s="73" t="e">
        <f ca="1">BP$151-データ!AX161</f>
        <v>#N/A</v>
      </c>
      <c r="BQ314" s="73" t="e">
        <f>BQ$151-データ!AY161</f>
        <v>#N/A</v>
      </c>
      <c r="BR314" s="73" t="e">
        <f>BR$151-データ!AZ161</f>
        <v>#N/A</v>
      </c>
    </row>
    <row r="315" spans="30:70" hidden="1" outlineLevel="1">
      <c r="AD315" s="66">
        <f>データ!B162</f>
        <v>158</v>
      </c>
      <c r="AE315" s="66">
        <f ca="1">IF(AF315&lt;&gt;0,0,COUNTIF(AF$157:$AF315,0))</f>
        <v>0</v>
      </c>
      <c r="AF315" s="66">
        <f t="shared" ca="1" si="55"/>
        <v>1</v>
      </c>
      <c r="AG315" s="66" t="str">
        <f>データ!D162</f>
        <v>幻魔</v>
      </c>
      <c r="AH315" s="66" t="str">
        <f>データ!F162</f>
        <v>ヴァルキリー</v>
      </c>
      <c r="AI315" s="73" t="e">
        <f ca="1">AI$151-データ!Q162</f>
        <v>#N/A</v>
      </c>
      <c r="AJ315" s="73" t="e">
        <f ca="1">AJ$151-データ!R162</f>
        <v>#N/A</v>
      </c>
      <c r="AK315" s="73" t="e">
        <f ca="1">AK$151-データ!S162</f>
        <v>#N/A</v>
      </c>
      <c r="AL315" s="73" t="e">
        <f ca="1">AL$151-データ!T162</f>
        <v>#N/A</v>
      </c>
      <c r="AM315" s="73" t="e">
        <f ca="1">AM$151-データ!U162</f>
        <v>#N/A</v>
      </c>
      <c r="AN315" s="73" t="e">
        <f ca="1">AN$151-データ!V162</f>
        <v>#N/A</v>
      </c>
      <c r="AO315" s="73" t="e">
        <f ca="1">AO$151-データ!W162</f>
        <v>#N/A</v>
      </c>
      <c r="AP315" s="73" t="e">
        <f ca="1">AP$151-データ!X162</f>
        <v>#N/A</v>
      </c>
      <c r="AQ315" s="73" t="e">
        <f ca="1">AQ$151-データ!Y162</f>
        <v>#N/A</v>
      </c>
      <c r="AR315" s="73" t="e">
        <f ca="1">AR$151-データ!Z162</f>
        <v>#N/A</v>
      </c>
      <c r="AS315" s="73" t="e">
        <f ca="1">AS$151-データ!AA162</f>
        <v>#N/A</v>
      </c>
      <c r="AT315" s="73" t="e">
        <f ca="1">AT$151-データ!AB162</f>
        <v>#N/A</v>
      </c>
      <c r="AU315" s="73" t="e">
        <f ca="1">AU$151-データ!AC162</f>
        <v>#N/A</v>
      </c>
      <c r="AV315" s="73" t="e">
        <f ca="1">AV$151-データ!AD162</f>
        <v>#N/A</v>
      </c>
      <c r="AW315" s="73" t="e">
        <f ca="1">AW$151-データ!AE162</f>
        <v>#N/A</v>
      </c>
      <c r="AX315" s="73" t="e">
        <f ca="1">AX$151-データ!AF162</f>
        <v>#N/A</v>
      </c>
      <c r="AY315" s="73" t="e">
        <f ca="1">AY$151-データ!AG162</f>
        <v>#N/A</v>
      </c>
      <c r="AZ315" s="73" t="e">
        <f ca="1">AZ$151-データ!AH162</f>
        <v>#N/A</v>
      </c>
      <c r="BA315" s="73" t="e">
        <f ca="1">BA$151-データ!AI162</f>
        <v>#N/A</v>
      </c>
      <c r="BB315" s="73" t="e">
        <f ca="1">BB$151-データ!AJ162</f>
        <v>#N/A</v>
      </c>
      <c r="BC315" s="73" t="e">
        <f ca="1">BC$151-データ!AK162</f>
        <v>#N/A</v>
      </c>
      <c r="BD315" s="73" t="e">
        <f ca="1">BD$151-データ!AL162</f>
        <v>#N/A</v>
      </c>
      <c r="BE315" s="73" t="e">
        <f ca="1">BE$151-データ!AM162</f>
        <v>#N/A</v>
      </c>
      <c r="BF315" s="73">
        <f ca="1">BF$151-データ!AN162</f>
        <v>-1</v>
      </c>
      <c r="BG315" s="73" t="e">
        <f ca="1">BG$151-データ!AO162</f>
        <v>#N/A</v>
      </c>
      <c r="BH315" s="73" t="e">
        <f ca="1">BH$151-データ!AP162</f>
        <v>#N/A</v>
      </c>
      <c r="BI315" s="73" t="e">
        <f ca="1">BI$151-データ!AQ162</f>
        <v>#N/A</v>
      </c>
      <c r="BJ315" s="73" t="e">
        <f ca="1">BJ$151-データ!AR162</f>
        <v>#N/A</v>
      </c>
      <c r="BK315" s="73" t="e">
        <f ca="1">BK$151-データ!AS162</f>
        <v>#N/A</v>
      </c>
      <c r="BL315" s="73" t="e">
        <f ca="1">BL$151-データ!AT162</f>
        <v>#N/A</v>
      </c>
      <c r="BM315" s="73" t="e">
        <f ca="1">BM$151-データ!AU162</f>
        <v>#N/A</v>
      </c>
      <c r="BN315" s="73" t="e">
        <f ca="1">BN$151-データ!AV162</f>
        <v>#N/A</v>
      </c>
      <c r="BO315" s="73" t="e">
        <f ca="1">BO$151-データ!AW162</f>
        <v>#N/A</v>
      </c>
      <c r="BP315" s="73" t="e">
        <f ca="1">BP$151-データ!AX162</f>
        <v>#N/A</v>
      </c>
      <c r="BQ315" s="73" t="e">
        <f>BQ$151-データ!AY162</f>
        <v>#N/A</v>
      </c>
      <c r="BR315" s="73" t="e">
        <f>BR$151-データ!AZ162</f>
        <v>#N/A</v>
      </c>
    </row>
    <row r="316" spans="30:70" hidden="1" outlineLevel="1">
      <c r="AD316" s="66">
        <f>データ!B163</f>
        <v>159</v>
      </c>
      <c r="AE316" s="66">
        <f ca="1">IF(AF316&lt;&gt;0,0,COUNTIF(AF$157:$AF316,0))</f>
        <v>0</v>
      </c>
      <c r="AF316" s="66">
        <f t="shared" ca="1" si="55"/>
        <v>1</v>
      </c>
      <c r="AG316" s="66" t="str">
        <f>データ!D163</f>
        <v>幻魔</v>
      </c>
      <c r="AH316" s="66" t="str">
        <f>データ!F163</f>
        <v>クー・フーリン</v>
      </c>
      <c r="AI316" s="73" t="e">
        <f ca="1">AI$151-データ!Q163</f>
        <v>#N/A</v>
      </c>
      <c r="AJ316" s="73" t="e">
        <f ca="1">AJ$151-データ!R163</f>
        <v>#N/A</v>
      </c>
      <c r="AK316" s="73" t="e">
        <f ca="1">AK$151-データ!S163</f>
        <v>#N/A</v>
      </c>
      <c r="AL316" s="73" t="e">
        <f ca="1">AL$151-データ!T163</f>
        <v>#N/A</v>
      </c>
      <c r="AM316" s="73" t="e">
        <f ca="1">AM$151-データ!U163</f>
        <v>#N/A</v>
      </c>
      <c r="AN316" s="73" t="e">
        <f ca="1">AN$151-データ!V163</f>
        <v>#N/A</v>
      </c>
      <c r="AO316" s="73" t="e">
        <f ca="1">AO$151-データ!W163</f>
        <v>#N/A</v>
      </c>
      <c r="AP316" s="73" t="e">
        <f ca="1">AP$151-データ!X163</f>
        <v>#N/A</v>
      </c>
      <c r="AQ316" s="73" t="e">
        <f ca="1">AQ$151-データ!Y163</f>
        <v>#N/A</v>
      </c>
      <c r="AR316" s="73" t="e">
        <f ca="1">AR$151-データ!Z163</f>
        <v>#N/A</v>
      </c>
      <c r="AS316" s="73" t="e">
        <f ca="1">AS$151-データ!AA163</f>
        <v>#N/A</v>
      </c>
      <c r="AT316" s="73" t="e">
        <f ca="1">AT$151-データ!AB163</f>
        <v>#N/A</v>
      </c>
      <c r="AU316" s="73" t="e">
        <f ca="1">AU$151-データ!AC163</f>
        <v>#N/A</v>
      </c>
      <c r="AV316" s="73" t="e">
        <f ca="1">AV$151-データ!AD163</f>
        <v>#N/A</v>
      </c>
      <c r="AW316" s="73" t="e">
        <f ca="1">AW$151-データ!AE163</f>
        <v>#N/A</v>
      </c>
      <c r="AX316" s="73" t="e">
        <f ca="1">AX$151-データ!AF163</f>
        <v>#N/A</v>
      </c>
      <c r="AY316" s="73" t="e">
        <f ca="1">AY$151-データ!AG163</f>
        <v>#N/A</v>
      </c>
      <c r="AZ316" s="73" t="e">
        <f ca="1">AZ$151-データ!AH163</f>
        <v>#N/A</v>
      </c>
      <c r="BA316" s="73" t="e">
        <f ca="1">BA$151-データ!AI163</f>
        <v>#N/A</v>
      </c>
      <c r="BB316" s="73" t="e">
        <f ca="1">BB$151-データ!AJ163</f>
        <v>#N/A</v>
      </c>
      <c r="BC316" s="73" t="e">
        <f ca="1">BC$151-データ!AK163</f>
        <v>#N/A</v>
      </c>
      <c r="BD316" s="73" t="e">
        <f ca="1">BD$151-データ!AL163</f>
        <v>#N/A</v>
      </c>
      <c r="BE316" s="73" t="e">
        <f ca="1">BE$151-データ!AM163</f>
        <v>#N/A</v>
      </c>
      <c r="BF316" s="73">
        <f ca="1">BF$151-データ!AN163</f>
        <v>-2</v>
      </c>
      <c r="BG316" s="73" t="e">
        <f ca="1">BG$151-データ!AO163</f>
        <v>#N/A</v>
      </c>
      <c r="BH316" s="73" t="e">
        <f ca="1">BH$151-データ!AP163</f>
        <v>#N/A</v>
      </c>
      <c r="BI316" s="73" t="e">
        <f ca="1">BI$151-データ!AQ163</f>
        <v>#N/A</v>
      </c>
      <c r="BJ316" s="73" t="e">
        <f ca="1">BJ$151-データ!AR163</f>
        <v>#N/A</v>
      </c>
      <c r="BK316" s="73" t="e">
        <f ca="1">BK$151-データ!AS163</f>
        <v>#N/A</v>
      </c>
      <c r="BL316" s="73" t="e">
        <f ca="1">BL$151-データ!AT163</f>
        <v>#N/A</v>
      </c>
      <c r="BM316" s="73" t="e">
        <f ca="1">BM$151-データ!AU163</f>
        <v>#N/A</v>
      </c>
      <c r="BN316" s="73" t="e">
        <f ca="1">BN$151-データ!AV163</f>
        <v>#N/A</v>
      </c>
      <c r="BO316" s="73" t="e">
        <f ca="1">BO$151-データ!AW163</f>
        <v>#N/A</v>
      </c>
      <c r="BP316" s="73" t="e">
        <f ca="1">BP$151-データ!AX163</f>
        <v>#N/A</v>
      </c>
      <c r="BQ316" s="73" t="e">
        <f>BQ$151-データ!AY163</f>
        <v>#N/A</v>
      </c>
      <c r="BR316" s="73" t="e">
        <f>BR$151-データ!AZ163</f>
        <v>#N/A</v>
      </c>
    </row>
    <row r="317" spans="30:70" hidden="1" outlineLevel="1">
      <c r="AD317" s="66">
        <f>データ!B164</f>
        <v>160</v>
      </c>
      <c r="AE317" s="66">
        <f ca="1">IF(AF317&lt;&gt;0,0,COUNTIF(AF$157:$AF317,0))</f>
        <v>0</v>
      </c>
      <c r="AF317" s="66">
        <f t="shared" ca="1" si="55"/>
        <v>1</v>
      </c>
      <c r="AG317" s="66" t="str">
        <f>データ!D164</f>
        <v>幻魔</v>
      </c>
      <c r="AH317" s="66" t="str">
        <f>データ!F164</f>
        <v>クラマテング</v>
      </c>
      <c r="AI317" s="73" t="e">
        <f ca="1">AI$151-データ!Q164</f>
        <v>#N/A</v>
      </c>
      <c r="AJ317" s="73" t="e">
        <f ca="1">AJ$151-データ!R164</f>
        <v>#N/A</v>
      </c>
      <c r="AK317" s="73" t="e">
        <f ca="1">AK$151-データ!S164</f>
        <v>#N/A</v>
      </c>
      <c r="AL317" s="73" t="e">
        <f ca="1">AL$151-データ!T164</f>
        <v>#N/A</v>
      </c>
      <c r="AM317" s="73" t="e">
        <f ca="1">AM$151-データ!U164</f>
        <v>#N/A</v>
      </c>
      <c r="AN317" s="73" t="e">
        <f ca="1">AN$151-データ!V164</f>
        <v>#N/A</v>
      </c>
      <c r="AO317" s="73" t="e">
        <f ca="1">AO$151-データ!W164</f>
        <v>#N/A</v>
      </c>
      <c r="AP317" s="73" t="e">
        <f ca="1">AP$151-データ!X164</f>
        <v>#N/A</v>
      </c>
      <c r="AQ317" s="73" t="e">
        <f ca="1">AQ$151-データ!Y164</f>
        <v>#N/A</v>
      </c>
      <c r="AR317" s="73" t="e">
        <f ca="1">AR$151-データ!Z164</f>
        <v>#N/A</v>
      </c>
      <c r="AS317" s="73" t="e">
        <f ca="1">AS$151-データ!AA164</f>
        <v>#N/A</v>
      </c>
      <c r="AT317" s="73" t="e">
        <f ca="1">AT$151-データ!AB164</f>
        <v>#N/A</v>
      </c>
      <c r="AU317" s="73" t="e">
        <f ca="1">AU$151-データ!AC164</f>
        <v>#N/A</v>
      </c>
      <c r="AV317" s="73" t="e">
        <f ca="1">AV$151-データ!AD164</f>
        <v>#N/A</v>
      </c>
      <c r="AW317" s="73" t="e">
        <f ca="1">AW$151-データ!AE164</f>
        <v>#N/A</v>
      </c>
      <c r="AX317" s="73" t="e">
        <f ca="1">AX$151-データ!AF164</f>
        <v>#N/A</v>
      </c>
      <c r="AY317" s="73" t="e">
        <f ca="1">AY$151-データ!AG164</f>
        <v>#N/A</v>
      </c>
      <c r="AZ317" s="73" t="e">
        <f ca="1">AZ$151-データ!AH164</f>
        <v>#N/A</v>
      </c>
      <c r="BA317" s="73" t="e">
        <f ca="1">BA$151-データ!AI164</f>
        <v>#N/A</v>
      </c>
      <c r="BB317" s="73" t="e">
        <f ca="1">BB$151-データ!AJ164</f>
        <v>#N/A</v>
      </c>
      <c r="BC317" s="73" t="e">
        <f ca="1">BC$151-データ!AK164</f>
        <v>#N/A</v>
      </c>
      <c r="BD317" s="73" t="e">
        <f ca="1">BD$151-データ!AL164</f>
        <v>#N/A</v>
      </c>
      <c r="BE317" s="73" t="e">
        <f ca="1">BE$151-データ!AM164</f>
        <v>#N/A</v>
      </c>
      <c r="BF317" s="73">
        <f ca="1">BF$151-データ!AN164</f>
        <v>-3</v>
      </c>
      <c r="BG317" s="73" t="e">
        <f ca="1">BG$151-データ!AO164</f>
        <v>#N/A</v>
      </c>
      <c r="BH317" s="73" t="e">
        <f ca="1">BH$151-データ!AP164</f>
        <v>#N/A</v>
      </c>
      <c r="BI317" s="73" t="e">
        <f ca="1">BI$151-データ!AQ164</f>
        <v>#N/A</v>
      </c>
      <c r="BJ317" s="73" t="e">
        <f ca="1">BJ$151-データ!AR164</f>
        <v>#N/A</v>
      </c>
      <c r="BK317" s="73" t="e">
        <f ca="1">BK$151-データ!AS164</f>
        <v>#N/A</v>
      </c>
      <c r="BL317" s="73" t="e">
        <f ca="1">BL$151-データ!AT164</f>
        <v>#N/A</v>
      </c>
      <c r="BM317" s="73" t="e">
        <f ca="1">BM$151-データ!AU164</f>
        <v>#N/A</v>
      </c>
      <c r="BN317" s="73" t="e">
        <f ca="1">BN$151-データ!AV164</f>
        <v>#N/A</v>
      </c>
      <c r="BO317" s="73" t="e">
        <f ca="1">BO$151-データ!AW164</f>
        <v>#N/A</v>
      </c>
      <c r="BP317" s="73" t="e">
        <f ca="1">BP$151-データ!AX164</f>
        <v>#N/A</v>
      </c>
      <c r="BQ317" s="73" t="e">
        <f>BQ$151-データ!AY164</f>
        <v>#N/A</v>
      </c>
      <c r="BR317" s="73" t="e">
        <f>BR$151-データ!AZ164</f>
        <v>#N/A</v>
      </c>
    </row>
    <row r="318" spans="30:70" hidden="1" outlineLevel="1">
      <c r="AD318" s="66">
        <f>データ!B165</f>
        <v>161</v>
      </c>
      <c r="AE318" s="66">
        <f ca="1">IF(AF318&lt;&gt;0,0,COUNTIF(AF$157:$AF318,0))</f>
        <v>0</v>
      </c>
      <c r="AF318" s="66">
        <f t="shared" ca="1" si="55"/>
        <v>1</v>
      </c>
      <c r="AG318" s="66" t="str">
        <f>データ!D165</f>
        <v>幻魔</v>
      </c>
      <c r="AH318" s="66" t="str">
        <f>データ!F165</f>
        <v>ハヤグリーヴァ</v>
      </c>
      <c r="AI318" s="73" t="e">
        <f ca="1">AI$151-データ!Q165</f>
        <v>#N/A</v>
      </c>
      <c r="AJ318" s="73" t="e">
        <f ca="1">AJ$151-データ!R165</f>
        <v>#N/A</v>
      </c>
      <c r="AK318" s="73" t="e">
        <f ca="1">AK$151-データ!S165</f>
        <v>#N/A</v>
      </c>
      <c r="AL318" s="73" t="e">
        <f ca="1">AL$151-データ!T165</f>
        <v>#N/A</v>
      </c>
      <c r="AM318" s="73" t="e">
        <f ca="1">AM$151-データ!U165</f>
        <v>#N/A</v>
      </c>
      <c r="AN318" s="73" t="e">
        <f ca="1">AN$151-データ!V165</f>
        <v>#N/A</v>
      </c>
      <c r="AO318" s="73" t="e">
        <f ca="1">AO$151-データ!W165</f>
        <v>#N/A</v>
      </c>
      <c r="AP318" s="73" t="e">
        <f ca="1">AP$151-データ!X165</f>
        <v>#N/A</v>
      </c>
      <c r="AQ318" s="73" t="e">
        <f ca="1">AQ$151-データ!Y165</f>
        <v>#N/A</v>
      </c>
      <c r="AR318" s="73" t="e">
        <f ca="1">AR$151-データ!Z165</f>
        <v>#N/A</v>
      </c>
      <c r="AS318" s="73" t="e">
        <f ca="1">AS$151-データ!AA165</f>
        <v>#N/A</v>
      </c>
      <c r="AT318" s="73" t="e">
        <f ca="1">AT$151-データ!AB165</f>
        <v>#N/A</v>
      </c>
      <c r="AU318" s="73" t="e">
        <f ca="1">AU$151-データ!AC165</f>
        <v>#N/A</v>
      </c>
      <c r="AV318" s="73" t="e">
        <f ca="1">AV$151-データ!AD165</f>
        <v>#N/A</v>
      </c>
      <c r="AW318" s="73" t="e">
        <f ca="1">AW$151-データ!AE165</f>
        <v>#N/A</v>
      </c>
      <c r="AX318" s="73" t="e">
        <f ca="1">AX$151-データ!AF165</f>
        <v>#N/A</v>
      </c>
      <c r="AY318" s="73" t="e">
        <f ca="1">AY$151-データ!AG165</f>
        <v>#N/A</v>
      </c>
      <c r="AZ318" s="73" t="e">
        <f ca="1">AZ$151-データ!AH165</f>
        <v>#N/A</v>
      </c>
      <c r="BA318" s="73" t="e">
        <f ca="1">BA$151-データ!AI165</f>
        <v>#N/A</v>
      </c>
      <c r="BB318" s="73" t="e">
        <f ca="1">BB$151-データ!AJ165</f>
        <v>#N/A</v>
      </c>
      <c r="BC318" s="73" t="e">
        <f ca="1">BC$151-データ!AK165</f>
        <v>#N/A</v>
      </c>
      <c r="BD318" s="73" t="e">
        <f ca="1">BD$151-データ!AL165</f>
        <v>#N/A</v>
      </c>
      <c r="BE318" s="73" t="e">
        <f ca="1">BE$151-データ!AM165</f>
        <v>#N/A</v>
      </c>
      <c r="BF318" s="73">
        <f ca="1">BF$151-データ!AN165</f>
        <v>-4</v>
      </c>
      <c r="BG318" s="73" t="e">
        <f ca="1">BG$151-データ!AO165</f>
        <v>#N/A</v>
      </c>
      <c r="BH318" s="73" t="e">
        <f ca="1">BH$151-データ!AP165</f>
        <v>#N/A</v>
      </c>
      <c r="BI318" s="73" t="e">
        <f ca="1">BI$151-データ!AQ165</f>
        <v>#N/A</v>
      </c>
      <c r="BJ318" s="73" t="e">
        <f ca="1">BJ$151-データ!AR165</f>
        <v>#N/A</v>
      </c>
      <c r="BK318" s="73" t="e">
        <f ca="1">BK$151-データ!AS165</f>
        <v>#N/A</v>
      </c>
      <c r="BL318" s="73" t="e">
        <f ca="1">BL$151-データ!AT165</f>
        <v>#N/A</v>
      </c>
      <c r="BM318" s="73" t="e">
        <f ca="1">BM$151-データ!AU165</f>
        <v>#N/A</v>
      </c>
      <c r="BN318" s="73" t="e">
        <f ca="1">BN$151-データ!AV165</f>
        <v>#N/A</v>
      </c>
      <c r="BO318" s="73" t="e">
        <f ca="1">BO$151-データ!AW165</f>
        <v>#N/A</v>
      </c>
      <c r="BP318" s="73" t="e">
        <f ca="1">BP$151-データ!AX165</f>
        <v>#N/A</v>
      </c>
      <c r="BQ318" s="73" t="e">
        <f>BQ$151-データ!AY165</f>
        <v>#N/A</v>
      </c>
      <c r="BR318" s="73" t="e">
        <f>BR$151-データ!AZ165</f>
        <v>#N/A</v>
      </c>
    </row>
    <row r="319" spans="30:70" hidden="1" outlineLevel="1">
      <c r="AD319" s="66">
        <f>データ!B166</f>
        <v>162</v>
      </c>
      <c r="AE319" s="66">
        <f ca="1">IF(AF319&lt;&gt;0,0,COUNTIF(AF$157:$AF319,0))</f>
        <v>0</v>
      </c>
      <c r="AF319" s="66">
        <f t="shared" ca="1" si="55"/>
        <v>1</v>
      </c>
      <c r="AG319" s="66" t="str">
        <f>データ!D166</f>
        <v>幻魔</v>
      </c>
      <c r="AH319" s="66" t="str">
        <f>データ!F166</f>
        <v>ハヌマーン</v>
      </c>
      <c r="AI319" s="73" t="e">
        <f ca="1">AI$151-データ!Q166</f>
        <v>#N/A</v>
      </c>
      <c r="AJ319" s="73" t="e">
        <f ca="1">AJ$151-データ!R166</f>
        <v>#N/A</v>
      </c>
      <c r="AK319" s="73" t="e">
        <f ca="1">AK$151-データ!S166</f>
        <v>#N/A</v>
      </c>
      <c r="AL319" s="73" t="e">
        <f ca="1">AL$151-データ!T166</f>
        <v>#N/A</v>
      </c>
      <c r="AM319" s="73" t="e">
        <f ca="1">AM$151-データ!U166</f>
        <v>#N/A</v>
      </c>
      <c r="AN319" s="73" t="e">
        <f ca="1">AN$151-データ!V166</f>
        <v>#N/A</v>
      </c>
      <c r="AO319" s="73" t="e">
        <f ca="1">AO$151-データ!W166</f>
        <v>#N/A</v>
      </c>
      <c r="AP319" s="73" t="e">
        <f ca="1">AP$151-データ!X166</f>
        <v>#N/A</v>
      </c>
      <c r="AQ319" s="73" t="e">
        <f ca="1">AQ$151-データ!Y166</f>
        <v>#N/A</v>
      </c>
      <c r="AR319" s="73" t="e">
        <f ca="1">AR$151-データ!Z166</f>
        <v>#N/A</v>
      </c>
      <c r="AS319" s="73" t="e">
        <f ca="1">AS$151-データ!AA166</f>
        <v>#N/A</v>
      </c>
      <c r="AT319" s="73" t="e">
        <f ca="1">AT$151-データ!AB166</f>
        <v>#N/A</v>
      </c>
      <c r="AU319" s="73" t="e">
        <f ca="1">AU$151-データ!AC166</f>
        <v>#N/A</v>
      </c>
      <c r="AV319" s="73" t="e">
        <f ca="1">AV$151-データ!AD166</f>
        <v>#N/A</v>
      </c>
      <c r="AW319" s="73" t="e">
        <f ca="1">AW$151-データ!AE166</f>
        <v>#N/A</v>
      </c>
      <c r="AX319" s="73" t="e">
        <f ca="1">AX$151-データ!AF166</f>
        <v>#N/A</v>
      </c>
      <c r="AY319" s="73" t="e">
        <f ca="1">AY$151-データ!AG166</f>
        <v>#N/A</v>
      </c>
      <c r="AZ319" s="73" t="e">
        <f ca="1">AZ$151-データ!AH166</f>
        <v>#N/A</v>
      </c>
      <c r="BA319" s="73" t="e">
        <f ca="1">BA$151-データ!AI166</f>
        <v>#N/A</v>
      </c>
      <c r="BB319" s="73" t="e">
        <f ca="1">BB$151-データ!AJ166</f>
        <v>#N/A</v>
      </c>
      <c r="BC319" s="73" t="e">
        <f ca="1">BC$151-データ!AK166</f>
        <v>#N/A</v>
      </c>
      <c r="BD319" s="73" t="e">
        <f ca="1">BD$151-データ!AL166</f>
        <v>#N/A</v>
      </c>
      <c r="BE319" s="73" t="e">
        <f ca="1">BE$151-データ!AM166</f>
        <v>#N/A</v>
      </c>
      <c r="BF319" s="73">
        <f ca="1">BF$151-データ!AN166</f>
        <v>-6</v>
      </c>
      <c r="BG319" s="73" t="e">
        <f ca="1">BG$151-データ!AO166</f>
        <v>#N/A</v>
      </c>
      <c r="BH319" s="73" t="e">
        <f ca="1">BH$151-データ!AP166</f>
        <v>#N/A</v>
      </c>
      <c r="BI319" s="73" t="e">
        <f ca="1">BI$151-データ!AQ166</f>
        <v>#N/A</v>
      </c>
      <c r="BJ319" s="73" t="e">
        <f ca="1">BJ$151-データ!AR166</f>
        <v>#N/A</v>
      </c>
      <c r="BK319" s="73" t="e">
        <f ca="1">BK$151-データ!AS166</f>
        <v>#N/A</v>
      </c>
      <c r="BL319" s="73" t="e">
        <f ca="1">BL$151-データ!AT166</f>
        <v>#N/A</v>
      </c>
      <c r="BM319" s="73" t="e">
        <f ca="1">BM$151-データ!AU166</f>
        <v>#N/A</v>
      </c>
      <c r="BN319" s="73" t="e">
        <f ca="1">BN$151-データ!AV166</f>
        <v>#N/A</v>
      </c>
      <c r="BO319" s="73" t="e">
        <f ca="1">BO$151-データ!AW166</f>
        <v>#N/A</v>
      </c>
      <c r="BP319" s="73" t="e">
        <f ca="1">BP$151-データ!AX166</f>
        <v>#N/A</v>
      </c>
      <c r="BQ319" s="73" t="e">
        <f>BQ$151-データ!AY166</f>
        <v>#N/A</v>
      </c>
      <c r="BR319" s="73" t="e">
        <f>BR$151-データ!AZ166</f>
        <v>#N/A</v>
      </c>
    </row>
    <row r="320" spans="30:70" hidden="1" outlineLevel="1">
      <c r="AD320" s="66">
        <f>データ!B167</f>
        <v>163</v>
      </c>
      <c r="AE320" s="66">
        <f ca="1">IF(AF320&lt;&gt;0,0,COUNTIF(AF$157:$AF320,0))</f>
        <v>0</v>
      </c>
      <c r="AF320" s="66">
        <f t="shared" ca="1" si="55"/>
        <v>2</v>
      </c>
      <c r="AG320" s="66" t="str">
        <f>データ!D167</f>
        <v>幻魔</v>
      </c>
      <c r="AH320" s="66" t="str">
        <f>データ!F167</f>
        <v>フロストエース</v>
      </c>
      <c r="AI320" s="73" t="e">
        <f ca="1">AI$151-データ!Q167</f>
        <v>#N/A</v>
      </c>
      <c r="AJ320" s="73" t="e">
        <f ca="1">AJ$151-データ!R167</f>
        <v>#N/A</v>
      </c>
      <c r="AK320" s="73" t="e">
        <f ca="1">AK$151-データ!S167</f>
        <v>#N/A</v>
      </c>
      <c r="AL320" s="73" t="e">
        <f ca="1">AL$151-データ!T167</f>
        <v>#N/A</v>
      </c>
      <c r="AM320" s="73" t="e">
        <f ca="1">AM$151-データ!U167</f>
        <v>#N/A</v>
      </c>
      <c r="AN320" s="73" t="e">
        <f ca="1">AN$151-データ!V167</f>
        <v>#N/A</v>
      </c>
      <c r="AO320" s="73" t="e">
        <f ca="1">AO$151-データ!W167</f>
        <v>#N/A</v>
      </c>
      <c r="AP320" s="73" t="e">
        <f ca="1">AP$151-データ!X167</f>
        <v>#N/A</v>
      </c>
      <c r="AQ320" s="73" t="e">
        <f ca="1">AQ$151-データ!Y167</f>
        <v>#N/A</v>
      </c>
      <c r="AR320" s="73" t="e">
        <f ca="1">AR$151-データ!Z167</f>
        <v>#N/A</v>
      </c>
      <c r="AS320" s="73" t="e">
        <f ca="1">AS$151-データ!AA167</f>
        <v>#N/A</v>
      </c>
      <c r="AT320" s="73" t="e">
        <f ca="1">AT$151-データ!AB167</f>
        <v>#N/A</v>
      </c>
      <c r="AU320" s="73" t="e">
        <f ca="1">AU$151-データ!AC167</f>
        <v>#N/A</v>
      </c>
      <c r="AV320" s="73" t="e">
        <f ca="1">AV$151-データ!AD167</f>
        <v>#N/A</v>
      </c>
      <c r="AW320" s="73" t="e">
        <f ca="1">AW$151-データ!AE167</f>
        <v>#N/A</v>
      </c>
      <c r="AX320" s="73" t="e">
        <f ca="1">AX$151-データ!AF167</f>
        <v>#N/A</v>
      </c>
      <c r="AY320" s="73" t="e">
        <f ca="1">AY$151-データ!AG167</f>
        <v>#N/A</v>
      </c>
      <c r="AZ320" s="73" t="e">
        <f ca="1">AZ$151-データ!AH167</f>
        <v>#N/A</v>
      </c>
      <c r="BA320" s="73" t="e">
        <f ca="1">BA$151-データ!AI167</f>
        <v>#N/A</v>
      </c>
      <c r="BB320" s="73" t="e">
        <f ca="1">BB$151-データ!AJ167</f>
        <v>#N/A</v>
      </c>
      <c r="BC320" s="73" t="e">
        <f ca="1">BC$151-データ!AK167</f>
        <v>#N/A</v>
      </c>
      <c r="BD320" s="73" t="e">
        <f ca="1">BD$151-データ!AL167</f>
        <v>#N/A</v>
      </c>
      <c r="BE320" s="73" t="e">
        <f ca="1">BE$151-データ!AM167</f>
        <v>#N/A</v>
      </c>
      <c r="BF320" s="73">
        <f ca="1">BF$151-データ!AN167</f>
        <v>-9</v>
      </c>
      <c r="BG320" s="73" t="e">
        <f ca="1">BG$151-データ!AO167</f>
        <v>#N/A</v>
      </c>
      <c r="BH320" s="73" t="e">
        <f ca="1">BH$151-データ!AP167</f>
        <v>#N/A</v>
      </c>
      <c r="BI320" s="73" t="e">
        <f ca="1">BI$151-データ!AQ167</f>
        <v>#N/A</v>
      </c>
      <c r="BJ320" s="73" t="e">
        <f ca="1">BJ$151-データ!AR167</f>
        <v>#N/A</v>
      </c>
      <c r="BK320" s="73" t="e">
        <f ca="1">BK$151-データ!AS167</f>
        <v>#N/A</v>
      </c>
      <c r="BL320" s="73">
        <f ca="1">BL$151-データ!AT167</f>
        <v>-10</v>
      </c>
      <c r="BM320" s="73" t="e">
        <f ca="1">BM$151-データ!AU167</f>
        <v>#N/A</v>
      </c>
      <c r="BN320" s="73" t="e">
        <f ca="1">BN$151-データ!AV167</f>
        <v>#N/A</v>
      </c>
      <c r="BO320" s="73" t="e">
        <f ca="1">BO$151-データ!AW167</f>
        <v>#N/A</v>
      </c>
      <c r="BP320" s="73" t="e">
        <f ca="1">BP$151-データ!AX167</f>
        <v>#N/A</v>
      </c>
      <c r="BQ320" s="73" t="e">
        <f>BQ$151-データ!AY167</f>
        <v>#N/A</v>
      </c>
      <c r="BR320" s="73" t="e">
        <f>BR$151-データ!AZ167</f>
        <v>#N/A</v>
      </c>
    </row>
    <row r="321" spans="30:70" hidden="1" outlineLevel="1">
      <c r="AD321" s="66">
        <f>データ!B168</f>
        <v>164</v>
      </c>
      <c r="AE321" s="66">
        <f ca="1">IF(AF321&lt;&gt;0,0,COUNTIF(AF$157:$AF321,0))</f>
        <v>0</v>
      </c>
      <c r="AF321" s="66">
        <f t="shared" ca="1" si="55"/>
        <v>3</v>
      </c>
      <c r="AG321" s="66" t="str">
        <f>データ!D168</f>
        <v>幻魔</v>
      </c>
      <c r="AH321" s="66" t="str">
        <f>データ!F168</f>
        <v>クルースニク</v>
      </c>
      <c r="AI321" s="73" t="e">
        <f ca="1">AI$151-データ!Q168</f>
        <v>#N/A</v>
      </c>
      <c r="AJ321" s="73" t="e">
        <f ca="1">AJ$151-データ!R168</f>
        <v>#N/A</v>
      </c>
      <c r="AK321" s="73" t="e">
        <f ca="1">AK$151-データ!S168</f>
        <v>#N/A</v>
      </c>
      <c r="AL321" s="73" t="e">
        <f ca="1">AL$151-データ!T168</f>
        <v>#N/A</v>
      </c>
      <c r="AM321" s="73" t="e">
        <f ca="1">AM$151-データ!U168</f>
        <v>#N/A</v>
      </c>
      <c r="AN321" s="73" t="e">
        <f ca="1">AN$151-データ!V168</f>
        <v>#N/A</v>
      </c>
      <c r="AO321" s="73" t="e">
        <f ca="1">AO$151-データ!W168</f>
        <v>#N/A</v>
      </c>
      <c r="AP321" s="73" t="e">
        <f ca="1">AP$151-データ!X168</f>
        <v>#N/A</v>
      </c>
      <c r="AQ321" s="73" t="e">
        <f ca="1">AQ$151-データ!Y168</f>
        <v>#N/A</v>
      </c>
      <c r="AR321" s="73" t="e">
        <f ca="1">AR$151-データ!Z168</f>
        <v>#N/A</v>
      </c>
      <c r="AS321" s="73" t="e">
        <f ca="1">AS$151-データ!AA168</f>
        <v>#N/A</v>
      </c>
      <c r="AT321" s="73" t="e">
        <f ca="1">AT$151-データ!AB168</f>
        <v>#N/A</v>
      </c>
      <c r="AU321" s="73" t="e">
        <f ca="1">AU$151-データ!AC168</f>
        <v>#N/A</v>
      </c>
      <c r="AV321" s="73" t="e">
        <f ca="1">AV$151-データ!AD168</f>
        <v>#N/A</v>
      </c>
      <c r="AW321" s="73" t="e">
        <f ca="1">AW$151-データ!AE168</f>
        <v>#N/A</v>
      </c>
      <c r="AX321" s="73" t="e">
        <f ca="1">AX$151-データ!AF168</f>
        <v>#N/A</v>
      </c>
      <c r="AY321" s="73" t="e">
        <f ca="1">AY$151-データ!AG168</f>
        <v>#N/A</v>
      </c>
      <c r="AZ321" s="73" t="e">
        <f ca="1">AZ$151-データ!AH168</f>
        <v>#N/A</v>
      </c>
      <c r="BA321" s="73">
        <f ca="1">BA$151-データ!AI168</f>
        <v>-7</v>
      </c>
      <c r="BB321" s="73">
        <f ca="1">BB$151-データ!AJ168</f>
        <v>-8</v>
      </c>
      <c r="BC321" s="73" t="e">
        <f ca="1">BC$151-データ!AK168</f>
        <v>#N/A</v>
      </c>
      <c r="BD321" s="73" t="e">
        <f ca="1">BD$151-データ!AL168</f>
        <v>#N/A</v>
      </c>
      <c r="BE321" s="73" t="e">
        <f ca="1">BE$151-データ!AM168</f>
        <v>#N/A</v>
      </c>
      <c r="BF321" s="73">
        <f ca="1">BF$151-データ!AN168</f>
        <v>-7</v>
      </c>
      <c r="BG321" s="73" t="e">
        <f ca="1">BG$151-データ!AO168</f>
        <v>#N/A</v>
      </c>
      <c r="BH321" s="73" t="e">
        <f ca="1">BH$151-データ!AP168</f>
        <v>#N/A</v>
      </c>
      <c r="BI321" s="73" t="e">
        <f ca="1">BI$151-データ!AQ168</f>
        <v>#N/A</v>
      </c>
      <c r="BJ321" s="73" t="e">
        <f ca="1">BJ$151-データ!AR168</f>
        <v>#N/A</v>
      </c>
      <c r="BK321" s="73" t="e">
        <f ca="1">BK$151-データ!AS168</f>
        <v>#N/A</v>
      </c>
      <c r="BL321" s="73" t="e">
        <f ca="1">BL$151-データ!AT168</f>
        <v>#N/A</v>
      </c>
      <c r="BM321" s="73" t="e">
        <f ca="1">BM$151-データ!AU168</f>
        <v>#N/A</v>
      </c>
      <c r="BN321" s="73" t="e">
        <f ca="1">BN$151-データ!AV168</f>
        <v>#N/A</v>
      </c>
      <c r="BO321" s="73" t="e">
        <f ca="1">BO$151-データ!AW168</f>
        <v>#N/A</v>
      </c>
      <c r="BP321" s="73" t="e">
        <f ca="1">BP$151-データ!AX168</f>
        <v>#N/A</v>
      </c>
      <c r="BQ321" s="73" t="e">
        <f>BQ$151-データ!AY168</f>
        <v>#N/A</v>
      </c>
      <c r="BR321" s="73" t="e">
        <f>BR$151-データ!AZ168</f>
        <v>#N/A</v>
      </c>
    </row>
    <row r="322" spans="30:70" hidden="1" outlineLevel="1">
      <c r="AD322" s="66">
        <f>データ!B169</f>
        <v>165</v>
      </c>
      <c r="AE322" s="66">
        <f ca="1">IF(AF322&lt;&gt;0,0,COUNTIF(AF$157:$AF322,0))</f>
        <v>0</v>
      </c>
      <c r="AF322" s="66">
        <f t="shared" ca="1" si="55"/>
        <v>1</v>
      </c>
      <c r="AG322" s="66" t="str">
        <f>データ!D169</f>
        <v>妖獣</v>
      </c>
      <c r="AH322" s="66" t="str">
        <f>データ!F169</f>
        <v>ガルム</v>
      </c>
      <c r="AI322" s="73" t="e">
        <f ca="1">AI$151-データ!Q169</f>
        <v>#N/A</v>
      </c>
      <c r="AJ322" s="73" t="e">
        <f ca="1">AJ$151-データ!R169</f>
        <v>#N/A</v>
      </c>
      <c r="AK322" s="73" t="e">
        <f ca="1">AK$151-データ!S169</f>
        <v>#N/A</v>
      </c>
      <c r="AL322" s="73" t="e">
        <f ca="1">AL$151-データ!T169</f>
        <v>#N/A</v>
      </c>
      <c r="AM322" s="73" t="e">
        <f ca="1">AM$151-データ!U169</f>
        <v>#N/A</v>
      </c>
      <c r="AN322" s="73" t="e">
        <f ca="1">AN$151-データ!V169</f>
        <v>#N/A</v>
      </c>
      <c r="AO322" s="73" t="e">
        <f ca="1">AO$151-データ!W169</f>
        <v>#N/A</v>
      </c>
      <c r="AP322" s="73" t="e">
        <f ca="1">AP$151-データ!X169</f>
        <v>#N/A</v>
      </c>
      <c r="AQ322" s="73" t="e">
        <f ca="1">AQ$151-データ!Y169</f>
        <v>#N/A</v>
      </c>
      <c r="AR322" s="73" t="e">
        <f ca="1">AR$151-データ!Z169</f>
        <v>#N/A</v>
      </c>
      <c r="AS322" s="73" t="e">
        <f ca="1">AS$151-データ!AA169</f>
        <v>#N/A</v>
      </c>
      <c r="AT322" s="73" t="e">
        <f ca="1">AT$151-データ!AB169</f>
        <v>#N/A</v>
      </c>
      <c r="AU322" s="73" t="e">
        <f ca="1">AU$151-データ!AC169</f>
        <v>#N/A</v>
      </c>
      <c r="AV322" s="73" t="e">
        <f ca="1">AV$151-データ!AD169</f>
        <v>#N/A</v>
      </c>
      <c r="AW322" s="73" t="e">
        <f ca="1">AW$151-データ!AE169</f>
        <v>#N/A</v>
      </c>
      <c r="AX322" s="73" t="e">
        <f ca="1">AX$151-データ!AF169</f>
        <v>#N/A</v>
      </c>
      <c r="AY322" s="73" t="e">
        <f ca="1">AY$151-データ!AG169</f>
        <v>#N/A</v>
      </c>
      <c r="AZ322" s="73" t="e">
        <f ca="1">AZ$151-データ!AH169</f>
        <v>#N/A</v>
      </c>
      <c r="BA322" s="73" t="e">
        <f ca="1">BA$151-データ!AI169</f>
        <v>#N/A</v>
      </c>
      <c r="BB322" s="73" t="e">
        <f ca="1">BB$151-データ!AJ169</f>
        <v>#N/A</v>
      </c>
      <c r="BC322" s="73">
        <f ca="1">BC$151-データ!AK169</f>
        <v>-1</v>
      </c>
      <c r="BD322" s="73" t="e">
        <f ca="1">BD$151-データ!AL169</f>
        <v>#N/A</v>
      </c>
      <c r="BE322" s="73" t="e">
        <f ca="1">BE$151-データ!AM169</f>
        <v>#N/A</v>
      </c>
      <c r="BF322" s="73" t="e">
        <f ca="1">BF$151-データ!AN169</f>
        <v>#N/A</v>
      </c>
      <c r="BG322" s="73" t="e">
        <f ca="1">BG$151-データ!AO169</f>
        <v>#N/A</v>
      </c>
      <c r="BH322" s="73" t="e">
        <f ca="1">BH$151-データ!AP169</f>
        <v>#N/A</v>
      </c>
      <c r="BI322" s="73" t="e">
        <f ca="1">BI$151-データ!AQ169</f>
        <v>#N/A</v>
      </c>
      <c r="BJ322" s="73" t="e">
        <f ca="1">BJ$151-データ!AR169</f>
        <v>#N/A</v>
      </c>
      <c r="BK322" s="73" t="e">
        <f ca="1">BK$151-データ!AS169</f>
        <v>#N/A</v>
      </c>
      <c r="BL322" s="73" t="e">
        <f ca="1">BL$151-データ!AT169</f>
        <v>#N/A</v>
      </c>
      <c r="BM322" s="73" t="e">
        <f ca="1">BM$151-データ!AU169</f>
        <v>#N/A</v>
      </c>
      <c r="BN322" s="73" t="e">
        <f ca="1">BN$151-データ!AV169</f>
        <v>#N/A</v>
      </c>
      <c r="BO322" s="73" t="e">
        <f ca="1">BO$151-データ!AW169</f>
        <v>#N/A</v>
      </c>
      <c r="BP322" s="73" t="e">
        <f ca="1">BP$151-データ!AX169</f>
        <v>#N/A</v>
      </c>
      <c r="BQ322" s="73" t="e">
        <f>BQ$151-データ!AY169</f>
        <v>#N/A</v>
      </c>
      <c r="BR322" s="73" t="e">
        <f>BR$151-データ!AZ169</f>
        <v>#N/A</v>
      </c>
    </row>
    <row r="323" spans="30:70" hidden="1" outlineLevel="1">
      <c r="AD323" s="66">
        <f>データ!B170</f>
        <v>166</v>
      </c>
      <c r="AE323" s="66">
        <f ca="1">IF(AF323&lt;&gt;0,0,COUNTIF(AF$157:$AF323,0))</f>
        <v>0</v>
      </c>
      <c r="AF323" s="66">
        <f t="shared" ca="1" si="55"/>
        <v>1</v>
      </c>
      <c r="AG323" s="66" t="str">
        <f>データ!D170</f>
        <v>妖獣</v>
      </c>
      <c r="AH323" s="66" t="str">
        <f>データ!F170</f>
        <v>バイコーン</v>
      </c>
      <c r="AI323" s="73" t="e">
        <f ca="1">AI$151-データ!Q170</f>
        <v>#N/A</v>
      </c>
      <c r="AJ323" s="73" t="e">
        <f ca="1">AJ$151-データ!R170</f>
        <v>#N/A</v>
      </c>
      <c r="AK323" s="73" t="e">
        <f ca="1">AK$151-データ!S170</f>
        <v>#N/A</v>
      </c>
      <c r="AL323" s="73" t="e">
        <f ca="1">AL$151-データ!T170</f>
        <v>#N/A</v>
      </c>
      <c r="AM323" s="73" t="e">
        <f ca="1">AM$151-データ!U170</f>
        <v>#N/A</v>
      </c>
      <c r="AN323" s="73" t="e">
        <f ca="1">AN$151-データ!V170</f>
        <v>#N/A</v>
      </c>
      <c r="AO323" s="73" t="e">
        <f ca="1">AO$151-データ!W170</f>
        <v>#N/A</v>
      </c>
      <c r="AP323" s="73" t="e">
        <f ca="1">AP$151-データ!X170</f>
        <v>#N/A</v>
      </c>
      <c r="AQ323" s="73" t="e">
        <f ca="1">AQ$151-データ!Y170</f>
        <v>#N/A</v>
      </c>
      <c r="AR323" s="73" t="e">
        <f ca="1">AR$151-データ!Z170</f>
        <v>#N/A</v>
      </c>
      <c r="AS323" s="73" t="e">
        <f ca="1">AS$151-データ!AA170</f>
        <v>#N/A</v>
      </c>
      <c r="AT323" s="73" t="e">
        <f ca="1">AT$151-データ!AB170</f>
        <v>#N/A</v>
      </c>
      <c r="AU323" s="73" t="e">
        <f ca="1">AU$151-データ!AC170</f>
        <v>#N/A</v>
      </c>
      <c r="AV323" s="73" t="e">
        <f ca="1">AV$151-データ!AD170</f>
        <v>#N/A</v>
      </c>
      <c r="AW323" s="73" t="e">
        <f ca="1">AW$151-データ!AE170</f>
        <v>#N/A</v>
      </c>
      <c r="AX323" s="73" t="e">
        <f ca="1">AX$151-データ!AF170</f>
        <v>#N/A</v>
      </c>
      <c r="AY323" s="73" t="e">
        <f ca="1">AY$151-データ!AG170</f>
        <v>#N/A</v>
      </c>
      <c r="AZ323" s="73" t="e">
        <f ca="1">AZ$151-データ!AH170</f>
        <v>#N/A</v>
      </c>
      <c r="BA323" s="73" t="e">
        <f ca="1">BA$151-データ!AI170</f>
        <v>#N/A</v>
      </c>
      <c r="BB323" s="73" t="e">
        <f ca="1">BB$151-データ!AJ170</f>
        <v>#N/A</v>
      </c>
      <c r="BC323" s="73">
        <f ca="1">BC$151-データ!AK170</f>
        <v>-1</v>
      </c>
      <c r="BD323" s="73" t="e">
        <f ca="1">BD$151-データ!AL170</f>
        <v>#N/A</v>
      </c>
      <c r="BE323" s="73" t="e">
        <f ca="1">BE$151-データ!AM170</f>
        <v>#N/A</v>
      </c>
      <c r="BF323" s="73" t="e">
        <f ca="1">BF$151-データ!AN170</f>
        <v>#N/A</v>
      </c>
      <c r="BG323" s="73" t="e">
        <f ca="1">BG$151-データ!AO170</f>
        <v>#N/A</v>
      </c>
      <c r="BH323" s="73" t="e">
        <f ca="1">BH$151-データ!AP170</f>
        <v>#N/A</v>
      </c>
      <c r="BI323" s="73" t="e">
        <f ca="1">BI$151-データ!AQ170</f>
        <v>#N/A</v>
      </c>
      <c r="BJ323" s="73" t="e">
        <f ca="1">BJ$151-データ!AR170</f>
        <v>#N/A</v>
      </c>
      <c r="BK323" s="73" t="e">
        <f ca="1">BK$151-データ!AS170</f>
        <v>#N/A</v>
      </c>
      <c r="BL323" s="73" t="e">
        <f ca="1">BL$151-データ!AT170</f>
        <v>#N/A</v>
      </c>
      <c r="BM323" s="73" t="e">
        <f ca="1">BM$151-データ!AU170</f>
        <v>#N/A</v>
      </c>
      <c r="BN323" s="73" t="e">
        <f ca="1">BN$151-データ!AV170</f>
        <v>#N/A</v>
      </c>
      <c r="BO323" s="73" t="e">
        <f ca="1">BO$151-データ!AW170</f>
        <v>#N/A</v>
      </c>
      <c r="BP323" s="73" t="e">
        <f ca="1">BP$151-データ!AX170</f>
        <v>#N/A</v>
      </c>
      <c r="BQ323" s="73" t="e">
        <f>BQ$151-データ!AY170</f>
        <v>#N/A</v>
      </c>
      <c r="BR323" s="73" t="e">
        <f>BR$151-データ!AZ170</f>
        <v>#N/A</v>
      </c>
    </row>
    <row r="324" spans="30:70" hidden="1" outlineLevel="1">
      <c r="AD324" s="66">
        <f>データ!B171</f>
        <v>167</v>
      </c>
      <c r="AE324" s="66">
        <f ca="1">IF(AF324&lt;&gt;0,0,COUNTIF(AF$157:$AF324,0))</f>
        <v>0</v>
      </c>
      <c r="AF324" s="66">
        <f t="shared" ca="1" si="55"/>
        <v>1</v>
      </c>
      <c r="AG324" s="66" t="str">
        <f>データ!D171</f>
        <v>妖獣</v>
      </c>
      <c r="AH324" s="66" t="str">
        <f>データ!F171</f>
        <v>ギュウキ</v>
      </c>
      <c r="AI324" s="73" t="e">
        <f ca="1">AI$151-データ!Q171</f>
        <v>#N/A</v>
      </c>
      <c r="AJ324" s="73" t="e">
        <f ca="1">AJ$151-データ!R171</f>
        <v>#N/A</v>
      </c>
      <c r="AK324" s="73" t="e">
        <f ca="1">AK$151-データ!S171</f>
        <v>#N/A</v>
      </c>
      <c r="AL324" s="73" t="e">
        <f ca="1">AL$151-データ!T171</f>
        <v>#N/A</v>
      </c>
      <c r="AM324" s="73" t="e">
        <f ca="1">AM$151-データ!U171</f>
        <v>#N/A</v>
      </c>
      <c r="AN324" s="73" t="e">
        <f ca="1">AN$151-データ!V171</f>
        <v>#N/A</v>
      </c>
      <c r="AO324" s="73" t="e">
        <f ca="1">AO$151-データ!W171</f>
        <v>#N/A</v>
      </c>
      <c r="AP324" s="73" t="e">
        <f ca="1">AP$151-データ!X171</f>
        <v>#N/A</v>
      </c>
      <c r="AQ324" s="73" t="e">
        <f ca="1">AQ$151-データ!Y171</f>
        <v>#N/A</v>
      </c>
      <c r="AR324" s="73" t="e">
        <f ca="1">AR$151-データ!Z171</f>
        <v>#N/A</v>
      </c>
      <c r="AS324" s="73" t="e">
        <f ca="1">AS$151-データ!AA171</f>
        <v>#N/A</v>
      </c>
      <c r="AT324" s="73" t="e">
        <f ca="1">AT$151-データ!AB171</f>
        <v>#N/A</v>
      </c>
      <c r="AU324" s="73" t="e">
        <f ca="1">AU$151-データ!AC171</f>
        <v>#N/A</v>
      </c>
      <c r="AV324" s="73" t="e">
        <f ca="1">AV$151-データ!AD171</f>
        <v>#N/A</v>
      </c>
      <c r="AW324" s="73" t="e">
        <f ca="1">AW$151-データ!AE171</f>
        <v>#N/A</v>
      </c>
      <c r="AX324" s="73" t="e">
        <f ca="1">AX$151-データ!AF171</f>
        <v>#N/A</v>
      </c>
      <c r="AY324" s="73" t="e">
        <f ca="1">AY$151-データ!AG171</f>
        <v>#N/A</v>
      </c>
      <c r="AZ324" s="73" t="e">
        <f ca="1">AZ$151-データ!AH171</f>
        <v>#N/A</v>
      </c>
      <c r="BA324" s="73" t="e">
        <f ca="1">BA$151-データ!AI171</f>
        <v>#N/A</v>
      </c>
      <c r="BB324" s="73" t="e">
        <f ca="1">BB$151-データ!AJ171</f>
        <v>#N/A</v>
      </c>
      <c r="BC324" s="73">
        <f ca="1">BC$151-データ!AK171</f>
        <v>-1</v>
      </c>
      <c r="BD324" s="73" t="e">
        <f ca="1">BD$151-データ!AL171</f>
        <v>#N/A</v>
      </c>
      <c r="BE324" s="73" t="e">
        <f ca="1">BE$151-データ!AM171</f>
        <v>#N/A</v>
      </c>
      <c r="BF324" s="73" t="e">
        <f ca="1">BF$151-データ!AN171</f>
        <v>#N/A</v>
      </c>
      <c r="BG324" s="73" t="e">
        <f ca="1">BG$151-データ!AO171</f>
        <v>#N/A</v>
      </c>
      <c r="BH324" s="73" t="e">
        <f ca="1">BH$151-データ!AP171</f>
        <v>#N/A</v>
      </c>
      <c r="BI324" s="73" t="e">
        <f ca="1">BI$151-データ!AQ171</f>
        <v>#N/A</v>
      </c>
      <c r="BJ324" s="73" t="e">
        <f ca="1">BJ$151-データ!AR171</f>
        <v>#N/A</v>
      </c>
      <c r="BK324" s="73" t="e">
        <f ca="1">BK$151-データ!AS171</f>
        <v>#N/A</v>
      </c>
      <c r="BL324" s="73" t="e">
        <f ca="1">BL$151-データ!AT171</f>
        <v>#N/A</v>
      </c>
      <c r="BM324" s="73" t="e">
        <f ca="1">BM$151-データ!AU171</f>
        <v>#N/A</v>
      </c>
      <c r="BN324" s="73" t="e">
        <f ca="1">BN$151-データ!AV171</f>
        <v>#N/A</v>
      </c>
      <c r="BO324" s="73" t="e">
        <f ca="1">BO$151-データ!AW171</f>
        <v>#N/A</v>
      </c>
      <c r="BP324" s="73" t="e">
        <f ca="1">BP$151-データ!AX171</f>
        <v>#N/A</v>
      </c>
      <c r="BQ324" s="73" t="e">
        <f>BQ$151-データ!AY171</f>
        <v>#N/A</v>
      </c>
      <c r="BR324" s="73" t="e">
        <f>BR$151-データ!AZ171</f>
        <v>#N/A</v>
      </c>
    </row>
    <row r="325" spans="30:70" hidden="1" outlineLevel="1">
      <c r="AD325" s="66">
        <f>データ!B172</f>
        <v>168</v>
      </c>
      <c r="AE325" s="66">
        <f ca="1">IF(AF325&lt;&gt;0,0,COUNTIF(AF$157:$AF325,0))</f>
        <v>0</v>
      </c>
      <c r="AF325" s="66">
        <f t="shared" ca="1" si="55"/>
        <v>1</v>
      </c>
      <c r="AG325" s="66" t="str">
        <f>データ!D172</f>
        <v>妖獣</v>
      </c>
      <c r="AH325" s="66" t="str">
        <f>データ!F172</f>
        <v>ヌエ</v>
      </c>
      <c r="AI325" s="73" t="e">
        <f ca="1">AI$151-データ!Q172</f>
        <v>#N/A</v>
      </c>
      <c r="AJ325" s="73" t="e">
        <f ca="1">AJ$151-データ!R172</f>
        <v>#N/A</v>
      </c>
      <c r="AK325" s="73" t="e">
        <f ca="1">AK$151-データ!S172</f>
        <v>#N/A</v>
      </c>
      <c r="AL325" s="73" t="e">
        <f ca="1">AL$151-データ!T172</f>
        <v>#N/A</v>
      </c>
      <c r="AM325" s="73" t="e">
        <f ca="1">AM$151-データ!U172</f>
        <v>#N/A</v>
      </c>
      <c r="AN325" s="73" t="e">
        <f ca="1">AN$151-データ!V172</f>
        <v>#N/A</v>
      </c>
      <c r="AO325" s="73" t="e">
        <f ca="1">AO$151-データ!W172</f>
        <v>#N/A</v>
      </c>
      <c r="AP325" s="73" t="e">
        <f ca="1">AP$151-データ!X172</f>
        <v>#N/A</v>
      </c>
      <c r="AQ325" s="73" t="e">
        <f ca="1">AQ$151-データ!Y172</f>
        <v>#N/A</v>
      </c>
      <c r="AR325" s="73" t="e">
        <f ca="1">AR$151-データ!Z172</f>
        <v>#N/A</v>
      </c>
      <c r="AS325" s="73" t="e">
        <f ca="1">AS$151-データ!AA172</f>
        <v>#N/A</v>
      </c>
      <c r="AT325" s="73" t="e">
        <f ca="1">AT$151-データ!AB172</f>
        <v>#N/A</v>
      </c>
      <c r="AU325" s="73" t="e">
        <f ca="1">AU$151-データ!AC172</f>
        <v>#N/A</v>
      </c>
      <c r="AV325" s="73" t="e">
        <f ca="1">AV$151-データ!AD172</f>
        <v>#N/A</v>
      </c>
      <c r="AW325" s="73" t="e">
        <f ca="1">AW$151-データ!AE172</f>
        <v>#N/A</v>
      </c>
      <c r="AX325" s="73" t="e">
        <f ca="1">AX$151-データ!AF172</f>
        <v>#N/A</v>
      </c>
      <c r="AY325" s="73" t="e">
        <f ca="1">AY$151-データ!AG172</f>
        <v>#N/A</v>
      </c>
      <c r="AZ325" s="73" t="e">
        <f ca="1">AZ$151-データ!AH172</f>
        <v>#N/A</v>
      </c>
      <c r="BA325" s="73" t="e">
        <f ca="1">BA$151-データ!AI172</f>
        <v>#N/A</v>
      </c>
      <c r="BB325" s="73" t="e">
        <f ca="1">BB$151-データ!AJ172</f>
        <v>#N/A</v>
      </c>
      <c r="BC325" s="73">
        <f ca="1">BC$151-データ!AK172</f>
        <v>-2</v>
      </c>
      <c r="BD325" s="73" t="e">
        <f ca="1">BD$151-データ!AL172</f>
        <v>#N/A</v>
      </c>
      <c r="BE325" s="73" t="e">
        <f ca="1">BE$151-データ!AM172</f>
        <v>#N/A</v>
      </c>
      <c r="BF325" s="73" t="e">
        <f ca="1">BF$151-データ!AN172</f>
        <v>#N/A</v>
      </c>
      <c r="BG325" s="73" t="e">
        <f ca="1">BG$151-データ!AO172</f>
        <v>#N/A</v>
      </c>
      <c r="BH325" s="73" t="e">
        <f ca="1">BH$151-データ!AP172</f>
        <v>#N/A</v>
      </c>
      <c r="BI325" s="73" t="e">
        <f ca="1">BI$151-データ!AQ172</f>
        <v>#N/A</v>
      </c>
      <c r="BJ325" s="73" t="e">
        <f ca="1">BJ$151-データ!AR172</f>
        <v>#N/A</v>
      </c>
      <c r="BK325" s="73" t="e">
        <f ca="1">BK$151-データ!AS172</f>
        <v>#N/A</v>
      </c>
      <c r="BL325" s="73" t="e">
        <f ca="1">BL$151-データ!AT172</f>
        <v>#N/A</v>
      </c>
      <c r="BM325" s="73" t="e">
        <f ca="1">BM$151-データ!AU172</f>
        <v>#N/A</v>
      </c>
      <c r="BN325" s="73" t="e">
        <f ca="1">BN$151-データ!AV172</f>
        <v>#N/A</v>
      </c>
      <c r="BO325" s="73" t="e">
        <f ca="1">BO$151-データ!AW172</f>
        <v>#N/A</v>
      </c>
      <c r="BP325" s="73" t="e">
        <f ca="1">BP$151-データ!AX172</f>
        <v>#N/A</v>
      </c>
      <c r="BQ325" s="73" t="e">
        <f>BQ$151-データ!AY172</f>
        <v>#N/A</v>
      </c>
      <c r="BR325" s="73" t="e">
        <f>BR$151-データ!AZ172</f>
        <v>#N/A</v>
      </c>
    </row>
    <row r="326" spans="30:70" hidden="1" outlineLevel="1">
      <c r="AD326" s="66">
        <f>データ!B173</f>
        <v>169</v>
      </c>
      <c r="AE326" s="66">
        <f ca="1">IF(AF326&lt;&gt;0,0,COUNTIF(AF$157:$AF326,0))</f>
        <v>0</v>
      </c>
      <c r="AF326" s="66">
        <f t="shared" ca="1" si="55"/>
        <v>1</v>
      </c>
      <c r="AG326" s="66" t="str">
        <f>データ!D173</f>
        <v>妖獣</v>
      </c>
      <c r="AH326" s="66" t="str">
        <f>データ!F173</f>
        <v>ライジュウ</v>
      </c>
      <c r="AI326" s="73" t="e">
        <f ca="1">AI$151-データ!Q173</f>
        <v>#N/A</v>
      </c>
      <c r="AJ326" s="73" t="e">
        <f ca="1">AJ$151-データ!R173</f>
        <v>#N/A</v>
      </c>
      <c r="AK326" s="73" t="e">
        <f ca="1">AK$151-データ!S173</f>
        <v>#N/A</v>
      </c>
      <c r="AL326" s="73" t="e">
        <f ca="1">AL$151-データ!T173</f>
        <v>#N/A</v>
      </c>
      <c r="AM326" s="73" t="e">
        <f ca="1">AM$151-データ!U173</f>
        <v>#N/A</v>
      </c>
      <c r="AN326" s="73" t="e">
        <f ca="1">AN$151-データ!V173</f>
        <v>#N/A</v>
      </c>
      <c r="AO326" s="73" t="e">
        <f ca="1">AO$151-データ!W173</f>
        <v>#N/A</v>
      </c>
      <c r="AP326" s="73" t="e">
        <f ca="1">AP$151-データ!X173</f>
        <v>#N/A</v>
      </c>
      <c r="AQ326" s="73" t="e">
        <f ca="1">AQ$151-データ!Y173</f>
        <v>#N/A</v>
      </c>
      <c r="AR326" s="73" t="e">
        <f ca="1">AR$151-データ!Z173</f>
        <v>#N/A</v>
      </c>
      <c r="AS326" s="73" t="e">
        <f ca="1">AS$151-データ!AA173</f>
        <v>#N/A</v>
      </c>
      <c r="AT326" s="73" t="e">
        <f ca="1">AT$151-データ!AB173</f>
        <v>#N/A</v>
      </c>
      <c r="AU326" s="73" t="e">
        <f ca="1">AU$151-データ!AC173</f>
        <v>#N/A</v>
      </c>
      <c r="AV326" s="73" t="e">
        <f ca="1">AV$151-データ!AD173</f>
        <v>#N/A</v>
      </c>
      <c r="AW326" s="73" t="e">
        <f ca="1">AW$151-データ!AE173</f>
        <v>#N/A</v>
      </c>
      <c r="AX326" s="73" t="e">
        <f ca="1">AX$151-データ!AF173</f>
        <v>#N/A</v>
      </c>
      <c r="AY326" s="73" t="e">
        <f ca="1">AY$151-データ!AG173</f>
        <v>#N/A</v>
      </c>
      <c r="AZ326" s="73" t="e">
        <f ca="1">AZ$151-データ!AH173</f>
        <v>#N/A</v>
      </c>
      <c r="BA326" s="73" t="e">
        <f ca="1">BA$151-データ!AI173</f>
        <v>#N/A</v>
      </c>
      <c r="BB326" s="73" t="e">
        <f ca="1">BB$151-データ!AJ173</f>
        <v>#N/A</v>
      </c>
      <c r="BC326" s="73">
        <f ca="1">BC$151-データ!AK173</f>
        <v>-3</v>
      </c>
      <c r="BD326" s="73" t="e">
        <f ca="1">BD$151-データ!AL173</f>
        <v>#N/A</v>
      </c>
      <c r="BE326" s="73" t="e">
        <f ca="1">BE$151-データ!AM173</f>
        <v>#N/A</v>
      </c>
      <c r="BF326" s="73" t="e">
        <f ca="1">BF$151-データ!AN173</f>
        <v>#N/A</v>
      </c>
      <c r="BG326" s="73" t="e">
        <f ca="1">BG$151-データ!AO173</f>
        <v>#N/A</v>
      </c>
      <c r="BH326" s="73" t="e">
        <f ca="1">BH$151-データ!AP173</f>
        <v>#N/A</v>
      </c>
      <c r="BI326" s="73" t="e">
        <f ca="1">BI$151-データ!AQ173</f>
        <v>#N/A</v>
      </c>
      <c r="BJ326" s="73" t="e">
        <f ca="1">BJ$151-データ!AR173</f>
        <v>#N/A</v>
      </c>
      <c r="BK326" s="73" t="e">
        <f ca="1">BK$151-データ!AS173</f>
        <v>#N/A</v>
      </c>
      <c r="BL326" s="73" t="e">
        <f ca="1">BL$151-データ!AT173</f>
        <v>#N/A</v>
      </c>
      <c r="BM326" s="73" t="e">
        <f ca="1">BM$151-データ!AU173</f>
        <v>#N/A</v>
      </c>
      <c r="BN326" s="73" t="e">
        <f ca="1">BN$151-データ!AV173</f>
        <v>#N/A</v>
      </c>
      <c r="BO326" s="73" t="e">
        <f ca="1">BO$151-データ!AW173</f>
        <v>#N/A</v>
      </c>
      <c r="BP326" s="73" t="e">
        <f ca="1">BP$151-データ!AX173</f>
        <v>#N/A</v>
      </c>
      <c r="BQ326" s="73" t="e">
        <f>BQ$151-データ!AY173</f>
        <v>#N/A</v>
      </c>
      <c r="BR326" s="73" t="e">
        <f>BR$151-データ!AZ173</f>
        <v>#N/A</v>
      </c>
    </row>
    <row r="327" spans="30:70" hidden="1" outlineLevel="1">
      <c r="AD327" s="66">
        <f>データ!B174</f>
        <v>170</v>
      </c>
      <c r="AE327" s="66">
        <f ca="1">IF(AF327&lt;&gt;0,0,COUNTIF(AF$157:$AF327,0))</f>
        <v>0</v>
      </c>
      <c r="AF327" s="66">
        <f t="shared" ca="1" si="55"/>
        <v>1</v>
      </c>
      <c r="AG327" s="66" t="str">
        <f>データ!D174</f>
        <v>妖獣</v>
      </c>
      <c r="AH327" s="66" t="str">
        <f>データ!F174</f>
        <v>モスマン</v>
      </c>
      <c r="AI327" s="73" t="e">
        <f ca="1">AI$151-データ!Q174</f>
        <v>#N/A</v>
      </c>
      <c r="AJ327" s="73" t="e">
        <f ca="1">AJ$151-データ!R174</f>
        <v>#N/A</v>
      </c>
      <c r="AK327" s="73" t="e">
        <f ca="1">AK$151-データ!S174</f>
        <v>#N/A</v>
      </c>
      <c r="AL327" s="73" t="e">
        <f ca="1">AL$151-データ!T174</f>
        <v>#N/A</v>
      </c>
      <c r="AM327" s="73" t="e">
        <f ca="1">AM$151-データ!U174</f>
        <v>#N/A</v>
      </c>
      <c r="AN327" s="73" t="e">
        <f ca="1">AN$151-データ!V174</f>
        <v>#N/A</v>
      </c>
      <c r="AO327" s="73" t="e">
        <f ca="1">AO$151-データ!W174</f>
        <v>#N/A</v>
      </c>
      <c r="AP327" s="73" t="e">
        <f ca="1">AP$151-データ!X174</f>
        <v>#N/A</v>
      </c>
      <c r="AQ327" s="73" t="e">
        <f ca="1">AQ$151-データ!Y174</f>
        <v>#N/A</v>
      </c>
      <c r="AR327" s="73" t="e">
        <f ca="1">AR$151-データ!Z174</f>
        <v>#N/A</v>
      </c>
      <c r="AS327" s="73" t="e">
        <f ca="1">AS$151-データ!AA174</f>
        <v>#N/A</v>
      </c>
      <c r="AT327" s="73" t="e">
        <f ca="1">AT$151-データ!AB174</f>
        <v>#N/A</v>
      </c>
      <c r="AU327" s="73" t="e">
        <f ca="1">AU$151-データ!AC174</f>
        <v>#N/A</v>
      </c>
      <c r="AV327" s="73" t="e">
        <f ca="1">AV$151-データ!AD174</f>
        <v>#N/A</v>
      </c>
      <c r="AW327" s="73" t="e">
        <f ca="1">AW$151-データ!AE174</f>
        <v>#N/A</v>
      </c>
      <c r="AX327" s="73" t="e">
        <f ca="1">AX$151-データ!AF174</f>
        <v>#N/A</v>
      </c>
      <c r="AY327" s="73" t="e">
        <f ca="1">AY$151-データ!AG174</f>
        <v>#N/A</v>
      </c>
      <c r="AZ327" s="73" t="e">
        <f ca="1">AZ$151-データ!AH174</f>
        <v>#N/A</v>
      </c>
      <c r="BA327" s="73" t="e">
        <f ca="1">BA$151-データ!AI174</f>
        <v>#N/A</v>
      </c>
      <c r="BB327" s="73" t="e">
        <f ca="1">BB$151-データ!AJ174</f>
        <v>#N/A</v>
      </c>
      <c r="BC327" s="73">
        <f ca="1">BC$151-データ!AK174</f>
        <v>-4</v>
      </c>
      <c r="BD327" s="73" t="e">
        <f ca="1">BD$151-データ!AL174</f>
        <v>#N/A</v>
      </c>
      <c r="BE327" s="73" t="e">
        <f ca="1">BE$151-データ!AM174</f>
        <v>#N/A</v>
      </c>
      <c r="BF327" s="73" t="e">
        <f ca="1">BF$151-データ!AN174</f>
        <v>#N/A</v>
      </c>
      <c r="BG327" s="73" t="e">
        <f ca="1">BG$151-データ!AO174</f>
        <v>#N/A</v>
      </c>
      <c r="BH327" s="73" t="e">
        <f ca="1">BH$151-データ!AP174</f>
        <v>#N/A</v>
      </c>
      <c r="BI327" s="73" t="e">
        <f ca="1">BI$151-データ!AQ174</f>
        <v>#N/A</v>
      </c>
      <c r="BJ327" s="73" t="e">
        <f ca="1">BJ$151-データ!AR174</f>
        <v>#N/A</v>
      </c>
      <c r="BK327" s="73" t="e">
        <f ca="1">BK$151-データ!AS174</f>
        <v>#N/A</v>
      </c>
      <c r="BL327" s="73" t="e">
        <f ca="1">BL$151-データ!AT174</f>
        <v>#N/A</v>
      </c>
      <c r="BM327" s="73" t="e">
        <f ca="1">BM$151-データ!AU174</f>
        <v>#N/A</v>
      </c>
      <c r="BN327" s="73" t="e">
        <f ca="1">BN$151-データ!AV174</f>
        <v>#N/A</v>
      </c>
      <c r="BO327" s="73" t="e">
        <f ca="1">BO$151-データ!AW174</f>
        <v>#N/A</v>
      </c>
      <c r="BP327" s="73" t="e">
        <f ca="1">BP$151-データ!AX174</f>
        <v>#N/A</v>
      </c>
      <c r="BQ327" s="73" t="e">
        <f>BQ$151-データ!AY174</f>
        <v>#N/A</v>
      </c>
      <c r="BR327" s="73" t="e">
        <f>BR$151-データ!AZ174</f>
        <v>#N/A</v>
      </c>
    </row>
    <row r="328" spans="30:70" hidden="1" outlineLevel="1">
      <c r="AD328" s="66">
        <f>データ!B175</f>
        <v>171</v>
      </c>
      <c r="AE328" s="66">
        <f ca="1">IF(AF328&lt;&gt;0,0,COUNTIF(AF$157:$AF328,0))</f>
        <v>0</v>
      </c>
      <c r="AF328" s="66">
        <f t="shared" ca="1" si="55"/>
        <v>1</v>
      </c>
      <c r="AG328" s="66" t="str">
        <f>データ!D175</f>
        <v>妖獣</v>
      </c>
      <c r="AH328" s="66" t="str">
        <f>データ!F175</f>
        <v>カトブレパス</v>
      </c>
      <c r="AI328" s="73" t="e">
        <f ca="1">AI$151-データ!Q175</f>
        <v>#N/A</v>
      </c>
      <c r="AJ328" s="73" t="e">
        <f ca="1">AJ$151-データ!R175</f>
        <v>#N/A</v>
      </c>
      <c r="AK328" s="73" t="e">
        <f ca="1">AK$151-データ!S175</f>
        <v>#N/A</v>
      </c>
      <c r="AL328" s="73" t="e">
        <f ca="1">AL$151-データ!T175</f>
        <v>#N/A</v>
      </c>
      <c r="AM328" s="73" t="e">
        <f ca="1">AM$151-データ!U175</f>
        <v>#N/A</v>
      </c>
      <c r="AN328" s="73" t="e">
        <f ca="1">AN$151-データ!V175</f>
        <v>#N/A</v>
      </c>
      <c r="AO328" s="73" t="e">
        <f ca="1">AO$151-データ!W175</f>
        <v>#N/A</v>
      </c>
      <c r="AP328" s="73" t="e">
        <f ca="1">AP$151-データ!X175</f>
        <v>#N/A</v>
      </c>
      <c r="AQ328" s="73" t="e">
        <f ca="1">AQ$151-データ!Y175</f>
        <v>#N/A</v>
      </c>
      <c r="AR328" s="73" t="e">
        <f ca="1">AR$151-データ!Z175</f>
        <v>#N/A</v>
      </c>
      <c r="AS328" s="73" t="e">
        <f ca="1">AS$151-データ!AA175</f>
        <v>#N/A</v>
      </c>
      <c r="AT328" s="73" t="e">
        <f ca="1">AT$151-データ!AB175</f>
        <v>#N/A</v>
      </c>
      <c r="AU328" s="73" t="e">
        <f ca="1">AU$151-データ!AC175</f>
        <v>#N/A</v>
      </c>
      <c r="AV328" s="73" t="e">
        <f ca="1">AV$151-データ!AD175</f>
        <v>#N/A</v>
      </c>
      <c r="AW328" s="73" t="e">
        <f ca="1">AW$151-データ!AE175</f>
        <v>#N/A</v>
      </c>
      <c r="AX328" s="73" t="e">
        <f ca="1">AX$151-データ!AF175</f>
        <v>#N/A</v>
      </c>
      <c r="AY328" s="73" t="e">
        <f ca="1">AY$151-データ!AG175</f>
        <v>#N/A</v>
      </c>
      <c r="AZ328" s="73" t="e">
        <f ca="1">AZ$151-データ!AH175</f>
        <v>#N/A</v>
      </c>
      <c r="BA328" s="73" t="e">
        <f ca="1">BA$151-データ!AI175</f>
        <v>#N/A</v>
      </c>
      <c r="BB328" s="73" t="e">
        <f ca="1">BB$151-データ!AJ175</f>
        <v>#N/A</v>
      </c>
      <c r="BC328" s="73">
        <f ca="1">BC$151-データ!AK175</f>
        <v>-5</v>
      </c>
      <c r="BD328" s="73" t="e">
        <f ca="1">BD$151-データ!AL175</f>
        <v>#N/A</v>
      </c>
      <c r="BE328" s="73" t="e">
        <f ca="1">BE$151-データ!AM175</f>
        <v>#N/A</v>
      </c>
      <c r="BF328" s="73" t="e">
        <f ca="1">BF$151-データ!AN175</f>
        <v>#N/A</v>
      </c>
      <c r="BG328" s="73" t="e">
        <f ca="1">BG$151-データ!AO175</f>
        <v>#N/A</v>
      </c>
      <c r="BH328" s="73" t="e">
        <f ca="1">BH$151-データ!AP175</f>
        <v>#N/A</v>
      </c>
      <c r="BI328" s="73" t="e">
        <f ca="1">BI$151-データ!AQ175</f>
        <v>#N/A</v>
      </c>
      <c r="BJ328" s="73" t="e">
        <f ca="1">BJ$151-データ!AR175</f>
        <v>#N/A</v>
      </c>
      <c r="BK328" s="73" t="e">
        <f ca="1">BK$151-データ!AS175</f>
        <v>#N/A</v>
      </c>
      <c r="BL328" s="73" t="e">
        <f ca="1">BL$151-データ!AT175</f>
        <v>#N/A</v>
      </c>
      <c r="BM328" s="73" t="e">
        <f ca="1">BM$151-データ!AU175</f>
        <v>#N/A</v>
      </c>
      <c r="BN328" s="73" t="e">
        <f ca="1">BN$151-データ!AV175</f>
        <v>#N/A</v>
      </c>
      <c r="BO328" s="73" t="e">
        <f ca="1">BO$151-データ!AW175</f>
        <v>#N/A</v>
      </c>
      <c r="BP328" s="73" t="e">
        <f ca="1">BP$151-データ!AX175</f>
        <v>#N/A</v>
      </c>
      <c r="BQ328" s="73" t="e">
        <f>BQ$151-データ!AY175</f>
        <v>#N/A</v>
      </c>
      <c r="BR328" s="73" t="e">
        <f>BR$151-データ!AZ175</f>
        <v>#N/A</v>
      </c>
    </row>
    <row r="329" spans="30:70" hidden="1" outlineLevel="1">
      <c r="AD329" s="66">
        <f>データ!B176</f>
        <v>172</v>
      </c>
      <c r="AE329" s="66">
        <f ca="1">IF(AF329&lt;&gt;0,0,COUNTIF(AF$157:$AF329,0))</f>
        <v>0</v>
      </c>
      <c r="AF329" s="66">
        <f t="shared" ca="1" si="55"/>
        <v>1</v>
      </c>
      <c r="AG329" s="66" t="str">
        <f>データ!D176</f>
        <v>妖獣</v>
      </c>
      <c r="AH329" s="66" t="str">
        <f>データ!F176</f>
        <v>フェンリル</v>
      </c>
      <c r="AI329" s="73" t="e">
        <f ca="1">AI$151-データ!Q176</f>
        <v>#N/A</v>
      </c>
      <c r="AJ329" s="73" t="e">
        <f ca="1">AJ$151-データ!R176</f>
        <v>#N/A</v>
      </c>
      <c r="AK329" s="73" t="e">
        <f ca="1">AK$151-データ!S176</f>
        <v>#N/A</v>
      </c>
      <c r="AL329" s="73" t="e">
        <f ca="1">AL$151-データ!T176</f>
        <v>#N/A</v>
      </c>
      <c r="AM329" s="73" t="e">
        <f ca="1">AM$151-データ!U176</f>
        <v>#N/A</v>
      </c>
      <c r="AN329" s="73" t="e">
        <f ca="1">AN$151-データ!V176</f>
        <v>#N/A</v>
      </c>
      <c r="AO329" s="73" t="e">
        <f ca="1">AO$151-データ!W176</f>
        <v>#N/A</v>
      </c>
      <c r="AP329" s="73" t="e">
        <f ca="1">AP$151-データ!X176</f>
        <v>#N/A</v>
      </c>
      <c r="AQ329" s="73" t="e">
        <f ca="1">AQ$151-データ!Y176</f>
        <v>#N/A</v>
      </c>
      <c r="AR329" s="73" t="e">
        <f ca="1">AR$151-データ!Z176</f>
        <v>#N/A</v>
      </c>
      <c r="AS329" s="73" t="e">
        <f ca="1">AS$151-データ!AA176</f>
        <v>#N/A</v>
      </c>
      <c r="AT329" s="73" t="e">
        <f ca="1">AT$151-データ!AB176</f>
        <v>#N/A</v>
      </c>
      <c r="AU329" s="73" t="e">
        <f ca="1">AU$151-データ!AC176</f>
        <v>#N/A</v>
      </c>
      <c r="AV329" s="73" t="e">
        <f ca="1">AV$151-データ!AD176</f>
        <v>#N/A</v>
      </c>
      <c r="AW329" s="73" t="e">
        <f ca="1">AW$151-データ!AE176</f>
        <v>#N/A</v>
      </c>
      <c r="AX329" s="73" t="e">
        <f ca="1">AX$151-データ!AF176</f>
        <v>#N/A</v>
      </c>
      <c r="AY329" s="73" t="e">
        <f ca="1">AY$151-データ!AG176</f>
        <v>#N/A</v>
      </c>
      <c r="AZ329" s="73" t="e">
        <f ca="1">AZ$151-データ!AH176</f>
        <v>#N/A</v>
      </c>
      <c r="BA329" s="73" t="e">
        <f ca="1">BA$151-データ!AI176</f>
        <v>#N/A</v>
      </c>
      <c r="BB329" s="73" t="e">
        <f ca="1">BB$151-データ!AJ176</f>
        <v>#N/A</v>
      </c>
      <c r="BC329" s="73">
        <f ca="1">BC$151-データ!AK176</f>
        <v>-6</v>
      </c>
      <c r="BD329" s="73" t="e">
        <f ca="1">BD$151-データ!AL176</f>
        <v>#N/A</v>
      </c>
      <c r="BE329" s="73" t="e">
        <f ca="1">BE$151-データ!AM176</f>
        <v>#N/A</v>
      </c>
      <c r="BF329" s="73" t="e">
        <f ca="1">BF$151-データ!AN176</f>
        <v>#N/A</v>
      </c>
      <c r="BG329" s="73" t="e">
        <f ca="1">BG$151-データ!AO176</f>
        <v>#N/A</v>
      </c>
      <c r="BH329" s="73" t="e">
        <f ca="1">BH$151-データ!AP176</f>
        <v>#N/A</v>
      </c>
      <c r="BI329" s="73" t="e">
        <f ca="1">BI$151-データ!AQ176</f>
        <v>#N/A</v>
      </c>
      <c r="BJ329" s="73" t="e">
        <f ca="1">BJ$151-データ!AR176</f>
        <v>#N/A</v>
      </c>
      <c r="BK329" s="73" t="e">
        <f ca="1">BK$151-データ!AS176</f>
        <v>#N/A</v>
      </c>
      <c r="BL329" s="73" t="e">
        <f ca="1">BL$151-データ!AT176</f>
        <v>#N/A</v>
      </c>
      <c r="BM329" s="73" t="e">
        <f ca="1">BM$151-データ!AU176</f>
        <v>#N/A</v>
      </c>
      <c r="BN329" s="73" t="e">
        <f ca="1">BN$151-データ!AV176</f>
        <v>#N/A</v>
      </c>
      <c r="BO329" s="73" t="e">
        <f ca="1">BO$151-データ!AW176</f>
        <v>#N/A</v>
      </c>
      <c r="BP329" s="73" t="e">
        <f ca="1">BP$151-データ!AX176</f>
        <v>#N/A</v>
      </c>
      <c r="BQ329" s="73" t="e">
        <f>BQ$151-データ!AY176</f>
        <v>#N/A</v>
      </c>
      <c r="BR329" s="73" t="e">
        <f>BR$151-データ!AZ176</f>
        <v>#N/A</v>
      </c>
    </row>
    <row r="330" spans="30:70" hidden="1" outlineLevel="1">
      <c r="AD330" s="66">
        <f>データ!B177</f>
        <v>173</v>
      </c>
      <c r="AE330" s="66">
        <f ca="1">IF(AF330&lt;&gt;0,0,COUNTIF(AF$157:$AF330,0))</f>
        <v>0</v>
      </c>
      <c r="AF330" s="66">
        <f t="shared" ca="1" si="55"/>
        <v>1</v>
      </c>
      <c r="AG330" s="66" t="str">
        <f>データ!D177</f>
        <v>妖獣</v>
      </c>
      <c r="AH330" s="66" t="str">
        <f>データ!F177</f>
        <v>トウコツ</v>
      </c>
      <c r="AI330" s="73" t="e">
        <f ca="1">AI$151-データ!Q177</f>
        <v>#N/A</v>
      </c>
      <c r="AJ330" s="73" t="e">
        <f ca="1">AJ$151-データ!R177</f>
        <v>#N/A</v>
      </c>
      <c r="AK330" s="73" t="e">
        <f ca="1">AK$151-データ!S177</f>
        <v>#N/A</v>
      </c>
      <c r="AL330" s="73" t="e">
        <f ca="1">AL$151-データ!T177</f>
        <v>#N/A</v>
      </c>
      <c r="AM330" s="73" t="e">
        <f ca="1">AM$151-データ!U177</f>
        <v>#N/A</v>
      </c>
      <c r="AN330" s="73" t="e">
        <f ca="1">AN$151-データ!V177</f>
        <v>#N/A</v>
      </c>
      <c r="AO330" s="73" t="e">
        <f ca="1">AO$151-データ!W177</f>
        <v>#N/A</v>
      </c>
      <c r="AP330" s="73" t="e">
        <f ca="1">AP$151-データ!X177</f>
        <v>#N/A</v>
      </c>
      <c r="AQ330" s="73" t="e">
        <f ca="1">AQ$151-データ!Y177</f>
        <v>#N/A</v>
      </c>
      <c r="AR330" s="73" t="e">
        <f ca="1">AR$151-データ!Z177</f>
        <v>#N/A</v>
      </c>
      <c r="AS330" s="73" t="e">
        <f ca="1">AS$151-データ!AA177</f>
        <v>#N/A</v>
      </c>
      <c r="AT330" s="73" t="e">
        <f ca="1">AT$151-データ!AB177</f>
        <v>#N/A</v>
      </c>
      <c r="AU330" s="73" t="e">
        <f ca="1">AU$151-データ!AC177</f>
        <v>#N/A</v>
      </c>
      <c r="AV330" s="73" t="e">
        <f ca="1">AV$151-データ!AD177</f>
        <v>#N/A</v>
      </c>
      <c r="AW330" s="73" t="e">
        <f ca="1">AW$151-データ!AE177</f>
        <v>#N/A</v>
      </c>
      <c r="AX330" s="73" t="e">
        <f ca="1">AX$151-データ!AF177</f>
        <v>#N/A</v>
      </c>
      <c r="AY330" s="73" t="e">
        <f ca="1">AY$151-データ!AG177</f>
        <v>#N/A</v>
      </c>
      <c r="AZ330" s="73" t="e">
        <f ca="1">AZ$151-データ!AH177</f>
        <v>#N/A</v>
      </c>
      <c r="BA330" s="73" t="e">
        <f ca="1">BA$151-データ!AI177</f>
        <v>#N/A</v>
      </c>
      <c r="BB330" s="73" t="e">
        <f ca="1">BB$151-データ!AJ177</f>
        <v>#N/A</v>
      </c>
      <c r="BC330" s="73">
        <f ca="1">BC$151-データ!AK177</f>
        <v>-6</v>
      </c>
      <c r="BD330" s="73" t="e">
        <f ca="1">BD$151-データ!AL177</f>
        <v>#N/A</v>
      </c>
      <c r="BE330" s="73" t="e">
        <f ca="1">BE$151-データ!AM177</f>
        <v>#N/A</v>
      </c>
      <c r="BF330" s="73" t="e">
        <f ca="1">BF$151-データ!AN177</f>
        <v>#N/A</v>
      </c>
      <c r="BG330" s="73" t="e">
        <f ca="1">BG$151-データ!AO177</f>
        <v>#N/A</v>
      </c>
      <c r="BH330" s="73" t="e">
        <f ca="1">BH$151-データ!AP177</f>
        <v>#N/A</v>
      </c>
      <c r="BI330" s="73" t="e">
        <f ca="1">BI$151-データ!AQ177</f>
        <v>#N/A</v>
      </c>
      <c r="BJ330" s="73" t="e">
        <f ca="1">BJ$151-データ!AR177</f>
        <v>#N/A</v>
      </c>
      <c r="BK330" s="73" t="e">
        <f ca="1">BK$151-データ!AS177</f>
        <v>#N/A</v>
      </c>
      <c r="BL330" s="73" t="e">
        <f ca="1">BL$151-データ!AT177</f>
        <v>#N/A</v>
      </c>
      <c r="BM330" s="73" t="e">
        <f ca="1">BM$151-データ!AU177</f>
        <v>#N/A</v>
      </c>
      <c r="BN330" s="73" t="e">
        <f ca="1">BN$151-データ!AV177</f>
        <v>#N/A</v>
      </c>
      <c r="BO330" s="73" t="e">
        <f ca="1">BO$151-データ!AW177</f>
        <v>#N/A</v>
      </c>
      <c r="BP330" s="73" t="e">
        <f ca="1">BP$151-データ!AX177</f>
        <v>#N/A</v>
      </c>
      <c r="BQ330" s="73" t="e">
        <f>BQ$151-データ!AY177</f>
        <v>#N/A</v>
      </c>
      <c r="BR330" s="73" t="e">
        <f>BR$151-データ!AZ177</f>
        <v>#N/A</v>
      </c>
    </row>
    <row r="331" spans="30:70" hidden="1" outlineLevel="1">
      <c r="AD331" s="66">
        <f>データ!B178</f>
        <v>174</v>
      </c>
      <c r="AE331" s="66">
        <f ca="1">IF(AF331&lt;&gt;0,0,COUNTIF(AF$157:$AF331,0))</f>
        <v>0</v>
      </c>
      <c r="AF331" s="66">
        <f t="shared" ca="1" si="55"/>
        <v>1</v>
      </c>
      <c r="AG331" s="66" t="str">
        <f>データ!D178</f>
        <v>龍王</v>
      </c>
      <c r="AH331" s="66" t="str">
        <f>データ!F178</f>
        <v>ノズチ</v>
      </c>
      <c r="AI331" s="73" t="e">
        <f ca="1">AI$151-データ!Q178</f>
        <v>#N/A</v>
      </c>
      <c r="AJ331" s="73" t="e">
        <f ca="1">AJ$151-データ!R178</f>
        <v>#N/A</v>
      </c>
      <c r="AK331" s="73" t="e">
        <f ca="1">AK$151-データ!S178</f>
        <v>#N/A</v>
      </c>
      <c r="AL331" s="73" t="e">
        <f ca="1">AL$151-データ!T178</f>
        <v>#N/A</v>
      </c>
      <c r="AM331" s="73" t="e">
        <f ca="1">AM$151-データ!U178</f>
        <v>#N/A</v>
      </c>
      <c r="AN331" s="73" t="e">
        <f ca="1">AN$151-データ!V178</f>
        <v>#N/A</v>
      </c>
      <c r="AO331" s="73" t="e">
        <f ca="1">AO$151-データ!W178</f>
        <v>#N/A</v>
      </c>
      <c r="AP331" s="73" t="e">
        <f ca="1">AP$151-データ!X178</f>
        <v>#N/A</v>
      </c>
      <c r="AQ331" s="73" t="e">
        <f ca="1">AQ$151-データ!Y178</f>
        <v>#N/A</v>
      </c>
      <c r="AR331" s="73" t="e">
        <f ca="1">AR$151-データ!Z178</f>
        <v>#N/A</v>
      </c>
      <c r="AS331" s="73" t="e">
        <f ca="1">AS$151-データ!AA178</f>
        <v>#N/A</v>
      </c>
      <c r="AT331" s="73" t="e">
        <f ca="1">AT$151-データ!AB178</f>
        <v>#N/A</v>
      </c>
      <c r="AU331" s="73" t="e">
        <f ca="1">AU$151-データ!AC178</f>
        <v>#N/A</v>
      </c>
      <c r="AV331" s="73" t="e">
        <f ca="1">AV$151-データ!AD178</f>
        <v>#N/A</v>
      </c>
      <c r="AW331" s="73" t="e">
        <f ca="1">AW$151-データ!AE178</f>
        <v>#N/A</v>
      </c>
      <c r="AX331" s="73" t="e">
        <f ca="1">AX$151-データ!AF178</f>
        <v>#N/A</v>
      </c>
      <c r="AY331" s="73" t="e">
        <f ca="1">AY$151-データ!AG178</f>
        <v>#N/A</v>
      </c>
      <c r="AZ331" s="73" t="e">
        <f ca="1">AZ$151-データ!AH178</f>
        <v>#N/A</v>
      </c>
      <c r="BA331" s="73" t="e">
        <f ca="1">BA$151-データ!AI178</f>
        <v>#N/A</v>
      </c>
      <c r="BB331" s="73" t="e">
        <f ca="1">BB$151-データ!AJ178</f>
        <v>#N/A</v>
      </c>
      <c r="BC331" s="73" t="e">
        <f ca="1">BC$151-データ!AK178</f>
        <v>#N/A</v>
      </c>
      <c r="BD331" s="73">
        <f ca="1">BD$151-データ!AL178</f>
        <v>-1</v>
      </c>
      <c r="BE331" s="73" t="e">
        <f ca="1">BE$151-データ!AM178</f>
        <v>#N/A</v>
      </c>
      <c r="BF331" s="73" t="e">
        <f ca="1">BF$151-データ!AN178</f>
        <v>#N/A</v>
      </c>
      <c r="BG331" s="73" t="e">
        <f ca="1">BG$151-データ!AO178</f>
        <v>#N/A</v>
      </c>
      <c r="BH331" s="73" t="e">
        <f ca="1">BH$151-データ!AP178</f>
        <v>#N/A</v>
      </c>
      <c r="BI331" s="73" t="e">
        <f ca="1">BI$151-データ!AQ178</f>
        <v>#N/A</v>
      </c>
      <c r="BJ331" s="73" t="e">
        <f ca="1">BJ$151-データ!AR178</f>
        <v>#N/A</v>
      </c>
      <c r="BK331" s="73" t="e">
        <f ca="1">BK$151-データ!AS178</f>
        <v>#N/A</v>
      </c>
      <c r="BL331" s="73" t="e">
        <f ca="1">BL$151-データ!AT178</f>
        <v>#N/A</v>
      </c>
      <c r="BM331" s="73" t="e">
        <f ca="1">BM$151-データ!AU178</f>
        <v>#N/A</v>
      </c>
      <c r="BN331" s="73" t="e">
        <f ca="1">BN$151-データ!AV178</f>
        <v>#N/A</v>
      </c>
      <c r="BO331" s="73" t="e">
        <f ca="1">BO$151-データ!AW178</f>
        <v>#N/A</v>
      </c>
      <c r="BP331" s="73" t="e">
        <f ca="1">BP$151-データ!AX178</f>
        <v>#N/A</v>
      </c>
      <c r="BQ331" s="73" t="e">
        <f>BQ$151-データ!AY178</f>
        <v>#N/A</v>
      </c>
      <c r="BR331" s="73" t="e">
        <f>BR$151-データ!AZ178</f>
        <v>#N/A</v>
      </c>
    </row>
    <row r="332" spans="30:70" hidden="1" outlineLevel="1">
      <c r="AD332" s="66">
        <f>データ!B179</f>
        <v>175</v>
      </c>
      <c r="AE332" s="66">
        <f ca="1">IF(AF332&lt;&gt;0,0,COUNTIF(AF$157:$AF332,0))</f>
        <v>0</v>
      </c>
      <c r="AF332" s="66">
        <f t="shared" ca="1" si="55"/>
        <v>1</v>
      </c>
      <c r="AG332" s="66" t="str">
        <f>データ!D179</f>
        <v>龍王</v>
      </c>
      <c r="AH332" s="66" t="str">
        <f>データ!F179</f>
        <v>ナーガ　</v>
      </c>
      <c r="AI332" s="73" t="e">
        <f ca="1">AI$151-データ!Q179</f>
        <v>#N/A</v>
      </c>
      <c r="AJ332" s="73" t="e">
        <f ca="1">AJ$151-データ!R179</f>
        <v>#N/A</v>
      </c>
      <c r="AK332" s="73" t="e">
        <f ca="1">AK$151-データ!S179</f>
        <v>#N/A</v>
      </c>
      <c r="AL332" s="73" t="e">
        <f ca="1">AL$151-データ!T179</f>
        <v>#N/A</v>
      </c>
      <c r="AM332" s="73" t="e">
        <f ca="1">AM$151-データ!U179</f>
        <v>#N/A</v>
      </c>
      <c r="AN332" s="73" t="e">
        <f ca="1">AN$151-データ!V179</f>
        <v>#N/A</v>
      </c>
      <c r="AO332" s="73" t="e">
        <f ca="1">AO$151-データ!W179</f>
        <v>#N/A</v>
      </c>
      <c r="AP332" s="73" t="e">
        <f ca="1">AP$151-データ!X179</f>
        <v>#N/A</v>
      </c>
      <c r="AQ332" s="73" t="e">
        <f ca="1">AQ$151-データ!Y179</f>
        <v>#N/A</v>
      </c>
      <c r="AR332" s="73" t="e">
        <f ca="1">AR$151-データ!Z179</f>
        <v>#N/A</v>
      </c>
      <c r="AS332" s="73" t="e">
        <f ca="1">AS$151-データ!AA179</f>
        <v>#N/A</v>
      </c>
      <c r="AT332" s="73" t="e">
        <f ca="1">AT$151-データ!AB179</f>
        <v>#N/A</v>
      </c>
      <c r="AU332" s="73" t="e">
        <f ca="1">AU$151-データ!AC179</f>
        <v>#N/A</v>
      </c>
      <c r="AV332" s="73" t="e">
        <f ca="1">AV$151-データ!AD179</f>
        <v>#N/A</v>
      </c>
      <c r="AW332" s="73" t="e">
        <f ca="1">AW$151-データ!AE179</f>
        <v>#N/A</v>
      </c>
      <c r="AX332" s="73" t="e">
        <f ca="1">AX$151-データ!AF179</f>
        <v>#N/A</v>
      </c>
      <c r="AY332" s="73" t="e">
        <f ca="1">AY$151-データ!AG179</f>
        <v>#N/A</v>
      </c>
      <c r="AZ332" s="73" t="e">
        <f ca="1">AZ$151-データ!AH179</f>
        <v>#N/A</v>
      </c>
      <c r="BA332" s="73" t="e">
        <f ca="1">BA$151-データ!AI179</f>
        <v>#N/A</v>
      </c>
      <c r="BB332" s="73" t="e">
        <f ca="1">BB$151-データ!AJ179</f>
        <v>#N/A</v>
      </c>
      <c r="BC332" s="73" t="e">
        <f ca="1">BC$151-データ!AK179</f>
        <v>#N/A</v>
      </c>
      <c r="BD332" s="73">
        <f ca="1">BD$151-データ!AL179</f>
        <v>-1</v>
      </c>
      <c r="BE332" s="73" t="e">
        <f ca="1">BE$151-データ!AM179</f>
        <v>#N/A</v>
      </c>
      <c r="BF332" s="73" t="e">
        <f ca="1">BF$151-データ!AN179</f>
        <v>#N/A</v>
      </c>
      <c r="BG332" s="73" t="e">
        <f ca="1">BG$151-データ!AO179</f>
        <v>#N/A</v>
      </c>
      <c r="BH332" s="73" t="e">
        <f ca="1">BH$151-データ!AP179</f>
        <v>#N/A</v>
      </c>
      <c r="BI332" s="73" t="e">
        <f ca="1">BI$151-データ!AQ179</f>
        <v>#N/A</v>
      </c>
      <c r="BJ332" s="73" t="e">
        <f ca="1">BJ$151-データ!AR179</f>
        <v>#N/A</v>
      </c>
      <c r="BK332" s="73" t="e">
        <f ca="1">BK$151-データ!AS179</f>
        <v>#N/A</v>
      </c>
      <c r="BL332" s="73" t="e">
        <f ca="1">BL$151-データ!AT179</f>
        <v>#N/A</v>
      </c>
      <c r="BM332" s="73" t="e">
        <f ca="1">BM$151-データ!AU179</f>
        <v>#N/A</v>
      </c>
      <c r="BN332" s="73" t="e">
        <f ca="1">BN$151-データ!AV179</f>
        <v>#N/A</v>
      </c>
      <c r="BO332" s="73" t="e">
        <f ca="1">BO$151-データ!AW179</f>
        <v>#N/A</v>
      </c>
      <c r="BP332" s="73" t="e">
        <f ca="1">BP$151-データ!AX179</f>
        <v>#N/A</v>
      </c>
      <c r="BQ332" s="73" t="e">
        <f>BQ$151-データ!AY179</f>
        <v>#N/A</v>
      </c>
      <c r="BR332" s="73" t="e">
        <f>BR$151-データ!AZ179</f>
        <v>#N/A</v>
      </c>
    </row>
    <row r="333" spans="30:70" hidden="1" outlineLevel="1">
      <c r="AD333" s="66">
        <f>データ!B180</f>
        <v>176</v>
      </c>
      <c r="AE333" s="66">
        <f ca="1">IF(AF333&lt;&gt;0,0,COUNTIF(AF$157:$AF333,0))</f>
        <v>0</v>
      </c>
      <c r="AF333" s="66">
        <f t="shared" ca="1" si="55"/>
        <v>1</v>
      </c>
      <c r="AG333" s="66" t="str">
        <f>データ!D180</f>
        <v>龍王</v>
      </c>
      <c r="AH333" s="66" t="str">
        <f>データ!F180</f>
        <v>ミズチ</v>
      </c>
      <c r="AI333" s="73" t="e">
        <f ca="1">AI$151-データ!Q180</f>
        <v>#N/A</v>
      </c>
      <c r="AJ333" s="73" t="e">
        <f ca="1">AJ$151-データ!R180</f>
        <v>#N/A</v>
      </c>
      <c r="AK333" s="73" t="e">
        <f ca="1">AK$151-データ!S180</f>
        <v>#N/A</v>
      </c>
      <c r="AL333" s="73" t="e">
        <f ca="1">AL$151-データ!T180</f>
        <v>#N/A</v>
      </c>
      <c r="AM333" s="73" t="e">
        <f ca="1">AM$151-データ!U180</f>
        <v>#N/A</v>
      </c>
      <c r="AN333" s="73" t="e">
        <f ca="1">AN$151-データ!V180</f>
        <v>#N/A</v>
      </c>
      <c r="AO333" s="73" t="e">
        <f ca="1">AO$151-データ!W180</f>
        <v>#N/A</v>
      </c>
      <c r="AP333" s="73" t="e">
        <f ca="1">AP$151-データ!X180</f>
        <v>#N/A</v>
      </c>
      <c r="AQ333" s="73" t="e">
        <f ca="1">AQ$151-データ!Y180</f>
        <v>#N/A</v>
      </c>
      <c r="AR333" s="73" t="e">
        <f ca="1">AR$151-データ!Z180</f>
        <v>#N/A</v>
      </c>
      <c r="AS333" s="73" t="e">
        <f ca="1">AS$151-データ!AA180</f>
        <v>#N/A</v>
      </c>
      <c r="AT333" s="73" t="e">
        <f ca="1">AT$151-データ!AB180</f>
        <v>#N/A</v>
      </c>
      <c r="AU333" s="73" t="e">
        <f ca="1">AU$151-データ!AC180</f>
        <v>#N/A</v>
      </c>
      <c r="AV333" s="73" t="e">
        <f ca="1">AV$151-データ!AD180</f>
        <v>#N/A</v>
      </c>
      <c r="AW333" s="73" t="e">
        <f ca="1">AW$151-データ!AE180</f>
        <v>#N/A</v>
      </c>
      <c r="AX333" s="73" t="e">
        <f ca="1">AX$151-データ!AF180</f>
        <v>#N/A</v>
      </c>
      <c r="AY333" s="73" t="e">
        <f ca="1">AY$151-データ!AG180</f>
        <v>#N/A</v>
      </c>
      <c r="AZ333" s="73" t="e">
        <f ca="1">AZ$151-データ!AH180</f>
        <v>#N/A</v>
      </c>
      <c r="BA333" s="73" t="e">
        <f ca="1">BA$151-データ!AI180</f>
        <v>#N/A</v>
      </c>
      <c r="BB333" s="73" t="e">
        <f ca="1">BB$151-データ!AJ180</f>
        <v>#N/A</v>
      </c>
      <c r="BC333" s="73" t="e">
        <f ca="1">BC$151-データ!AK180</f>
        <v>#N/A</v>
      </c>
      <c r="BD333" s="73">
        <f ca="1">BD$151-データ!AL180</f>
        <v>-1</v>
      </c>
      <c r="BE333" s="73" t="e">
        <f ca="1">BE$151-データ!AM180</f>
        <v>#N/A</v>
      </c>
      <c r="BF333" s="73" t="e">
        <f ca="1">BF$151-データ!AN180</f>
        <v>#N/A</v>
      </c>
      <c r="BG333" s="73" t="e">
        <f ca="1">BG$151-データ!AO180</f>
        <v>#N/A</v>
      </c>
      <c r="BH333" s="73" t="e">
        <f ca="1">BH$151-データ!AP180</f>
        <v>#N/A</v>
      </c>
      <c r="BI333" s="73" t="e">
        <f ca="1">BI$151-データ!AQ180</f>
        <v>#N/A</v>
      </c>
      <c r="BJ333" s="73" t="e">
        <f ca="1">BJ$151-データ!AR180</f>
        <v>#N/A</v>
      </c>
      <c r="BK333" s="73" t="e">
        <f ca="1">BK$151-データ!AS180</f>
        <v>#N/A</v>
      </c>
      <c r="BL333" s="73" t="e">
        <f ca="1">BL$151-データ!AT180</f>
        <v>#N/A</v>
      </c>
      <c r="BM333" s="73" t="e">
        <f ca="1">BM$151-データ!AU180</f>
        <v>#N/A</v>
      </c>
      <c r="BN333" s="73" t="e">
        <f ca="1">BN$151-データ!AV180</f>
        <v>#N/A</v>
      </c>
      <c r="BO333" s="73" t="e">
        <f ca="1">BO$151-データ!AW180</f>
        <v>#N/A</v>
      </c>
      <c r="BP333" s="73" t="e">
        <f ca="1">BP$151-データ!AX180</f>
        <v>#N/A</v>
      </c>
      <c r="BQ333" s="73" t="e">
        <f>BQ$151-データ!AY180</f>
        <v>#N/A</v>
      </c>
      <c r="BR333" s="73" t="e">
        <f>BR$151-データ!AZ180</f>
        <v>#N/A</v>
      </c>
    </row>
    <row r="334" spans="30:70" hidden="1" outlineLevel="1">
      <c r="AD334" s="66">
        <f>データ!B181</f>
        <v>177</v>
      </c>
      <c r="AE334" s="66">
        <f ca="1">IF(AF334&lt;&gt;0,0,COUNTIF(AF$157:$AF334,0))</f>
        <v>0</v>
      </c>
      <c r="AF334" s="66">
        <f t="shared" ca="1" si="55"/>
        <v>1</v>
      </c>
      <c r="AG334" s="66" t="str">
        <f>データ!D181</f>
        <v>龍王</v>
      </c>
      <c r="AH334" s="66" t="str">
        <f>データ!F181</f>
        <v>ナーガラジャ</v>
      </c>
      <c r="AI334" s="73" t="e">
        <f ca="1">AI$151-データ!Q181</f>
        <v>#N/A</v>
      </c>
      <c r="AJ334" s="73" t="e">
        <f ca="1">AJ$151-データ!R181</f>
        <v>#N/A</v>
      </c>
      <c r="AK334" s="73" t="e">
        <f ca="1">AK$151-データ!S181</f>
        <v>#N/A</v>
      </c>
      <c r="AL334" s="73" t="e">
        <f ca="1">AL$151-データ!T181</f>
        <v>#N/A</v>
      </c>
      <c r="AM334" s="73" t="e">
        <f ca="1">AM$151-データ!U181</f>
        <v>#N/A</v>
      </c>
      <c r="AN334" s="73" t="e">
        <f ca="1">AN$151-データ!V181</f>
        <v>#N/A</v>
      </c>
      <c r="AO334" s="73" t="e">
        <f ca="1">AO$151-データ!W181</f>
        <v>#N/A</v>
      </c>
      <c r="AP334" s="73" t="e">
        <f ca="1">AP$151-データ!X181</f>
        <v>#N/A</v>
      </c>
      <c r="AQ334" s="73" t="e">
        <f ca="1">AQ$151-データ!Y181</f>
        <v>#N/A</v>
      </c>
      <c r="AR334" s="73" t="e">
        <f ca="1">AR$151-データ!Z181</f>
        <v>#N/A</v>
      </c>
      <c r="AS334" s="73" t="e">
        <f ca="1">AS$151-データ!AA181</f>
        <v>#N/A</v>
      </c>
      <c r="AT334" s="73" t="e">
        <f ca="1">AT$151-データ!AB181</f>
        <v>#N/A</v>
      </c>
      <c r="AU334" s="73" t="e">
        <f ca="1">AU$151-データ!AC181</f>
        <v>#N/A</v>
      </c>
      <c r="AV334" s="73" t="e">
        <f ca="1">AV$151-データ!AD181</f>
        <v>#N/A</v>
      </c>
      <c r="AW334" s="73" t="e">
        <f ca="1">AW$151-データ!AE181</f>
        <v>#N/A</v>
      </c>
      <c r="AX334" s="73" t="e">
        <f ca="1">AX$151-データ!AF181</f>
        <v>#N/A</v>
      </c>
      <c r="AY334" s="73" t="e">
        <f ca="1">AY$151-データ!AG181</f>
        <v>#N/A</v>
      </c>
      <c r="AZ334" s="73" t="e">
        <f ca="1">AZ$151-データ!AH181</f>
        <v>#N/A</v>
      </c>
      <c r="BA334" s="73" t="e">
        <f ca="1">BA$151-データ!AI181</f>
        <v>#N/A</v>
      </c>
      <c r="BB334" s="73" t="e">
        <f ca="1">BB$151-データ!AJ181</f>
        <v>#N/A</v>
      </c>
      <c r="BC334" s="73" t="e">
        <f ca="1">BC$151-データ!AK181</f>
        <v>#N/A</v>
      </c>
      <c r="BD334" s="73">
        <f ca="1">BD$151-データ!AL181</f>
        <v>-4</v>
      </c>
      <c r="BE334" s="73" t="e">
        <f ca="1">BE$151-データ!AM181</f>
        <v>#N/A</v>
      </c>
      <c r="BF334" s="73" t="e">
        <f ca="1">BF$151-データ!AN181</f>
        <v>#N/A</v>
      </c>
      <c r="BG334" s="73" t="e">
        <f ca="1">BG$151-データ!AO181</f>
        <v>#N/A</v>
      </c>
      <c r="BH334" s="73" t="e">
        <f ca="1">BH$151-データ!AP181</f>
        <v>#N/A</v>
      </c>
      <c r="BI334" s="73" t="e">
        <f ca="1">BI$151-データ!AQ181</f>
        <v>#N/A</v>
      </c>
      <c r="BJ334" s="73" t="e">
        <f ca="1">BJ$151-データ!AR181</f>
        <v>#N/A</v>
      </c>
      <c r="BK334" s="73" t="e">
        <f ca="1">BK$151-データ!AS181</f>
        <v>#N/A</v>
      </c>
      <c r="BL334" s="73" t="e">
        <f ca="1">BL$151-データ!AT181</f>
        <v>#N/A</v>
      </c>
      <c r="BM334" s="73" t="e">
        <f ca="1">BM$151-データ!AU181</f>
        <v>#N/A</v>
      </c>
      <c r="BN334" s="73" t="e">
        <f ca="1">BN$151-データ!AV181</f>
        <v>#N/A</v>
      </c>
      <c r="BO334" s="73" t="e">
        <f ca="1">BO$151-データ!AW181</f>
        <v>#N/A</v>
      </c>
      <c r="BP334" s="73" t="e">
        <f ca="1">BP$151-データ!AX181</f>
        <v>#N/A</v>
      </c>
      <c r="BQ334" s="73" t="e">
        <f>BQ$151-データ!AY181</f>
        <v>#N/A</v>
      </c>
      <c r="BR334" s="73" t="e">
        <f>BR$151-データ!AZ181</f>
        <v>#N/A</v>
      </c>
    </row>
    <row r="335" spans="30:70" hidden="1" outlineLevel="1">
      <c r="AD335" s="66">
        <f>データ!B182</f>
        <v>178</v>
      </c>
      <c r="AE335" s="66">
        <f ca="1">IF(AF335&lt;&gt;0,0,COUNTIF(AF$157:$AF335,0))</f>
        <v>0</v>
      </c>
      <c r="AF335" s="66">
        <f t="shared" ca="1" si="55"/>
        <v>1</v>
      </c>
      <c r="AG335" s="66" t="str">
        <f>データ!D182</f>
        <v>龍王</v>
      </c>
      <c r="AH335" s="66" t="str">
        <f>データ!F182</f>
        <v>ヴィーヴル</v>
      </c>
      <c r="AI335" s="73" t="e">
        <f ca="1">AI$151-データ!Q182</f>
        <v>#N/A</v>
      </c>
      <c r="AJ335" s="73" t="e">
        <f ca="1">AJ$151-データ!R182</f>
        <v>#N/A</v>
      </c>
      <c r="AK335" s="73" t="e">
        <f ca="1">AK$151-データ!S182</f>
        <v>#N/A</v>
      </c>
      <c r="AL335" s="73" t="e">
        <f ca="1">AL$151-データ!T182</f>
        <v>#N/A</v>
      </c>
      <c r="AM335" s="73" t="e">
        <f ca="1">AM$151-データ!U182</f>
        <v>#N/A</v>
      </c>
      <c r="AN335" s="73" t="e">
        <f ca="1">AN$151-データ!V182</f>
        <v>#N/A</v>
      </c>
      <c r="AO335" s="73" t="e">
        <f ca="1">AO$151-データ!W182</f>
        <v>#N/A</v>
      </c>
      <c r="AP335" s="73" t="e">
        <f ca="1">AP$151-データ!X182</f>
        <v>#N/A</v>
      </c>
      <c r="AQ335" s="73" t="e">
        <f ca="1">AQ$151-データ!Y182</f>
        <v>#N/A</v>
      </c>
      <c r="AR335" s="73" t="e">
        <f ca="1">AR$151-データ!Z182</f>
        <v>#N/A</v>
      </c>
      <c r="AS335" s="73" t="e">
        <f ca="1">AS$151-データ!AA182</f>
        <v>#N/A</v>
      </c>
      <c r="AT335" s="73" t="e">
        <f ca="1">AT$151-データ!AB182</f>
        <v>#N/A</v>
      </c>
      <c r="AU335" s="73" t="e">
        <f ca="1">AU$151-データ!AC182</f>
        <v>#N/A</v>
      </c>
      <c r="AV335" s="73" t="e">
        <f ca="1">AV$151-データ!AD182</f>
        <v>#N/A</v>
      </c>
      <c r="AW335" s="73" t="e">
        <f ca="1">AW$151-データ!AE182</f>
        <v>#N/A</v>
      </c>
      <c r="AX335" s="73" t="e">
        <f ca="1">AX$151-データ!AF182</f>
        <v>#N/A</v>
      </c>
      <c r="AY335" s="73" t="e">
        <f ca="1">AY$151-データ!AG182</f>
        <v>#N/A</v>
      </c>
      <c r="AZ335" s="73" t="e">
        <f ca="1">AZ$151-データ!AH182</f>
        <v>#N/A</v>
      </c>
      <c r="BA335" s="73" t="e">
        <f ca="1">BA$151-データ!AI182</f>
        <v>#N/A</v>
      </c>
      <c r="BB335" s="73" t="e">
        <f ca="1">BB$151-データ!AJ182</f>
        <v>#N/A</v>
      </c>
      <c r="BC335" s="73" t="e">
        <f ca="1">BC$151-データ!AK182</f>
        <v>#N/A</v>
      </c>
      <c r="BD335" s="73">
        <f ca="1">BD$151-データ!AL182</f>
        <v>-6</v>
      </c>
      <c r="BE335" s="73" t="e">
        <f ca="1">BE$151-データ!AM182</f>
        <v>#N/A</v>
      </c>
      <c r="BF335" s="73" t="e">
        <f ca="1">BF$151-データ!AN182</f>
        <v>#N/A</v>
      </c>
      <c r="BG335" s="73" t="e">
        <f ca="1">BG$151-データ!AO182</f>
        <v>#N/A</v>
      </c>
      <c r="BH335" s="73" t="e">
        <f ca="1">BH$151-データ!AP182</f>
        <v>#N/A</v>
      </c>
      <c r="BI335" s="73" t="e">
        <f ca="1">BI$151-データ!AQ182</f>
        <v>#N/A</v>
      </c>
      <c r="BJ335" s="73" t="e">
        <f ca="1">BJ$151-データ!AR182</f>
        <v>#N/A</v>
      </c>
      <c r="BK335" s="73" t="e">
        <f ca="1">BK$151-データ!AS182</f>
        <v>#N/A</v>
      </c>
      <c r="BL335" s="73" t="e">
        <f ca="1">BL$151-データ!AT182</f>
        <v>#N/A</v>
      </c>
      <c r="BM335" s="73" t="e">
        <f ca="1">BM$151-データ!AU182</f>
        <v>#N/A</v>
      </c>
      <c r="BN335" s="73" t="e">
        <f ca="1">BN$151-データ!AV182</f>
        <v>#N/A</v>
      </c>
      <c r="BO335" s="73" t="e">
        <f ca="1">BO$151-データ!AW182</f>
        <v>#N/A</v>
      </c>
      <c r="BP335" s="73" t="e">
        <f ca="1">BP$151-データ!AX182</f>
        <v>#N/A</v>
      </c>
      <c r="BQ335" s="73" t="e">
        <f>BQ$151-データ!AY182</f>
        <v>#N/A</v>
      </c>
      <c r="BR335" s="73" t="e">
        <f>BR$151-データ!AZ182</f>
        <v>#N/A</v>
      </c>
    </row>
    <row r="336" spans="30:70" hidden="1" outlineLevel="1">
      <c r="AD336" s="66">
        <f>データ!B183</f>
        <v>179</v>
      </c>
      <c r="AE336" s="66">
        <f ca="1">IF(AF336&lt;&gt;0,0,COUNTIF(AF$157:$AF336,0))</f>
        <v>0</v>
      </c>
      <c r="AF336" s="66">
        <f t="shared" ca="1" si="55"/>
        <v>1</v>
      </c>
      <c r="AG336" s="66" t="str">
        <f>データ!D183</f>
        <v>龍王</v>
      </c>
      <c r="AH336" s="66" t="str">
        <f>データ!F183</f>
        <v>ユルング</v>
      </c>
      <c r="AI336" s="73" t="e">
        <f ca="1">AI$151-データ!Q183</f>
        <v>#N/A</v>
      </c>
      <c r="AJ336" s="73" t="e">
        <f ca="1">AJ$151-データ!R183</f>
        <v>#N/A</v>
      </c>
      <c r="AK336" s="73" t="e">
        <f ca="1">AK$151-データ!S183</f>
        <v>#N/A</v>
      </c>
      <c r="AL336" s="73" t="e">
        <f ca="1">AL$151-データ!T183</f>
        <v>#N/A</v>
      </c>
      <c r="AM336" s="73" t="e">
        <f ca="1">AM$151-データ!U183</f>
        <v>#N/A</v>
      </c>
      <c r="AN336" s="73" t="e">
        <f ca="1">AN$151-データ!V183</f>
        <v>#N/A</v>
      </c>
      <c r="AO336" s="73" t="e">
        <f ca="1">AO$151-データ!W183</f>
        <v>#N/A</v>
      </c>
      <c r="AP336" s="73" t="e">
        <f ca="1">AP$151-データ!X183</f>
        <v>#N/A</v>
      </c>
      <c r="AQ336" s="73" t="e">
        <f ca="1">AQ$151-データ!Y183</f>
        <v>#N/A</v>
      </c>
      <c r="AR336" s="73" t="e">
        <f ca="1">AR$151-データ!Z183</f>
        <v>#N/A</v>
      </c>
      <c r="AS336" s="73" t="e">
        <f ca="1">AS$151-データ!AA183</f>
        <v>#N/A</v>
      </c>
      <c r="AT336" s="73" t="e">
        <f ca="1">AT$151-データ!AB183</f>
        <v>#N/A</v>
      </c>
      <c r="AU336" s="73" t="e">
        <f ca="1">AU$151-データ!AC183</f>
        <v>#N/A</v>
      </c>
      <c r="AV336" s="73" t="e">
        <f ca="1">AV$151-データ!AD183</f>
        <v>#N/A</v>
      </c>
      <c r="AW336" s="73" t="e">
        <f ca="1">AW$151-データ!AE183</f>
        <v>#N/A</v>
      </c>
      <c r="AX336" s="73" t="e">
        <f ca="1">AX$151-データ!AF183</f>
        <v>#N/A</v>
      </c>
      <c r="AY336" s="73" t="e">
        <f ca="1">AY$151-データ!AG183</f>
        <v>#N/A</v>
      </c>
      <c r="AZ336" s="73" t="e">
        <f ca="1">AZ$151-データ!AH183</f>
        <v>#N/A</v>
      </c>
      <c r="BA336" s="73" t="e">
        <f ca="1">BA$151-データ!AI183</f>
        <v>#N/A</v>
      </c>
      <c r="BB336" s="73" t="e">
        <f ca="1">BB$151-データ!AJ183</f>
        <v>#N/A</v>
      </c>
      <c r="BC336" s="73" t="e">
        <f ca="1">BC$151-データ!AK183</f>
        <v>#N/A</v>
      </c>
      <c r="BD336" s="73">
        <f ca="1">BD$151-データ!AL183</f>
        <v>-8</v>
      </c>
      <c r="BE336" s="73" t="e">
        <f ca="1">BE$151-データ!AM183</f>
        <v>#N/A</v>
      </c>
      <c r="BF336" s="73" t="e">
        <f ca="1">BF$151-データ!AN183</f>
        <v>#N/A</v>
      </c>
      <c r="BG336" s="73" t="e">
        <f ca="1">BG$151-データ!AO183</f>
        <v>#N/A</v>
      </c>
      <c r="BH336" s="73" t="e">
        <f ca="1">BH$151-データ!AP183</f>
        <v>#N/A</v>
      </c>
      <c r="BI336" s="73" t="e">
        <f ca="1">BI$151-データ!AQ183</f>
        <v>#N/A</v>
      </c>
      <c r="BJ336" s="73" t="e">
        <f ca="1">BJ$151-データ!AR183</f>
        <v>#N/A</v>
      </c>
      <c r="BK336" s="73" t="e">
        <f ca="1">BK$151-データ!AS183</f>
        <v>#N/A</v>
      </c>
      <c r="BL336" s="73" t="e">
        <f ca="1">BL$151-データ!AT183</f>
        <v>#N/A</v>
      </c>
      <c r="BM336" s="73" t="e">
        <f ca="1">BM$151-データ!AU183</f>
        <v>#N/A</v>
      </c>
      <c r="BN336" s="73" t="e">
        <f ca="1">BN$151-データ!AV183</f>
        <v>#N/A</v>
      </c>
      <c r="BO336" s="73" t="e">
        <f ca="1">BO$151-データ!AW183</f>
        <v>#N/A</v>
      </c>
      <c r="BP336" s="73" t="e">
        <f ca="1">BP$151-データ!AX183</f>
        <v>#N/A</v>
      </c>
      <c r="BQ336" s="73" t="e">
        <f>BQ$151-データ!AY183</f>
        <v>#N/A</v>
      </c>
      <c r="BR336" s="73" t="e">
        <f>BR$151-データ!AZ183</f>
        <v>#N/A</v>
      </c>
    </row>
    <row r="337" spans="30:70" hidden="1" outlineLevel="1">
      <c r="AD337" s="66">
        <f>データ!B184</f>
        <v>180</v>
      </c>
      <c r="AE337" s="66">
        <f ca="1">IF(AF337&lt;&gt;0,0,COUNTIF(AF$157:$AF337,0))</f>
        <v>0</v>
      </c>
      <c r="AF337" s="66">
        <f t="shared" ca="1" si="55"/>
        <v>3</v>
      </c>
      <c r="AG337" s="66" t="str">
        <f>データ!D184</f>
        <v>龍王</v>
      </c>
      <c r="AH337" s="66" t="str">
        <f>データ!F184</f>
        <v>ヤマタノオロチ</v>
      </c>
      <c r="AI337" s="73" t="e">
        <f ca="1">AI$151-データ!Q184</f>
        <v>#N/A</v>
      </c>
      <c r="AJ337" s="73" t="e">
        <f ca="1">AJ$151-データ!R184</f>
        <v>#N/A</v>
      </c>
      <c r="AK337" s="73" t="e">
        <f ca="1">AK$151-データ!S184</f>
        <v>#N/A</v>
      </c>
      <c r="AL337" s="73" t="e">
        <f ca="1">AL$151-データ!T184</f>
        <v>#N/A</v>
      </c>
      <c r="AM337" s="73" t="e">
        <f ca="1">AM$151-データ!U184</f>
        <v>#N/A</v>
      </c>
      <c r="AN337" s="73" t="e">
        <f ca="1">AN$151-データ!V184</f>
        <v>#N/A</v>
      </c>
      <c r="AO337" s="73" t="e">
        <f ca="1">AO$151-データ!W184</f>
        <v>#N/A</v>
      </c>
      <c r="AP337" s="73" t="e">
        <f ca="1">AP$151-データ!X184</f>
        <v>#N/A</v>
      </c>
      <c r="AQ337" s="73" t="e">
        <f ca="1">AQ$151-データ!Y184</f>
        <v>#N/A</v>
      </c>
      <c r="AR337" s="73" t="e">
        <f ca="1">AR$151-データ!Z184</f>
        <v>#N/A</v>
      </c>
      <c r="AS337" s="73" t="e">
        <f ca="1">AS$151-データ!AA184</f>
        <v>#N/A</v>
      </c>
      <c r="AT337" s="73" t="e">
        <f ca="1">AT$151-データ!AB184</f>
        <v>#N/A</v>
      </c>
      <c r="AU337" s="73">
        <f ca="1">AU$151-データ!AC184</f>
        <v>-8</v>
      </c>
      <c r="AV337" s="73" t="e">
        <f ca="1">AV$151-データ!AD184</f>
        <v>#N/A</v>
      </c>
      <c r="AW337" s="73" t="e">
        <f ca="1">AW$151-データ!AE184</f>
        <v>#N/A</v>
      </c>
      <c r="AX337" s="73" t="e">
        <f ca="1">AX$151-データ!AF184</f>
        <v>#N/A</v>
      </c>
      <c r="AY337" s="73" t="e">
        <f ca="1">AY$151-データ!AG184</f>
        <v>#N/A</v>
      </c>
      <c r="AZ337" s="73" t="e">
        <f ca="1">AZ$151-データ!AH184</f>
        <v>#N/A</v>
      </c>
      <c r="BA337" s="73" t="e">
        <f ca="1">BA$151-データ!AI184</f>
        <v>#N/A</v>
      </c>
      <c r="BB337" s="73" t="e">
        <f ca="1">BB$151-データ!AJ184</f>
        <v>#N/A</v>
      </c>
      <c r="BC337" s="73" t="e">
        <f ca="1">BC$151-データ!AK184</f>
        <v>#N/A</v>
      </c>
      <c r="BD337" s="73">
        <f ca="1">BD$151-データ!AL184</f>
        <v>-9</v>
      </c>
      <c r="BE337" s="73" t="e">
        <f ca="1">BE$151-データ!AM184</f>
        <v>#N/A</v>
      </c>
      <c r="BF337" s="73" t="e">
        <f ca="1">BF$151-データ!AN184</f>
        <v>#N/A</v>
      </c>
      <c r="BG337" s="73" t="e">
        <f ca="1">BG$151-データ!AO184</f>
        <v>#N/A</v>
      </c>
      <c r="BH337" s="73" t="e">
        <f ca="1">BH$151-データ!AP184</f>
        <v>#N/A</v>
      </c>
      <c r="BI337" s="73" t="e">
        <f ca="1">BI$151-データ!AQ184</f>
        <v>#N/A</v>
      </c>
      <c r="BJ337" s="73" t="e">
        <f ca="1">BJ$151-データ!AR184</f>
        <v>#N/A</v>
      </c>
      <c r="BK337" s="73" t="e">
        <f ca="1">BK$151-データ!AS184</f>
        <v>#N/A</v>
      </c>
      <c r="BL337" s="73" t="e">
        <f ca="1">BL$151-データ!AT184</f>
        <v>#N/A</v>
      </c>
      <c r="BM337" s="73" t="e">
        <f ca="1">BM$151-データ!AU184</f>
        <v>#N/A</v>
      </c>
      <c r="BN337" s="73" t="e">
        <f ca="1">BN$151-データ!AV184</f>
        <v>#N/A</v>
      </c>
      <c r="BO337" s="73" t="e">
        <f ca="1">BO$151-データ!AW184</f>
        <v>#N/A</v>
      </c>
      <c r="BP337" s="73">
        <f ca="1">BP$151-データ!AX184</f>
        <v>-10</v>
      </c>
      <c r="BQ337" s="73" t="e">
        <f>BQ$151-データ!AY184</f>
        <v>#N/A</v>
      </c>
      <c r="BR337" s="73" t="e">
        <f>BR$151-データ!AZ184</f>
        <v>#N/A</v>
      </c>
    </row>
    <row r="338" spans="30:70" hidden="1" outlineLevel="1">
      <c r="AD338" s="66">
        <f>データ!B185</f>
        <v>181</v>
      </c>
      <c r="AE338" s="66">
        <f ca="1">IF(AF338&lt;&gt;0,0,COUNTIF(AF$157:$AF338,0))</f>
        <v>0</v>
      </c>
      <c r="AF338" s="66">
        <f t="shared" ca="1" si="55"/>
        <v>1</v>
      </c>
      <c r="AG338" s="66" t="str">
        <f>データ!D185</f>
        <v>夜魔</v>
      </c>
      <c r="AH338" s="66" t="str">
        <f>データ!F185</f>
        <v>アルプ</v>
      </c>
      <c r="AI338" s="73" t="e">
        <f ca="1">AI$151-データ!Q185</f>
        <v>#N/A</v>
      </c>
      <c r="AJ338" s="73" t="e">
        <f ca="1">AJ$151-データ!R185</f>
        <v>#N/A</v>
      </c>
      <c r="AK338" s="73" t="e">
        <f ca="1">AK$151-データ!S185</f>
        <v>#N/A</v>
      </c>
      <c r="AL338" s="73" t="e">
        <f ca="1">AL$151-データ!T185</f>
        <v>#N/A</v>
      </c>
      <c r="AM338" s="73" t="e">
        <f ca="1">AM$151-データ!U185</f>
        <v>#N/A</v>
      </c>
      <c r="AN338" s="73" t="e">
        <f ca="1">AN$151-データ!V185</f>
        <v>#N/A</v>
      </c>
      <c r="AO338" s="73" t="e">
        <f ca="1">AO$151-データ!W185</f>
        <v>#N/A</v>
      </c>
      <c r="AP338" s="73" t="e">
        <f ca="1">AP$151-データ!X185</f>
        <v>#N/A</v>
      </c>
      <c r="AQ338" s="73" t="e">
        <f ca="1">AQ$151-データ!Y185</f>
        <v>#N/A</v>
      </c>
      <c r="AR338" s="73" t="e">
        <f ca="1">AR$151-データ!Z185</f>
        <v>#N/A</v>
      </c>
      <c r="AS338" s="73" t="e">
        <f ca="1">AS$151-データ!AA185</f>
        <v>#N/A</v>
      </c>
      <c r="AT338" s="73" t="e">
        <f ca="1">AT$151-データ!AB185</f>
        <v>#N/A</v>
      </c>
      <c r="AU338" s="73" t="e">
        <f ca="1">AU$151-データ!AC185</f>
        <v>#N/A</v>
      </c>
      <c r="AV338" s="73" t="e">
        <f ca="1">AV$151-データ!AD185</f>
        <v>#N/A</v>
      </c>
      <c r="AW338" s="73" t="e">
        <f ca="1">AW$151-データ!AE185</f>
        <v>#N/A</v>
      </c>
      <c r="AX338" s="73" t="e">
        <f ca="1">AX$151-データ!AF185</f>
        <v>#N/A</v>
      </c>
      <c r="AY338" s="73" t="e">
        <f ca="1">AY$151-データ!AG185</f>
        <v>#N/A</v>
      </c>
      <c r="AZ338" s="73" t="e">
        <f ca="1">AZ$151-データ!AH185</f>
        <v>#N/A</v>
      </c>
      <c r="BA338" s="73" t="e">
        <f ca="1">BA$151-データ!AI185</f>
        <v>#N/A</v>
      </c>
      <c r="BB338" s="73" t="e">
        <f ca="1">BB$151-データ!AJ185</f>
        <v>#N/A</v>
      </c>
      <c r="BC338" s="73" t="e">
        <f ca="1">BC$151-データ!AK185</f>
        <v>#N/A</v>
      </c>
      <c r="BD338" s="73" t="e">
        <f ca="1">BD$151-データ!AL185</f>
        <v>#N/A</v>
      </c>
      <c r="BE338" s="73">
        <f ca="1">BE$151-データ!AM185</f>
        <v>-1</v>
      </c>
      <c r="BF338" s="73" t="e">
        <f ca="1">BF$151-データ!AN185</f>
        <v>#N/A</v>
      </c>
      <c r="BG338" s="73" t="e">
        <f ca="1">BG$151-データ!AO185</f>
        <v>#N/A</v>
      </c>
      <c r="BH338" s="73" t="e">
        <f ca="1">BH$151-データ!AP185</f>
        <v>#N/A</v>
      </c>
      <c r="BI338" s="73" t="e">
        <f ca="1">BI$151-データ!AQ185</f>
        <v>#N/A</v>
      </c>
      <c r="BJ338" s="73" t="e">
        <f ca="1">BJ$151-データ!AR185</f>
        <v>#N/A</v>
      </c>
      <c r="BK338" s="73" t="e">
        <f ca="1">BK$151-データ!AS185</f>
        <v>#N/A</v>
      </c>
      <c r="BL338" s="73" t="e">
        <f ca="1">BL$151-データ!AT185</f>
        <v>#N/A</v>
      </c>
      <c r="BM338" s="73" t="e">
        <f ca="1">BM$151-データ!AU185</f>
        <v>#N/A</v>
      </c>
      <c r="BN338" s="73" t="e">
        <f ca="1">BN$151-データ!AV185</f>
        <v>#N/A</v>
      </c>
      <c r="BO338" s="73" t="e">
        <f ca="1">BO$151-データ!AW185</f>
        <v>#N/A</v>
      </c>
      <c r="BP338" s="73" t="e">
        <f ca="1">BP$151-データ!AX185</f>
        <v>#N/A</v>
      </c>
      <c r="BQ338" s="73" t="e">
        <f>BQ$151-データ!AY185</f>
        <v>#N/A</v>
      </c>
      <c r="BR338" s="73" t="e">
        <f>BR$151-データ!AZ185</f>
        <v>#N/A</v>
      </c>
    </row>
    <row r="339" spans="30:70" hidden="1" outlineLevel="1">
      <c r="AD339" s="66">
        <f>データ!B186</f>
        <v>182</v>
      </c>
      <c r="AE339" s="66">
        <f ca="1">IF(AF339&lt;&gt;0,0,COUNTIF(AF$157:$AF339,0))</f>
        <v>0</v>
      </c>
      <c r="AF339" s="66">
        <f t="shared" ca="1" si="55"/>
        <v>1</v>
      </c>
      <c r="AG339" s="66" t="str">
        <f>データ!D186</f>
        <v>夜魔</v>
      </c>
      <c r="AH339" s="66" t="str">
        <f>データ!F186</f>
        <v>エンプーサ</v>
      </c>
      <c r="AI339" s="73" t="e">
        <f ca="1">AI$151-データ!Q186</f>
        <v>#N/A</v>
      </c>
      <c r="AJ339" s="73" t="e">
        <f ca="1">AJ$151-データ!R186</f>
        <v>#N/A</v>
      </c>
      <c r="AK339" s="73" t="e">
        <f ca="1">AK$151-データ!S186</f>
        <v>#N/A</v>
      </c>
      <c r="AL339" s="73" t="e">
        <f ca="1">AL$151-データ!T186</f>
        <v>#N/A</v>
      </c>
      <c r="AM339" s="73" t="e">
        <f ca="1">AM$151-データ!U186</f>
        <v>#N/A</v>
      </c>
      <c r="AN339" s="73" t="e">
        <f ca="1">AN$151-データ!V186</f>
        <v>#N/A</v>
      </c>
      <c r="AO339" s="73" t="e">
        <f ca="1">AO$151-データ!W186</f>
        <v>#N/A</v>
      </c>
      <c r="AP339" s="73" t="e">
        <f ca="1">AP$151-データ!X186</f>
        <v>#N/A</v>
      </c>
      <c r="AQ339" s="73" t="e">
        <f ca="1">AQ$151-データ!Y186</f>
        <v>#N/A</v>
      </c>
      <c r="AR339" s="73" t="e">
        <f ca="1">AR$151-データ!Z186</f>
        <v>#N/A</v>
      </c>
      <c r="AS339" s="73" t="e">
        <f ca="1">AS$151-データ!AA186</f>
        <v>#N/A</v>
      </c>
      <c r="AT339" s="73" t="e">
        <f ca="1">AT$151-データ!AB186</f>
        <v>#N/A</v>
      </c>
      <c r="AU339" s="73" t="e">
        <f ca="1">AU$151-データ!AC186</f>
        <v>#N/A</v>
      </c>
      <c r="AV339" s="73" t="e">
        <f ca="1">AV$151-データ!AD186</f>
        <v>#N/A</v>
      </c>
      <c r="AW339" s="73" t="e">
        <f ca="1">AW$151-データ!AE186</f>
        <v>#N/A</v>
      </c>
      <c r="AX339" s="73" t="e">
        <f ca="1">AX$151-データ!AF186</f>
        <v>#N/A</v>
      </c>
      <c r="AY339" s="73" t="e">
        <f ca="1">AY$151-データ!AG186</f>
        <v>#N/A</v>
      </c>
      <c r="AZ339" s="73" t="e">
        <f ca="1">AZ$151-データ!AH186</f>
        <v>#N/A</v>
      </c>
      <c r="BA339" s="73" t="e">
        <f ca="1">BA$151-データ!AI186</f>
        <v>#N/A</v>
      </c>
      <c r="BB339" s="73" t="e">
        <f ca="1">BB$151-データ!AJ186</f>
        <v>#N/A</v>
      </c>
      <c r="BC339" s="73" t="e">
        <f ca="1">BC$151-データ!AK186</f>
        <v>#N/A</v>
      </c>
      <c r="BD339" s="73" t="e">
        <f ca="1">BD$151-データ!AL186</f>
        <v>#N/A</v>
      </c>
      <c r="BE339" s="73">
        <f ca="1">BE$151-データ!AM186</f>
        <v>-1</v>
      </c>
      <c r="BF339" s="73" t="e">
        <f ca="1">BF$151-データ!AN186</f>
        <v>#N/A</v>
      </c>
      <c r="BG339" s="73" t="e">
        <f ca="1">BG$151-データ!AO186</f>
        <v>#N/A</v>
      </c>
      <c r="BH339" s="73" t="e">
        <f ca="1">BH$151-データ!AP186</f>
        <v>#N/A</v>
      </c>
      <c r="BI339" s="73" t="e">
        <f ca="1">BI$151-データ!AQ186</f>
        <v>#N/A</v>
      </c>
      <c r="BJ339" s="73" t="e">
        <f ca="1">BJ$151-データ!AR186</f>
        <v>#N/A</v>
      </c>
      <c r="BK339" s="73" t="e">
        <f ca="1">BK$151-データ!AS186</f>
        <v>#N/A</v>
      </c>
      <c r="BL339" s="73" t="e">
        <f ca="1">BL$151-データ!AT186</f>
        <v>#N/A</v>
      </c>
      <c r="BM339" s="73" t="e">
        <f ca="1">BM$151-データ!AU186</f>
        <v>#N/A</v>
      </c>
      <c r="BN339" s="73" t="e">
        <f ca="1">BN$151-データ!AV186</f>
        <v>#N/A</v>
      </c>
      <c r="BO339" s="73" t="e">
        <f ca="1">BO$151-データ!AW186</f>
        <v>#N/A</v>
      </c>
      <c r="BP339" s="73" t="e">
        <f ca="1">BP$151-データ!AX186</f>
        <v>#N/A</v>
      </c>
      <c r="BQ339" s="73" t="e">
        <f>BQ$151-データ!AY186</f>
        <v>#N/A</v>
      </c>
      <c r="BR339" s="73" t="e">
        <f>BR$151-データ!AZ186</f>
        <v>#N/A</v>
      </c>
    </row>
    <row r="340" spans="30:70" hidden="1" outlineLevel="1">
      <c r="AD340" s="66">
        <f>データ!B187</f>
        <v>183</v>
      </c>
      <c r="AE340" s="66">
        <f ca="1">IF(AF340&lt;&gt;0,0,COUNTIF(AF$157:$AF340,0))</f>
        <v>0</v>
      </c>
      <c r="AF340" s="66">
        <f t="shared" ca="1" si="55"/>
        <v>1</v>
      </c>
      <c r="AG340" s="66" t="str">
        <f>データ!D187</f>
        <v>夜魔</v>
      </c>
      <c r="AH340" s="66" t="str">
        <f>データ!F187</f>
        <v>リリム</v>
      </c>
      <c r="AI340" s="73" t="e">
        <f ca="1">AI$151-データ!Q187</f>
        <v>#N/A</v>
      </c>
      <c r="AJ340" s="73" t="e">
        <f ca="1">AJ$151-データ!R187</f>
        <v>#N/A</v>
      </c>
      <c r="AK340" s="73" t="e">
        <f ca="1">AK$151-データ!S187</f>
        <v>#N/A</v>
      </c>
      <c r="AL340" s="73" t="e">
        <f ca="1">AL$151-データ!T187</f>
        <v>#N/A</v>
      </c>
      <c r="AM340" s="73" t="e">
        <f ca="1">AM$151-データ!U187</f>
        <v>#N/A</v>
      </c>
      <c r="AN340" s="73" t="e">
        <f ca="1">AN$151-データ!V187</f>
        <v>#N/A</v>
      </c>
      <c r="AO340" s="73" t="e">
        <f ca="1">AO$151-データ!W187</f>
        <v>#N/A</v>
      </c>
      <c r="AP340" s="73" t="e">
        <f ca="1">AP$151-データ!X187</f>
        <v>#N/A</v>
      </c>
      <c r="AQ340" s="73" t="e">
        <f ca="1">AQ$151-データ!Y187</f>
        <v>#N/A</v>
      </c>
      <c r="AR340" s="73" t="e">
        <f ca="1">AR$151-データ!Z187</f>
        <v>#N/A</v>
      </c>
      <c r="AS340" s="73" t="e">
        <f ca="1">AS$151-データ!AA187</f>
        <v>#N/A</v>
      </c>
      <c r="AT340" s="73" t="e">
        <f ca="1">AT$151-データ!AB187</f>
        <v>#N/A</v>
      </c>
      <c r="AU340" s="73" t="e">
        <f ca="1">AU$151-データ!AC187</f>
        <v>#N/A</v>
      </c>
      <c r="AV340" s="73" t="e">
        <f ca="1">AV$151-データ!AD187</f>
        <v>#N/A</v>
      </c>
      <c r="AW340" s="73" t="e">
        <f ca="1">AW$151-データ!AE187</f>
        <v>#N/A</v>
      </c>
      <c r="AX340" s="73" t="e">
        <f ca="1">AX$151-データ!AF187</f>
        <v>#N/A</v>
      </c>
      <c r="AY340" s="73" t="e">
        <f ca="1">AY$151-データ!AG187</f>
        <v>#N/A</v>
      </c>
      <c r="AZ340" s="73" t="e">
        <f ca="1">AZ$151-データ!AH187</f>
        <v>#N/A</v>
      </c>
      <c r="BA340" s="73" t="e">
        <f ca="1">BA$151-データ!AI187</f>
        <v>#N/A</v>
      </c>
      <c r="BB340" s="73" t="e">
        <f ca="1">BB$151-データ!AJ187</f>
        <v>#N/A</v>
      </c>
      <c r="BC340" s="73" t="e">
        <f ca="1">BC$151-データ!AK187</f>
        <v>#N/A</v>
      </c>
      <c r="BD340" s="73" t="e">
        <f ca="1">BD$151-データ!AL187</f>
        <v>#N/A</v>
      </c>
      <c r="BE340" s="73">
        <f ca="1">BE$151-データ!AM187</f>
        <v>-1</v>
      </c>
      <c r="BF340" s="73" t="e">
        <f ca="1">BF$151-データ!AN187</f>
        <v>#N/A</v>
      </c>
      <c r="BG340" s="73" t="e">
        <f ca="1">BG$151-データ!AO187</f>
        <v>#N/A</v>
      </c>
      <c r="BH340" s="73" t="e">
        <f ca="1">BH$151-データ!AP187</f>
        <v>#N/A</v>
      </c>
      <c r="BI340" s="73" t="e">
        <f ca="1">BI$151-データ!AQ187</f>
        <v>#N/A</v>
      </c>
      <c r="BJ340" s="73" t="e">
        <f ca="1">BJ$151-データ!AR187</f>
        <v>#N/A</v>
      </c>
      <c r="BK340" s="73" t="e">
        <f ca="1">BK$151-データ!AS187</f>
        <v>#N/A</v>
      </c>
      <c r="BL340" s="73" t="e">
        <f ca="1">BL$151-データ!AT187</f>
        <v>#N/A</v>
      </c>
      <c r="BM340" s="73" t="e">
        <f ca="1">BM$151-データ!AU187</f>
        <v>#N/A</v>
      </c>
      <c r="BN340" s="73" t="e">
        <f ca="1">BN$151-データ!AV187</f>
        <v>#N/A</v>
      </c>
      <c r="BO340" s="73" t="e">
        <f ca="1">BO$151-データ!AW187</f>
        <v>#N/A</v>
      </c>
      <c r="BP340" s="73" t="e">
        <f ca="1">BP$151-データ!AX187</f>
        <v>#N/A</v>
      </c>
      <c r="BQ340" s="73" t="e">
        <f>BQ$151-データ!AY187</f>
        <v>#N/A</v>
      </c>
      <c r="BR340" s="73" t="e">
        <f>BR$151-データ!AZ187</f>
        <v>#N/A</v>
      </c>
    </row>
    <row r="341" spans="30:70" hidden="1" outlineLevel="1">
      <c r="AD341" s="66">
        <f>データ!B188</f>
        <v>184</v>
      </c>
      <c r="AE341" s="66">
        <f ca="1">IF(AF341&lt;&gt;0,0,COUNTIF(AF$157:$AF341,0))</f>
        <v>0</v>
      </c>
      <c r="AF341" s="66">
        <f t="shared" ca="1" si="55"/>
        <v>1</v>
      </c>
      <c r="AG341" s="66" t="str">
        <f>データ!D188</f>
        <v>夜魔</v>
      </c>
      <c r="AH341" s="66" t="str">
        <f>データ!F188</f>
        <v>フォーモリア</v>
      </c>
      <c r="AI341" s="73" t="e">
        <f ca="1">AI$151-データ!Q188</f>
        <v>#N/A</v>
      </c>
      <c r="AJ341" s="73" t="e">
        <f ca="1">AJ$151-データ!R188</f>
        <v>#N/A</v>
      </c>
      <c r="AK341" s="73" t="e">
        <f ca="1">AK$151-データ!S188</f>
        <v>#N/A</v>
      </c>
      <c r="AL341" s="73" t="e">
        <f ca="1">AL$151-データ!T188</f>
        <v>#N/A</v>
      </c>
      <c r="AM341" s="73" t="e">
        <f ca="1">AM$151-データ!U188</f>
        <v>#N/A</v>
      </c>
      <c r="AN341" s="73" t="e">
        <f ca="1">AN$151-データ!V188</f>
        <v>#N/A</v>
      </c>
      <c r="AO341" s="73" t="e">
        <f ca="1">AO$151-データ!W188</f>
        <v>#N/A</v>
      </c>
      <c r="AP341" s="73" t="e">
        <f ca="1">AP$151-データ!X188</f>
        <v>#N/A</v>
      </c>
      <c r="AQ341" s="73" t="e">
        <f ca="1">AQ$151-データ!Y188</f>
        <v>#N/A</v>
      </c>
      <c r="AR341" s="73" t="e">
        <f ca="1">AR$151-データ!Z188</f>
        <v>#N/A</v>
      </c>
      <c r="AS341" s="73" t="e">
        <f ca="1">AS$151-データ!AA188</f>
        <v>#N/A</v>
      </c>
      <c r="AT341" s="73" t="e">
        <f ca="1">AT$151-データ!AB188</f>
        <v>#N/A</v>
      </c>
      <c r="AU341" s="73" t="e">
        <f ca="1">AU$151-データ!AC188</f>
        <v>#N/A</v>
      </c>
      <c r="AV341" s="73" t="e">
        <f ca="1">AV$151-データ!AD188</f>
        <v>#N/A</v>
      </c>
      <c r="AW341" s="73" t="e">
        <f ca="1">AW$151-データ!AE188</f>
        <v>#N/A</v>
      </c>
      <c r="AX341" s="73" t="e">
        <f ca="1">AX$151-データ!AF188</f>
        <v>#N/A</v>
      </c>
      <c r="AY341" s="73" t="e">
        <f ca="1">AY$151-データ!AG188</f>
        <v>#N/A</v>
      </c>
      <c r="AZ341" s="73" t="e">
        <f ca="1">AZ$151-データ!AH188</f>
        <v>#N/A</v>
      </c>
      <c r="BA341" s="73" t="e">
        <f ca="1">BA$151-データ!AI188</f>
        <v>#N/A</v>
      </c>
      <c r="BB341" s="73" t="e">
        <f ca="1">BB$151-データ!AJ188</f>
        <v>#N/A</v>
      </c>
      <c r="BC341" s="73" t="e">
        <f ca="1">BC$151-データ!AK188</f>
        <v>#N/A</v>
      </c>
      <c r="BD341" s="73" t="e">
        <f ca="1">BD$151-データ!AL188</f>
        <v>#N/A</v>
      </c>
      <c r="BE341" s="73">
        <f ca="1">BE$151-データ!AM188</f>
        <v>-2</v>
      </c>
      <c r="BF341" s="73" t="e">
        <f ca="1">BF$151-データ!AN188</f>
        <v>#N/A</v>
      </c>
      <c r="BG341" s="73" t="e">
        <f ca="1">BG$151-データ!AO188</f>
        <v>#N/A</v>
      </c>
      <c r="BH341" s="73" t="e">
        <f ca="1">BH$151-データ!AP188</f>
        <v>#N/A</v>
      </c>
      <c r="BI341" s="73" t="e">
        <f ca="1">BI$151-データ!AQ188</f>
        <v>#N/A</v>
      </c>
      <c r="BJ341" s="73" t="e">
        <f ca="1">BJ$151-データ!AR188</f>
        <v>#N/A</v>
      </c>
      <c r="BK341" s="73" t="e">
        <f ca="1">BK$151-データ!AS188</f>
        <v>#N/A</v>
      </c>
      <c r="BL341" s="73" t="e">
        <f ca="1">BL$151-データ!AT188</f>
        <v>#N/A</v>
      </c>
      <c r="BM341" s="73" t="e">
        <f ca="1">BM$151-データ!AU188</f>
        <v>#N/A</v>
      </c>
      <c r="BN341" s="73" t="e">
        <f ca="1">BN$151-データ!AV188</f>
        <v>#N/A</v>
      </c>
      <c r="BO341" s="73" t="e">
        <f ca="1">BO$151-データ!AW188</f>
        <v>#N/A</v>
      </c>
      <c r="BP341" s="73" t="e">
        <f ca="1">BP$151-データ!AX188</f>
        <v>#N/A</v>
      </c>
      <c r="BQ341" s="73" t="e">
        <f>BQ$151-データ!AY188</f>
        <v>#N/A</v>
      </c>
      <c r="BR341" s="73" t="e">
        <f>BR$151-データ!AZ188</f>
        <v>#N/A</v>
      </c>
    </row>
    <row r="342" spans="30:70" hidden="1" outlineLevel="1">
      <c r="AD342" s="66">
        <f>データ!B189</f>
        <v>185</v>
      </c>
      <c r="AE342" s="66">
        <f ca="1">IF(AF342&lt;&gt;0,0,COUNTIF(AF$157:$AF342,0))</f>
        <v>0</v>
      </c>
      <c r="AF342" s="66">
        <f t="shared" ca="1" si="55"/>
        <v>1</v>
      </c>
      <c r="AG342" s="66" t="str">
        <f>データ!D189</f>
        <v>夜魔</v>
      </c>
      <c r="AH342" s="66" t="str">
        <f>データ!F189</f>
        <v>インキュバス</v>
      </c>
      <c r="AI342" s="73" t="e">
        <f ca="1">AI$151-データ!Q189</f>
        <v>#N/A</v>
      </c>
      <c r="AJ342" s="73" t="e">
        <f ca="1">AJ$151-データ!R189</f>
        <v>#N/A</v>
      </c>
      <c r="AK342" s="73" t="e">
        <f ca="1">AK$151-データ!S189</f>
        <v>#N/A</v>
      </c>
      <c r="AL342" s="73" t="e">
        <f ca="1">AL$151-データ!T189</f>
        <v>#N/A</v>
      </c>
      <c r="AM342" s="73" t="e">
        <f ca="1">AM$151-データ!U189</f>
        <v>#N/A</v>
      </c>
      <c r="AN342" s="73" t="e">
        <f ca="1">AN$151-データ!V189</f>
        <v>#N/A</v>
      </c>
      <c r="AO342" s="73" t="e">
        <f ca="1">AO$151-データ!W189</f>
        <v>#N/A</v>
      </c>
      <c r="AP342" s="73" t="e">
        <f ca="1">AP$151-データ!X189</f>
        <v>#N/A</v>
      </c>
      <c r="AQ342" s="73" t="e">
        <f ca="1">AQ$151-データ!Y189</f>
        <v>#N/A</v>
      </c>
      <c r="AR342" s="73" t="e">
        <f ca="1">AR$151-データ!Z189</f>
        <v>#N/A</v>
      </c>
      <c r="AS342" s="73" t="e">
        <f ca="1">AS$151-データ!AA189</f>
        <v>#N/A</v>
      </c>
      <c r="AT342" s="73" t="e">
        <f ca="1">AT$151-データ!AB189</f>
        <v>#N/A</v>
      </c>
      <c r="AU342" s="73" t="e">
        <f ca="1">AU$151-データ!AC189</f>
        <v>#N/A</v>
      </c>
      <c r="AV342" s="73" t="e">
        <f ca="1">AV$151-データ!AD189</f>
        <v>#N/A</v>
      </c>
      <c r="AW342" s="73" t="e">
        <f ca="1">AW$151-データ!AE189</f>
        <v>#N/A</v>
      </c>
      <c r="AX342" s="73" t="e">
        <f ca="1">AX$151-データ!AF189</f>
        <v>#N/A</v>
      </c>
      <c r="AY342" s="73" t="e">
        <f ca="1">AY$151-データ!AG189</f>
        <v>#N/A</v>
      </c>
      <c r="AZ342" s="73" t="e">
        <f ca="1">AZ$151-データ!AH189</f>
        <v>#N/A</v>
      </c>
      <c r="BA342" s="73" t="e">
        <f ca="1">BA$151-データ!AI189</f>
        <v>#N/A</v>
      </c>
      <c r="BB342" s="73" t="e">
        <f ca="1">BB$151-データ!AJ189</f>
        <v>#N/A</v>
      </c>
      <c r="BC342" s="73" t="e">
        <f ca="1">BC$151-データ!AK189</f>
        <v>#N/A</v>
      </c>
      <c r="BD342" s="73" t="e">
        <f ca="1">BD$151-データ!AL189</f>
        <v>#N/A</v>
      </c>
      <c r="BE342" s="73">
        <f ca="1">BE$151-データ!AM189</f>
        <v>-3</v>
      </c>
      <c r="BF342" s="73" t="e">
        <f ca="1">BF$151-データ!AN189</f>
        <v>#N/A</v>
      </c>
      <c r="BG342" s="73" t="e">
        <f ca="1">BG$151-データ!AO189</f>
        <v>#N/A</v>
      </c>
      <c r="BH342" s="73" t="e">
        <f ca="1">BH$151-データ!AP189</f>
        <v>#N/A</v>
      </c>
      <c r="BI342" s="73" t="e">
        <f ca="1">BI$151-データ!AQ189</f>
        <v>#N/A</v>
      </c>
      <c r="BJ342" s="73" t="e">
        <f ca="1">BJ$151-データ!AR189</f>
        <v>#N/A</v>
      </c>
      <c r="BK342" s="73" t="e">
        <f ca="1">BK$151-データ!AS189</f>
        <v>#N/A</v>
      </c>
      <c r="BL342" s="73" t="e">
        <f ca="1">BL$151-データ!AT189</f>
        <v>#N/A</v>
      </c>
      <c r="BM342" s="73" t="e">
        <f ca="1">BM$151-データ!AU189</f>
        <v>#N/A</v>
      </c>
      <c r="BN342" s="73" t="e">
        <f ca="1">BN$151-データ!AV189</f>
        <v>#N/A</v>
      </c>
      <c r="BO342" s="73" t="e">
        <f ca="1">BO$151-データ!AW189</f>
        <v>#N/A</v>
      </c>
      <c r="BP342" s="73" t="e">
        <f ca="1">BP$151-データ!AX189</f>
        <v>#N/A</v>
      </c>
      <c r="BQ342" s="73" t="e">
        <f>BQ$151-データ!AY189</f>
        <v>#N/A</v>
      </c>
      <c r="BR342" s="73" t="e">
        <f>BR$151-データ!AZ189</f>
        <v>#N/A</v>
      </c>
    </row>
    <row r="343" spans="30:70" hidden="1" outlineLevel="1">
      <c r="AD343" s="66">
        <f>データ!B190</f>
        <v>186</v>
      </c>
      <c r="AE343" s="66">
        <f ca="1">IF(AF343&lt;&gt;0,0,COUNTIF(AF$157:$AF343,0))</f>
        <v>0</v>
      </c>
      <c r="AF343" s="66">
        <f t="shared" ca="1" si="55"/>
        <v>1</v>
      </c>
      <c r="AG343" s="66" t="str">
        <f>データ!D190</f>
        <v>夜魔</v>
      </c>
      <c r="AH343" s="66" t="str">
        <f>データ!F190</f>
        <v>サキュバス</v>
      </c>
      <c r="AI343" s="73" t="e">
        <f ca="1">AI$151-データ!Q190</f>
        <v>#N/A</v>
      </c>
      <c r="AJ343" s="73" t="e">
        <f ca="1">AJ$151-データ!R190</f>
        <v>#N/A</v>
      </c>
      <c r="AK343" s="73" t="e">
        <f ca="1">AK$151-データ!S190</f>
        <v>#N/A</v>
      </c>
      <c r="AL343" s="73" t="e">
        <f ca="1">AL$151-データ!T190</f>
        <v>#N/A</v>
      </c>
      <c r="AM343" s="73" t="e">
        <f ca="1">AM$151-データ!U190</f>
        <v>#N/A</v>
      </c>
      <c r="AN343" s="73" t="e">
        <f ca="1">AN$151-データ!V190</f>
        <v>#N/A</v>
      </c>
      <c r="AO343" s="73" t="e">
        <f ca="1">AO$151-データ!W190</f>
        <v>#N/A</v>
      </c>
      <c r="AP343" s="73" t="e">
        <f ca="1">AP$151-データ!X190</f>
        <v>#N/A</v>
      </c>
      <c r="AQ343" s="73" t="e">
        <f ca="1">AQ$151-データ!Y190</f>
        <v>#N/A</v>
      </c>
      <c r="AR343" s="73" t="e">
        <f ca="1">AR$151-データ!Z190</f>
        <v>#N/A</v>
      </c>
      <c r="AS343" s="73" t="e">
        <f ca="1">AS$151-データ!AA190</f>
        <v>#N/A</v>
      </c>
      <c r="AT343" s="73" t="e">
        <f ca="1">AT$151-データ!AB190</f>
        <v>#N/A</v>
      </c>
      <c r="AU343" s="73" t="e">
        <f ca="1">AU$151-データ!AC190</f>
        <v>#N/A</v>
      </c>
      <c r="AV343" s="73" t="e">
        <f ca="1">AV$151-データ!AD190</f>
        <v>#N/A</v>
      </c>
      <c r="AW343" s="73" t="e">
        <f ca="1">AW$151-データ!AE190</f>
        <v>#N/A</v>
      </c>
      <c r="AX343" s="73" t="e">
        <f ca="1">AX$151-データ!AF190</f>
        <v>#N/A</v>
      </c>
      <c r="AY343" s="73" t="e">
        <f ca="1">AY$151-データ!AG190</f>
        <v>#N/A</v>
      </c>
      <c r="AZ343" s="73" t="e">
        <f ca="1">AZ$151-データ!AH190</f>
        <v>#N/A</v>
      </c>
      <c r="BA343" s="73" t="e">
        <f ca="1">BA$151-データ!AI190</f>
        <v>#N/A</v>
      </c>
      <c r="BB343" s="73" t="e">
        <f ca="1">BB$151-データ!AJ190</f>
        <v>#N/A</v>
      </c>
      <c r="BC343" s="73" t="e">
        <f ca="1">BC$151-データ!AK190</f>
        <v>#N/A</v>
      </c>
      <c r="BD343" s="73" t="e">
        <f ca="1">BD$151-データ!AL190</f>
        <v>#N/A</v>
      </c>
      <c r="BE343" s="73">
        <f ca="1">BE$151-データ!AM190</f>
        <v>-3</v>
      </c>
      <c r="BF343" s="73" t="e">
        <f ca="1">BF$151-データ!AN190</f>
        <v>#N/A</v>
      </c>
      <c r="BG343" s="73" t="e">
        <f ca="1">BG$151-データ!AO190</f>
        <v>#N/A</v>
      </c>
      <c r="BH343" s="73" t="e">
        <f ca="1">BH$151-データ!AP190</f>
        <v>#N/A</v>
      </c>
      <c r="BI343" s="73" t="e">
        <f ca="1">BI$151-データ!AQ190</f>
        <v>#N/A</v>
      </c>
      <c r="BJ343" s="73" t="e">
        <f ca="1">BJ$151-データ!AR190</f>
        <v>#N/A</v>
      </c>
      <c r="BK343" s="73" t="e">
        <f ca="1">BK$151-データ!AS190</f>
        <v>#N/A</v>
      </c>
      <c r="BL343" s="73" t="e">
        <f ca="1">BL$151-データ!AT190</f>
        <v>#N/A</v>
      </c>
      <c r="BM343" s="73" t="e">
        <f ca="1">BM$151-データ!AU190</f>
        <v>#N/A</v>
      </c>
      <c r="BN343" s="73" t="e">
        <f ca="1">BN$151-データ!AV190</f>
        <v>#N/A</v>
      </c>
      <c r="BO343" s="73" t="e">
        <f ca="1">BO$151-データ!AW190</f>
        <v>#N/A</v>
      </c>
      <c r="BP343" s="73" t="e">
        <f ca="1">BP$151-データ!AX190</f>
        <v>#N/A</v>
      </c>
      <c r="BQ343" s="73" t="e">
        <f>BQ$151-データ!AY190</f>
        <v>#N/A</v>
      </c>
      <c r="BR343" s="73" t="e">
        <f>BR$151-データ!AZ190</f>
        <v>#N/A</v>
      </c>
    </row>
    <row r="344" spans="30:70" hidden="1" outlineLevel="1">
      <c r="AD344" s="66">
        <f>データ!B191</f>
        <v>187</v>
      </c>
      <c r="AE344" s="66">
        <f ca="1">IF(AF344&lt;&gt;0,0,COUNTIF(AF$157:$AF344,0))</f>
        <v>0</v>
      </c>
      <c r="AF344" s="66">
        <f t="shared" ca="1" si="55"/>
        <v>1</v>
      </c>
      <c r="AG344" s="66" t="str">
        <f>データ!D191</f>
        <v>夜魔</v>
      </c>
      <c r="AH344" s="66" t="str">
        <f>データ!F191</f>
        <v>キウン</v>
      </c>
      <c r="AI344" s="73" t="e">
        <f ca="1">AI$151-データ!Q191</f>
        <v>#N/A</v>
      </c>
      <c r="AJ344" s="73" t="e">
        <f ca="1">AJ$151-データ!R191</f>
        <v>#N/A</v>
      </c>
      <c r="AK344" s="73" t="e">
        <f ca="1">AK$151-データ!S191</f>
        <v>#N/A</v>
      </c>
      <c r="AL344" s="73" t="e">
        <f ca="1">AL$151-データ!T191</f>
        <v>#N/A</v>
      </c>
      <c r="AM344" s="73" t="e">
        <f ca="1">AM$151-データ!U191</f>
        <v>#N/A</v>
      </c>
      <c r="AN344" s="73" t="e">
        <f ca="1">AN$151-データ!V191</f>
        <v>#N/A</v>
      </c>
      <c r="AO344" s="73" t="e">
        <f ca="1">AO$151-データ!W191</f>
        <v>#N/A</v>
      </c>
      <c r="AP344" s="73" t="e">
        <f ca="1">AP$151-データ!X191</f>
        <v>#N/A</v>
      </c>
      <c r="AQ344" s="73" t="e">
        <f ca="1">AQ$151-データ!Y191</f>
        <v>#N/A</v>
      </c>
      <c r="AR344" s="73" t="e">
        <f ca="1">AR$151-データ!Z191</f>
        <v>#N/A</v>
      </c>
      <c r="AS344" s="73" t="e">
        <f ca="1">AS$151-データ!AA191</f>
        <v>#N/A</v>
      </c>
      <c r="AT344" s="73" t="e">
        <f ca="1">AT$151-データ!AB191</f>
        <v>#N/A</v>
      </c>
      <c r="AU344" s="73" t="e">
        <f ca="1">AU$151-データ!AC191</f>
        <v>#N/A</v>
      </c>
      <c r="AV344" s="73" t="e">
        <f ca="1">AV$151-データ!AD191</f>
        <v>#N/A</v>
      </c>
      <c r="AW344" s="73" t="e">
        <f ca="1">AW$151-データ!AE191</f>
        <v>#N/A</v>
      </c>
      <c r="AX344" s="73" t="e">
        <f ca="1">AX$151-データ!AF191</f>
        <v>#N/A</v>
      </c>
      <c r="AY344" s="73" t="e">
        <f ca="1">AY$151-データ!AG191</f>
        <v>#N/A</v>
      </c>
      <c r="AZ344" s="73" t="e">
        <f ca="1">AZ$151-データ!AH191</f>
        <v>#N/A</v>
      </c>
      <c r="BA344" s="73" t="e">
        <f ca="1">BA$151-データ!AI191</f>
        <v>#N/A</v>
      </c>
      <c r="BB344" s="73" t="e">
        <f ca="1">BB$151-データ!AJ191</f>
        <v>#N/A</v>
      </c>
      <c r="BC344" s="73" t="e">
        <f ca="1">BC$151-データ!AK191</f>
        <v>#N/A</v>
      </c>
      <c r="BD344" s="73" t="e">
        <f ca="1">BD$151-データ!AL191</f>
        <v>#N/A</v>
      </c>
      <c r="BE344" s="73">
        <f ca="1">BE$151-データ!AM191</f>
        <v>-4</v>
      </c>
      <c r="BF344" s="73" t="e">
        <f ca="1">BF$151-データ!AN191</f>
        <v>#N/A</v>
      </c>
      <c r="BG344" s="73" t="e">
        <f ca="1">BG$151-データ!AO191</f>
        <v>#N/A</v>
      </c>
      <c r="BH344" s="73" t="e">
        <f ca="1">BH$151-データ!AP191</f>
        <v>#N/A</v>
      </c>
      <c r="BI344" s="73" t="e">
        <f ca="1">BI$151-データ!AQ191</f>
        <v>#N/A</v>
      </c>
      <c r="BJ344" s="73" t="e">
        <f ca="1">BJ$151-データ!AR191</f>
        <v>#N/A</v>
      </c>
      <c r="BK344" s="73" t="e">
        <f ca="1">BK$151-データ!AS191</f>
        <v>#N/A</v>
      </c>
      <c r="BL344" s="73" t="e">
        <f ca="1">BL$151-データ!AT191</f>
        <v>#N/A</v>
      </c>
      <c r="BM344" s="73" t="e">
        <f ca="1">BM$151-データ!AU191</f>
        <v>#N/A</v>
      </c>
      <c r="BN344" s="73" t="e">
        <f ca="1">BN$151-データ!AV191</f>
        <v>#N/A</v>
      </c>
      <c r="BO344" s="73" t="e">
        <f ca="1">BO$151-データ!AW191</f>
        <v>#N/A</v>
      </c>
      <c r="BP344" s="73" t="e">
        <f ca="1">BP$151-データ!AX191</f>
        <v>#N/A</v>
      </c>
      <c r="BQ344" s="73" t="e">
        <f>BQ$151-データ!AY191</f>
        <v>#N/A</v>
      </c>
      <c r="BR344" s="73" t="e">
        <f>BR$151-データ!AZ191</f>
        <v>#N/A</v>
      </c>
    </row>
    <row r="345" spans="30:70" hidden="1" outlineLevel="1">
      <c r="AD345" s="66">
        <f>データ!B192</f>
        <v>188</v>
      </c>
      <c r="AE345" s="66">
        <f ca="1">IF(AF345&lt;&gt;0,0,COUNTIF(AF$157:$AF345,0))</f>
        <v>0</v>
      </c>
      <c r="AF345" s="66">
        <f t="shared" ca="1" si="55"/>
        <v>1</v>
      </c>
      <c r="AG345" s="66" t="str">
        <f>データ!D192</f>
        <v>夜魔</v>
      </c>
      <c r="AH345" s="66" t="str">
        <f>データ!F192</f>
        <v>ロア</v>
      </c>
      <c r="AI345" s="73" t="e">
        <f ca="1">AI$151-データ!Q192</f>
        <v>#N/A</v>
      </c>
      <c r="AJ345" s="73" t="e">
        <f ca="1">AJ$151-データ!R192</f>
        <v>#N/A</v>
      </c>
      <c r="AK345" s="73" t="e">
        <f ca="1">AK$151-データ!S192</f>
        <v>#N/A</v>
      </c>
      <c r="AL345" s="73" t="e">
        <f ca="1">AL$151-データ!T192</f>
        <v>#N/A</v>
      </c>
      <c r="AM345" s="73" t="e">
        <f ca="1">AM$151-データ!U192</f>
        <v>#N/A</v>
      </c>
      <c r="AN345" s="73" t="e">
        <f ca="1">AN$151-データ!V192</f>
        <v>#N/A</v>
      </c>
      <c r="AO345" s="73" t="e">
        <f ca="1">AO$151-データ!W192</f>
        <v>#N/A</v>
      </c>
      <c r="AP345" s="73" t="e">
        <f ca="1">AP$151-データ!X192</f>
        <v>#N/A</v>
      </c>
      <c r="AQ345" s="73" t="e">
        <f ca="1">AQ$151-データ!Y192</f>
        <v>#N/A</v>
      </c>
      <c r="AR345" s="73" t="e">
        <f ca="1">AR$151-データ!Z192</f>
        <v>#N/A</v>
      </c>
      <c r="AS345" s="73" t="e">
        <f ca="1">AS$151-データ!AA192</f>
        <v>#N/A</v>
      </c>
      <c r="AT345" s="73" t="e">
        <f ca="1">AT$151-データ!AB192</f>
        <v>#N/A</v>
      </c>
      <c r="AU345" s="73" t="e">
        <f ca="1">AU$151-データ!AC192</f>
        <v>#N/A</v>
      </c>
      <c r="AV345" s="73" t="e">
        <f ca="1">AV$151-データ!AD192</f>
        <v>#N/A</v>
      </c>
      <c r="AW345" s="73" t="e">
        <f ca="1">AW$151-データ!AE192</f>
        <v>#N/A</v>
      </c>
      <c r="AX345" s="73" t="e">
        <f ca="1">AX$151-データ!AF192</f>
        <v>#N/A</v>
      </c>
      <c r="AY345" s="73" t="e">
        <f ca="1">AY$151-データ!AG192</f>
        <v>#N/A</v>
      </c>
      <c r="AZ345" s="73" t="e">
        <f ca="1">AZ$151-データ!AH192</f>
        <v>#N/A</v>
      </c>
      <c r="BA345" s="73" t="e">
        <f ca="1">BA$151-データ!AI192</f>
        <v>#N/A</v>
      </c>
      <c r="BB345" s="73" t="e">
        <f ca="1">BB$151-データ!AJ192</f>
        <v>#N/A</v>
      </c>
      <c r="BC345" s="73" t="e">
        <f ca="1">BC$151-データ!AK192</f>
        <v>#N/A</v>
      </c>
      <c r="BD345" s="73" t="e">
        <f ca="1">BD$151-データ!AL192</f>
        <v>#N/A</v>
      </c>
      <c r="BE345" s="73">
        <f ca="1">BE$151-データ!AM192</f>
        <v>-5</v>
      </c>
      <c r="BF345" s="73" t="e">
        <f ca="1">BF$151-データ!AN192</f>
        <v>#N/A</v>
      </c>
      <c r="BG345" s="73" t="e">
        <f ca="1">BG$151-データ!AO192</f>
        <v>#N/A</v>
      </c>
      <c r="BH345" s="73" t="e">
        <f ca="1">BH$151-データ!AP192</f>
        <v>#N/A</v>
      </c>
      <c r="BI345" s="73" t="e">
        <f ca="1">BI$151-データ!AQ192</f>
        <v>#N/A</v>
      </c>
      <c r="BJ345" s="73" t="e">
        <f ca="1">BJ$151-データ!AR192</f>
        <v>#N/A</v>
      </c>
      <c r="BK345" s="73" t="e">
        <f ca="1">BK$151-データ!AS192</f>
        <v>#N/A</v>
      </c>
      <c r="BL345" s="73" t="e">
        <f ca="1">BL$151-データ!AT192</f>
        <v>#N/A</v>
      </c>
      <c r="BM345" s="73" t="e">
        <f ca="1">BM$151-データ!AU192</f>
        <v>#N/A</v>
      </c>
      <c r="BN345" s="73" t="e">
        <f ca="1">BN$151-データ!AV192</f>
        <v>#N/A</v>
      </c>
      <c r="BO345" s="73" t="e">
        <f ca="1">BO$151-データ!AW192</f>
        <v>#N/A</v>
      </c>
      <c r="BP345" s="73" t="e">
        <f ca="1">BP$151-データ!AX192</f>
        <v>#N/A</v>
      </c>
      <c r="BQ345" s="73" t="e">
        <f>BQ$151-データ!AY192</f>
        <v>#N/A</v>
      </c>
      <c r="BR345" s="73" t="e">
        <f>BR$151-データ!AZ192</f>
        <v>#N/A</v>
      </c>
    </row>
    <row r="346" spans="30:70" hidden="1" outlineLevel="1">
      <c r="AD346" s="66">
        <f>データ!B193</f>
        <v>189</v>
      </c>
      <c r="AE346" s="66">
        <f ca="1">IF(AF346&lt;&gt;0,0,COUNTIF(AF$157:$AF346,0))</f>
        <v>0</v>
      </c>
      <c r="AF346" s="66">
        <f t="shared" ca="1" si="55"/>
        <v>1</v>
      </c>
      <c r="AG346" s="66" t="str">
        <f>データ!D193</f>
        <v>夜魔</v>
      </c>
      <c r="AH346" s="66" t="str">
        <f>データ!F193</f>
        <v>クイーンメイブ</v>
      </c>
      <c r="AI346" s="73" t="e">
        <f ca="1">AI$151-データ!Q193</f>
        <v>#N/A</v>
      </c>
      <c r="AJ346" s="73" t="e">
        <f ca="1">AJ$151-データ!R193</f>
        <v>#N/A</v>
      </c>
      <c r="AK346" s="73" t="e">
        <f ca="1">AK$151-データ!S193</f>
        <v>#N/A</v>
      </c>
      <c r="AL346" s="73" t="e">
        <f ca="1">AL$151-データ!T193</f>
        <v>#N/A</v>
      </c>
      <c r="AM346" s="73" t="e">
        <f ca="1">AM$151-データ!U193</f>
        <v>#N/A</v>
      </c>
      <c r="AN346" s="73" t="e">
        <f ca="1">AN$151-データ!V193</f>
        <v>#N/A</v>
      </c>
      <c r="AO346" s="73" t="e">
        <f ca="1">AO$151-データ!W193</f>
        <v>#N/A</v>
      </c>
      <c r="AP346" s="73" t="e">
        <f ca="1">AP$151-データ!X193</f>
        <v>#N/A</v>
      </c>
      <c r="AQ346" s="73" t="e">
        <f ca="1">AQ$151-データ!Y193</f>
        <v>#N/A</v>
      </c>
      <c r="AR346" s="73" t="e">
        <f ca="1">AR$151-データ!Z193</f>
        <v>#N/A</v>
      </c>
      <c r="AS346" s="73" t="e">
        <f ca="1">AS$151-データ!AA193</f>
        <v>#N/A</v>
      </c>
      <c r="AT346" s="73" t="e">
        <f ca="1">AT$151-データ!AB193</f>
        <v>#N/A</v>
      </c>
      <c r="AU346" s="73" t="e">
        <f ca="1">AU$151-データ!AC193</f>
        <v>#N/A</v>
      </c>
      <c r="AV346" s="73" t="e">
        <f ca="1">AV$151-データ!AD193</f>
        <v>#N/A</v>
      </c>
      <c r="AW346" s="73" t="e">
        <f ca="1">AW$151-データ!AE193</f>
        <v>#N/A</v>
      </c>
      <c r="AX346" s="73" t="e">
        <f ca="1">AX$151-データ!AF193</f>
        <v>#N/A</v>
      </c>
      <c r="AY346" s="73" t="e">
        <f ca="1">AY$151-データ!AG193</f>
        <v>#N/A</v>
      </c>
      <c r="AZ346" s="73" t="e">
        <f ca="1">AZ$151-データ!AH193</f>
        <v>#N/A</v>
      </c>
      <c r="BA346" s="73" t="e">
        <f ca="1">BA$151-データ!AI193</f>
        <v>#N/A</v>
      </c>
      <c r="BB346" s="73" t="e">
        <f ca="1">BB$151-データ!AJ193</f>
        <v>#N/A</v>
      </c>
      <c r="BC346" s="73" t="e">
        <f ca="1">BC$151-データ!AK193</f>
        <v>#N/A</v>
      </c>
      <c r="BD346" s="73" t="e">
        <f ca="1">BD$151-データ!AL193</f>
        <v>#N/A</v>
      </c>
      <c r="BE346" s="73">
        <f ca="1">BE$151-データ!AM193</f>
        <v>-6</v>
      </c>
      <c r="BF346" s="73" t="e">
        <f ca="1">BF$151-データ!AN193</f>
        <v>#N/A</v>
      </c>
      <c r="BG346" s="73" t="e">
        <f ca="1">BG$151-データ!AO193</f>
        <v>#N/A</v>
      </c>
      <c r="BH346" s="73" t="e">
        <f ca="1">BH$151-データ!AP193</f>
        <v>#N/A</v>
      </c>
      <c r="BI346" s="73" t="e">
        <f ca="1">BI$151-データ!AQ193</f>
        <v>#N/A</v>
      </c>
      <c r="BJ346" s="73" t="e">
        <f ca="1">BJ$151-データ!AR193</f>
        <v>#N/A</v>
      </c>
      <c r="BK346" s="73" t="e">
        <f ca="1">BK$151-データ!AS193</f>
        <v>#N/A</v>
      </c>
      <c r="BL346" s="73" t="e">
        <f ca="1">BL$151-データ!AT193</f>
        <v>#N/A</v>
      </c>
      <c r="BM346" s="73" t="e">
        <f ca="1">BM$151-データ!AU193</f>
        <v>#N/A</v>
      </c>
      <c r="BN346" s="73" t="e">
        <f ca="1">BN$151-データ!AV193</f>
        <v>#N/A</v>
      </c>
      <c r="BO346" s="73" t="e">
        <f ca="1">BO$151-データ!AW193</f>
        <v>#N/A</v>
      </c>
      <c r="BP346" s="73" t="e">
        <f ca="1">BP$151-データ!AX193</f>
        <v>#N/A</v>
      </c>
      <c r="BQ346" s="73" t="e">
        <f>BQ$151-データ!AY193</f>
        <v>#N/A</v>
      </c>
      <c r="BR346" s="73" t="e">
        <f>BR$151-データ!AZ193</f>
        <v>#N/A</v>
      </c>
    </row>
    <row r="347" spans="30:70" hidden="1" outlineLevel="1">
      <c r="AD347" s="66">
        <f>データ!B194</f>
        <v>190</v>
      </c>
      <c r="AE347" s="66">
        <f ca="1">IF(AF347&lt;&gt;0,0,COUNTIF(AF$157:$AF347,0))</f>
        <v>0</v>
      </c>
      <c r="AF347" s="66">
        <f t="shared" ca="1" si="55"/>
        <v>3</v>
      </c>
      <c r="AG347" s="66" t="str">
        <f>データ!D194</f>
        <v>夜魔</v>
      </c>
      <c r="AH347" s="66" t="str">
        <f>データ!F194</f>
        <v>ジャアクフロスト</v>
      </c>
      <c r="AI347" s="73" t="e">
        <f ca="1">AI$151-データ!Q194</f>
        <v>#N/A</v>
      </c>
      <c r="AJ347" s="73" t="e">
        <f ca="1">AJ$151-データ!R194</f>
        <v>#N/A</v>
      </c>
      <c r="AK347" s="73" t="e">
        <f ca="1">AK$151-データ!S194</f>
        <v>#N/A</v>
      </c>
      <c r="AL347" s="73">
        <f ca="1">AL$151-データ!T194</f>
        <v>-6</v>
      </c>
      <c r="AM347" s="73" t="e">
        <f ca="1">AM$151-データ!U194</f>
        <v>#N/A</v>
      </c>
      <c r="AN347" s="73" t="e">
        <f ca="1">AN$151-データ!V194</f>
        <v>#N/A</v>
      </c>
      <c r="AO347" s="73" t="e">
        <f ca="1">AO$151-データ!W194</f>
        <v>#N/A</v>
      </c>
      <c r="AP347" s="73" t="e">
        <f ca="1">AP$151-データ!X194</f>
        <v>#N/A</v>
      </c>
      <c r="AQ347" s="73" t="e">
        <f ca="1">AQ$151-データ!Y194</f>
        <v>#N/A</v>
      </c>
      <c r="AR347" s="73" t="e">
        <f ca="1">AR$151-データ!Z194</f>
        <v>#N/A</v>
      </c>
      <c r="AS347" s="73" t="e">
        <f ca="1">AS$151-データ!AA194</f>
        <v>#N/A</v>
      </c>
      <c r="AT347" s="73" t="e">
        <f ca="1">AT$151-データ!AB194</f>
        <v>#N/A</v>
      </c>
      <c r="AU347" s="73" t="e">
        <f ca="1">AU$151-データ!AC194</f>
        <v>#N/A</v>
      </c>
      <c r="AV347" s="73" t="e">
        <f ca="1">AV$151-データ!AD194</f>
        <v>#N/A</v>
      </c>
      <c r="AW347" s="73" t="e">
        <f ca="1">AW$151-データ!AE194</f>
        <v>#N/A</v>
      </c>
      <c r="AX347" s="73" t="e">
        <f ca="1">AX$151-データ!AF194</f>
        <v>#N/A</v>
      </c>
      <c r="AY347" s="73" t="e">
        <f ca="1">AY$151-データ!AG194</f>
        <v>#N/A</v>
      </c>
      <c r="AZ347" s="73" t="e">
        <f ca="1">AZ$151-データ!AH194</f>
        <v>#N/A</v>
      </c>
      <c r="BA347" s="73" t="e">
        <f ca="1">BA$151-データ!AI194</f>
        <v>#N/A</v>
      </c>
      <c r="BB347" s="73" t="e">
        <f ca="1">BB$151-データ!AJ194</f>
        <v>#N/A</v>
      </c>
      <c r="BC347" s="73" t="e">
        <f ca="1">BC$151-データ!AK194</f>
        <v>#N/A</v>
      </c>
      <c r="BD347" s="73" t="e">
        <f ca="1">BD$151-データ!AL194</f>
        <v>#N/A</v>
      </c>
      <c r="BE347" s="73">
        <f ca="1">BE$151-データ!AM194</f>
        <v>-7</v>
      </c>
      <c r="BF347" s="73" t="e">
        <f ca="1">BF$151-データ!AN194</f>
        <v>#N/A</v>
      </c>
      <c r="BG347" s="73" t="e">
        <f ca="1">BG$151-データ!AO194</f>
        <v>#N/A</v>
      </c>
      <c r="BH347" s="73" t="e">
        <f ca="1">BH$151-データ!AP194</f>
        <v>#N/A</v>
      </c>
      <c r="BI347" s="73" t="e">
        <f ca="1">BI$151-データ!AQ194</f>
        <v>#N/A</v>
      </c>
      <c r="BJ347" s="73" t="e">
        <f ca="1">BJ$151-データ!AR194</f>
        <v>#N/A</v>
      </c>
      <c r="BK347" s="73" t="e">
        <f ca="1">BK$151-データ!AS194</f>
        <v>#N/A</v>
      </c>
      <c r="BL347" s="73">
        <f ca="1">BL$151-データ!AT194</f>
        <v>-10</v>
      </c>
      <c r="BM347" s="73" t="e">
        <f ca="1">BM$151-データ!AU194</f>
        <v>#N/A</v>
      </c>
      <c r="BN347" s="73" t="e">
        <f ca="1">BN$151-データ!AV194</f>
        <v>#N/A</v>
      </c>
      <c r="BO347" s="73" t="e">
        <f ca="1">BO$151-データ!AW194</f>
        <v>#N/A</v>
      </c>
      <c r="BP347" s="73" t="e">
        <f ca="1">BP$151-データ!AX194</f>
        <v>#N/A</v>
      </c>
      <c r="BQ347" s="73" t="e">
        <f>BQ$151-データ!AY194</f>
        <v>#N/A</v>
      </c>
      <c r="BR347" s="73" t="e">
        <f>BR$151-データ!AZ194</f>
        <v>#N/A</v>
      </c>
    </row>
    <row r="348" spans="30:70" hidden="1" outlineLevel="1">
      <c r="AD348" s="66">
        <f>データ!B195</f>
        <v>191</v>
      </c>
      <c r="AE348" s="66">
        <f ca="1">IF(AF348&lt;&gt;0,0,COUNTIF(AF$157:$AF348,0))</f>
        <v>0</v>
      </c>
      <c r="AF348" s="66">
        <f t="shared" ca="1" si="55"/>
        <v>3</v>
      </c>
      <c r="AG348" s="66" t="str">
        <f>データ!D195</f>
        <v>夜魔</v>
      </c>
      <c r="AH348" s="66" t="str">
        <f>データ!F195</f>
        <v>クライシス</v>
      </c>
      <c r="AI348" s="73" t="e">
        <f ca="1">AI$151-データ!Q195</f>
        <v>#N/A</v>
      </c>
      <c r="AJ348" s="73" t="e">
        <f ca="1">AJ$151-データ!R195</f>
        <v>#N/A</v>
      </c>
      <c r="AK348" s="73" t="e">
        <f ca="1">AK$151-データ!S195</f>
        <v>#N/A</v>
      </c>
      <c r="AL348" s="73">
        <f ca="1">AL$151-データ!T195</f>
        <v>-6</v>
      </c>
      <c r="AM348" s="73" t="e">
        <f ca="1">AM$151-データ!U195</f>
        <v>#N/A</v>
      </c>
      <c r="AN348" s="73" t="e">
        <f ca="1">AN$151-データ!V195</f>
        <v>#N/A</v>
      </c>
      <c r="AO348" s="73" t="e">
        <f ca="1">AO$151-データ!W195</f>
        <v>#N/A</v>
      </c>
      <c r="AP348" s="73" t="e">
        <f ca="1">AP$151-データ!X195</f>
        <v>#N/A</v>
      </c>
      <c r="AQ348" s="73" t="e">
        <f ca="1">AQ$151-データ!Y195</f>
        <v>#N/A</v>
      </c>
      <c r="AR348" s="73" t="e">
        <f ca="1">AR$151-データ!Z195</f>
        <v>#N/A</v>
      </c>
      <c r="AS348" s="73" t="e">
        <f ca="1">AS$151-データ!AA195</f>
        <v>#N/A</v>
      </c>
      <c r="AT348" s="73" t="e">
        <f ca="1">AT$151-データ!AB195</f>
        <v>#N/A</v>
      </c>
      <c r="AU348" s="73" t="e">
        <f ca="1">AU$151-データ!AC195</f>
        <v>#N/A</v>
      </c>
      <c r="AV348" s="73" t="e">
        <f ca="1">AV$151-データ!AD195</f>
        <v>#N/A</v>
      </c>
      <c r="AW348" s="73" t="e">
        <f ca="1">AW$151-データ!AE195</f>
        <v>#N/A</v>
      </c>
      <c r="AX348" s="73" t="e">
        <f ca="1">AX$151-データ!AF195</f>
        <v>#N/A</v>
      </c>
      <c r="AY348" s="73" t="e">
        <f ca="1">AY$151-データ!AG195</f>
        <v>#N/A</v>
      </c>
      <c r="AZ348" s="73" t="e">
        <f ca="1">AZ$151-データ!AH195</f>
        <v>#N/A</v>
      </c>
      <c r="BA348" s="73" t="e">
        <f ca="1">BA$151-データ!AI195</f>
        <v>#N/A</v>
      </c>
      <c r="BB348" s="73" t="e">
        <f ca="1">BB$151-データ!AJ195</f>
        <v>#N/A</v>
      </c>
      <c r="BC348" s="73" t="e">
        <f ca="1">BC$151-データ!AK195</f>
        <v>#N/A</v>
      </c>
      <c r="BD348" s="73" t="e">
        <f ca="1">BD$151-データ!AL195</f>
        <v>#N/A</v>
      </c>
      <c r="BE348" s="73">
        <f ca="1">BE$151-データ!AM195</f>
        <v>-7</v>
      </c>
      <c r="BF348" s="73" t="e">
        <f ca="1">BF$151-データ!AN195</f>
        <v>#N/A</v>
      </c>
      <c r="BG348" s="73" t="e">
        <f ca="1">BG$151-データ!AO195</f>
        <v>#N/A</v>
      </c>
      <c r="BH348" s="73" t="e">
        <f ca="1">BH$151-データ!AP195</f>
        <v>#N/A</v>
      </c>
      <c r="BI348" s="73" t="e">
        <f ca="1">BI$151-データ!AQ195</f>
        <v>#N/A</v>
      </c>
      <c r="BJ348" s="73" t="e">
        <f ca="1">BJ$151-データ!AR195</f>
        <v>#N/A</v>
      </c>
      <c r="BK348" s="73" t="e">
        <f ca="1">BK$151-データ!AS195</f>
        <v>#N/A</v>
      </c>
      <c r="BL348" s="73">
        <f ca="1">BL$151-データ!AT195</f>
        <v>-10</v>
      </c>
      <c r="BM348" s="73" t="e">
        <f ca="1">BM$151-データ!AU195</f>
        <v>#N/A</v>
      </c>
      <c r="BN348" s="73" t="e">
        <f ca="1">BN$151-データ!AV195</f>
        <v>#N/A</v>
      </c>
      <c r="BO348" s="73" t="e">
        <f ca="1">BO$151-データ!AW195</f>
        <v>#N/A</v>
      </c>
      <c r="BP348" s="73" t="e">
        <f ca="1">BP$151-データ!AX195</f>
        <v>#N/A</v>
      </c>
      <c r="BQ348" s="73" t="e">
        <f>BQ$151-データ!AY195</f>
        <v>#N/A</v>
      </c>
      <c r="BR348" s="73" t="e">
        <f>BR$151-データ!AZ195</f>
        <v>#N/A</v>
      </c>
    </row>
    <row r="349" spans="30:70" hidden="1" outlineLevel="1">
      <c r="AD349" s="66">
        <f>データ!B196</f>
        <v>192</v>
      </c>
      <c r="AE349" s="66">
        <f ca="1">IF(AF349&lt;&gt;0,0,COUNTIF(AF$157:$AF349,0))</f>
        <v>0</v>
      </c>
      <c r="AF349" s="66">
        <f t="shared" ca="1" si="55"/>
        <v>2</v>
      </c>
      <c r="AG349" s="66" t="str">
        <f>データ!D196</f>
        <v>夜魔</v>
      </c>
      <c r="AH349" s="66" t="str">
        <f>データ!F196</f>
        <v>ニュクス</v>
      </c>
      <c r="AI349" s="73" t="e">
        <f ca="1">AI$151-データ!Q196</f>
        <v>#N/A</v>
      </c>
      <c r="AJ349" s="73" t="e">
        <f ca="1">AJ$151-データ!R196</f>
        <v>#N/A</v>
      </c>
      <c r="AK349" s="73" t="e">
        <f ca="1">AK$151-データ!S196</f>
        <v>#N/A</v>
      </c>
      <c r="AL349" s="73" t="e">
        <f ca="1">AL$151-データ!T196</f>
        <v>#N/A</v>
      </c>
      <c r="AM349" s="73">
        <f ca="1">AM$151-データ!U196</f>
        <v>-9</v>
      </c>
      <c r="AN349" s="73" t="e">
        <f ca="1">AN$151-データ!V196</f>
        <v>#N/A</v>
      </c>
      <c r="AO349" s="73" t="e">
        <f ca="1">AO$151-データ!W196</f>
        <v>#N/A</v>
      </c>
      <c r="AP349" s="73" t="e">
        <f ca="1">AP$151-データ!X196</f>
        <v>#N/A</v>
      </c>
      <c r="AQ349" s="73" t="e">
        <f ca="1">AQ$151-データ!Y196</f>
        <v>#N/A</v>
      </c>
      <c r="AR349" s="73" t="e">
        <f ca="1">AR$151-データ!Z196</f>
        <v>#N/A</v>
      </c>
      <c r="AS349" s="73" t="e">
        <f ca="1">AS$151-データ!AA196</f>
        <v>#N/A</v>
      </c>
      <c r="AT349" s="73" t="e">
        <f ca="1">AT$151-データ!AB196</f>
        <v>#N/A</v>
      </c>
      <c r="AU349" s="73" t="e">
        <f ca="1">AU$151-データ!AC196</f>
        <v>#N/A</v>
      </c>
      <c r="AV349" s="73" t="e">
        <f ca="1">AV$151-データ!AD196</f>
        <v>#N/A</v>
      </c>
      <c r="AW349" s="73" t="e">
        <f ca="1">AW$151-データ!AE196</f>
        <v>#N/A</v>
      </c>
      <c r="AX349" s="73" t="e">
        <f ca="1">AX$151-データ!AF196</f>
        <v>#N/A</v>
      </c>
      <c r="AY349" s="73" t="e">
        <f ca="1">AY$151-データ!AG196</f>
        <v>#N/A</v>
      </c>
      <c r="AZ349" s="73" t="e">
        <f ca="1">AZ$151-データ!AH196</f>
        <v>#N/A</v>
      </c>
      <c r="BA349" s="73" t="e">
        <f ca="1">BA$151-データ!AI196</f>
        <v>#N/A</v>
      </c>
      <c r="BB349" s="73" t="e">
        <f ca="1">BB$151-データ!AJ196</f>
        <v>#N/A</v>
      </c>
      <c r="BC349" s="73" t="e">
        <f ca="1">BC$151-データ!AK196</f>
        <v>#N/A</v>
      </c>
      <c r="BD349" s="73" t="e">
        <f ca="1">BD$151-データ!AL196</f>
        <v>#N/A</v>
      </c>
      <c r="BE349" s="73">
        <f ca="1">BE$151-データ!AM196</f>
        <v>-9</v>
      </c>
      <c r="BF349" s="73" t="e">
        <f ca="1">BF$151-データ!AN196</f>
        <v>#N/A</v>
      </c>
      <c r="BG349" s="73" t="e">
        <f ca="1">BG$151-データ!AO196</f>
        <v>#N/A</v>
      </c>
      <c r="BH349" s="73" t="e">
        <f ca="1">BH$151-データ!AP196</f>
        <v>#N/A</v>
      </c>
      <c r="BI349" s="73" t="e">
        <f ca="1">BI$151-データ!AQ196</f>
        <v>#N/A</v>
      </c>
      <c r="BJ349" s="73" t="e">
        <f ca="1">BJ$151-データ!AR196</f>
        <v>#N/A</v>
      </c>
      <c r="BK349" s="73" t="e">
        <f ca="1">BK$151-データ!AS196</f>
        <v>#N/A</v>
      </c>
      <c r="BL349" s="73" t="e">
        <f ca="1">BL$151-データ!AT196</f>
        <v>#N/A</v>
      </c>
      <c r="BM349" s="73" t="e">
        <f ca="1">BM$151-データ!AU196</f>
        <v>#N/A</v>
      </c>
      <c r="BN349" s="73" t="e">
        <f ca="1">BN$151-データ!AV196</f>
        <v>#N/A</v>
      </c>
      <c r="BO349" s="73" t="e">
        <f ca="1">BO$151-データ!AW196</f>
        <v>#N/A</v>
      </c>
      <c r="BP349" s="73" t="e">
        <f ca="1">BP$151-データ!AX196</f>
        <v>#N/A</v>
      </c>
      <c r="BQ349" s="73" t="e">
        <f>BQ$151-データ!AY196</f>
        <v>#N/A</v>
      </c>
      <c r="BR349" s="73" t="e">
        <f>BR$151-データ!AZ196</f>
        <v>#N/A</v>
      </c>
    </row>
    <row r="350" spans="30:70" hidden="1" outlineLevel="1">
      <c r="AD350" s="66">
        <f>データ!B197</f>
        <v>193</v>
      </c>
      <c r="AE350" s="66">
        <f ca="1">IF(AF350&lt;&gt;0,0,COUNTIF(AF$157:$AF350,0))</f>
        <v>0</v>
      </c>
      <c r="AF350" s="66">
        <f t="shared" ca="1" si="55"/>
        <v>2</v>
      </c>
      <c r="AG350" s="66" t="str">
        <f>データ!D197</f>
        <v>夜魔</v>
      </c>
      <c r="AH350" s="66" t="str">
        <f>データ!F197</f>
        <v>リリス</v>
      </c>
      <c r="AI350" s="73" t="e">
        <f ca="1">AI$151-データ!Q197</f>
        <v>#N/A</v>
      </c>
      <c r="AJ350" s="73" t="e">
        <f ca="1">AJ$151-データ!R197</f>
        <v>#N/A</v>
      </c>
      <c r="AK350" s="73" t="e">
        <f ca="1">AK$151-データ!S197</f>
        <v>#N/A</v>
      </c>
      <c r="AL350" s="73" t="e">
        <f ca="1">AL$151-データ!T197</f>
        <v>#N/A</v>
      </c>
      <c r="AM350" s="73" t="e">
        <f ca="1">AM$151-データ!U197</f>
        <v>#N/A</v>
      </c>
      <c r="AN350" s="73" t="e">
        <f ca="1">AN$151-データ!V197</f>
        <v>#N/A</v>
      </c>
      <c r="AO350" s="73" t="e">
        <f ca="1">AO$151-データ!W197</f>
        <v>#N/A</v>
      </c>
      <c r="AP350" s="73" t="e">
        <f ca="1">AP$151-データ!X197</f>
        <v>#N/A</v>
      </c>
      <c r="AQ350" s="73" t="e">
        <f ca="1">AQ$151-データ!Y197</f>
        <v>#N/A</v>
      </c>
      <c r="AR350" s="73" t="e">
        <f ca="1">AR$151-データ!Z197</f>
        <v>#N/A</v>
      </c>
      <c r="AS350" s="73" t="e">
        <f ca="1">AS$151-データ!AA197</f>
        <v>#N/A</v>
      </c>
      <c r="AT350" s="73" t="e">
        <f ca="1">AT$151-データ!AB197</f>
        <v>#N/A</v>
      </c>
      <c r="AU350" s="73" t="e">
        <f ca="1">AU$151-データ!AC197</f>
        <v>#N/A</v>
      </c>
      <c r="AV350" s="73">
        <f ca="1">AV$151-データ!AD197</f>
        <v>-8</v>
      </c>
      <c r="AW350" s="73" t="e">
        <f ca="1">AW$151-データ!AE197</f>
        <v>#N/A</v>
      </c>
      <c r="AX350" s="73" t="e">
        <f ca="1">AX$151-データ!AF197</f>
        <v>#N/A</v>
      </c>
      <c r="AY350" s="73" t="e">
        <f ca="1">AY$151-データ!AG197</f>
        <v>#N/A</v>
      </c>
      <c r="AZ350" s="73" t="e">
        <f ca="1">AZ$151-データ!AH197</f>
        <v>#N/A</v>
      </c>
      <c r="BA350" s="73" t="e">
        <f ca="1">BA$151-データ!AI197</f>
        <v>#N/A</v>
      </c>
      <c r="BB350" s="73" t="e">
        <f ca="1">BB$151-データ!AJ197</f>
        <v>#N/A</v>
      </c>
      <c r="BC350" s="73" t="e">
        <f ca="1">BC$151-データ!AK197</f>
        <v>#N/A</v>
      </c>
      <c r="BD350" s="73" t="e">
        <f ca="1">BD$151-データ!AL197</f>
        <v>#N/A</v>
      </c>
      <c r="BE350" s="73">
        <f ca="1">BE$151-データ!AM197</f>
        <v>-10</v>
      </c>
      <c r="BF350" s="73" t="e">
        <f ca="1">BF$151-データ!AN197</f>
        <v>#N/A</v>
      </c>
      <c r="BG350" s="73" t="e">
        <f ca="1">BG$151-データ!AO197</f>
        <v>#N/A</v>
      </c>
      <c r="BH350" s="73" t="e">
        <f ca="1">BH$151-データ!AP197</f>
        <v>#N/A</v>
      </c>
      <c r="BI350" s="73" t="e">
        <f ca="1">BI$151-データ!AQ197</f>
        <v>#N/A</v>
      </c>
      <c r="BJ350" s="73" t="e">
        <f ca="1">BJ$151-データ!AR197</f>
        <v>#N/A</v>
      </c>
      <c r="BK350" s="73" t="e">
        <f ca="1">BK$151-データ!AS197</f>
        <v>#N/A</v>
      </c>
      <c r="BL350" s="73" t="e">
        <f ca="1">BL$151-データ!AT197</f>
        <v>#N/A</v>
      </c>
      <c r="BM350" s="73" t="e">
        <f ca="1">BM$151-データ!AU197</f>
        <v>#N/A</v>
      </c>
      <c r="BN350" s="73" t="e">
        <f ca="1">BN$151-データ!AV197</f>
        <v>#N/A</v>
      </c>
      <c r="BO350" s="73" t="e">
        <f ca="1">BO$151-データ!AW197</f>
        <v>#N/A</v>
      </c>
      <c r="BP350" s="73" t="e">
        <f ca="1">BP$151-データ!AX197</f>
        <v>#N/A</v>
      </c>
      <c r="BQ350" s="73" t="e">
        <f>BQ$151-データ!AY197</f>
        <v>#N/A</v>
      </c>
      <c r="BR350" s="73" t="e">
        <f>BR$151-データ!AZ197</f>
        <v>#N/A</v>
      </c>
    </row>
    <row r="351" spans="30:70" hidden="1" outlineLevel="1">
      <c r="AD351" s="66">
        <f>データ!B198</f>
        <v>194</v>
      </c>
      <c r="AE351" s="66">
        <f ca="1">IF(AF351&lt;&gt;0,0,COUNTIF(AF$157:$AF351,0))</f>
        <v>0</v>
      </c>
      <c r="AF351" s="66">
        <f t="shared" ref="AF351:AF414" ca="1" si="56">COUNTIF(AI351:BR351,"&lt;0")</f>
        <v>1</v>
      </c>
      <c r="AG351" s="66" t="str">
        <f>データ!D198</f>
        <v>神獣</v>
      </c>
      <c r="AH351" s="66" t="str">
        <f>データ!F198</f>
        <v>マカミ</v>
      </c>
      <c r="AI351" s="73" t="e">
        <f ca="1">AI$151-データ!Q198</f>
        <v>#N/A</v>
      </c>
      <c r="AJ351" s="73" t="e">
        <f ca="1">AJ$151-データ!R198</f>
        <v>#N/A</v>
      </c>
      <c r="AK351" s="73" t="e">
        <f ca="1">AK$151-データ!S198</f>
        <v>#N/A</v>
      </c>
      <c r="AL351" s="73" t="e">
        <f ca="1">AL$151-データ!T198</f>
        <v>#N/A</v>
      </c>
      <c r="AM351" s="73" t="e">
        <f ca="1">AM$151-データ!U198</f>
        <v>#N/A</v>
      </c>
      <c r="AN351" s="73" t="e">
        <f ca="1">AN$151-データ!V198</f>
        <v>#N/A</v>
      </c>
      <c r="AO351" s="73" t="e">
        <f ca="1">AO$151-データ!W198</f>
        <v>#N/A</v>
      </c>
      <c r="AP351" s="73" t="e">
        <f ca="1">AP$151-データ!X198</f>
        <v>#N/A</v>
      </c>
      <c r="AQ351" s="73" t="e">
        <f ca="1">AQ$151-データ!Y198</f>
        <v>#N/A</v>
      </c>
      <c r="AR351" s="73" t="e">
        <f ca="1">AR$151-データ!Z198</f>
        <v>#N/A</v>
      </c>
      <c r="AS351" s="73" t="e">
        <f ca="1">AS$151-データ!AA198</f>
        <v>#N/A</v>
      </c>
      <c r="AT351" s="73">
        <f ca="1">AT$151-データ!AB198</f>
        <v>-1</v>
      </c>
      <c r="AU351" s="73" t="e">
        <f ca="1">AU$151-データ!AC198</f>
        <v>#N/A</v>
      </c>
      <c r="AV351" s="73" t="e">
        <f ca="1">AV$151-データ!AD198</f>
        <v>#N/A</v>
      </c>
      <c r="AW351" s="73" t="e">
        <f ca="1">AW$151-データ!AE198</f>
        <v>#N/A</v>
      </c>
      <c r="AX351" s="73" t="e">
        <f ca="1">AX$151-データ!AF198</f>
        <v>#N/A</v>
      </c>
      <c r="AY351" s="73" t="e">
        <f ca="1">AY$151-データ!AG198</f>
        <v>#N/A</v>
      </c>
      <c r="AZ351" s="73" t="e">
        <f ca="1">AZ$151-データ!AH198</f>
        <v>#N/A</v>
      </c>
      <c r="BA351" s="73" t="e">
        <f ca="1">BA$151-データ!AI198</f>
        <v>#N/A</v>
      </c>
      <c r="BB351" s="73" t="e">
        <f ca="1">BB$151-データ!AJ198</f>
        <v>#N/A</v>
      </c>
      <c r="BC351" s="73" t="e">
        <f ca="1">BC$151-データ!AK198</f>
        <v>#N/A</v>
      </c>
      <c r="BD351" s="73" t="e">
        <f ca="1">BD$151-データ!AL198</f>
        <v>#N/A</v>
      </c>
      <c r="BE351" s="73" t="e">
        <f ca="1">BE$151-データ!AM198</f>
        <v>#N/A</v>
      </c>
      <c r="BF351" s="73" t="e">
        <f ca="1">BF$151-データ!AN198</f>
        <v>#N/A</v>
      </c>
      <c r="BG351" s="73" t="e">
        <f ca="1">BG$151-データ!AO198</f>
        <v>#N/A</v>
      </c>
      <c r="BH351" s="73" t="e">
        <f ca="1">BH$151-データ!AP198</f>
        <v>#N/A</v>
      </c>
      <c r="BI351" s="73" t="e">
        <f ca="1">BI$151-データ!AQ198</f>
        <v>#N/A</v>
      </c>
      <c r="BJ351" s="73" t="e">
        <f ca="1">BJ$151-データ!AR198</f>
        <v>#N/A</v>
      </c>
      <c r="BK351" s="73" t="e">
        <f ca="1">BK$151-データ!AS198</f>
        <v>#N/A</v>
      </c>
      <c r="BL351" s="73" t="e">
        <f ca="1">BL$151-データ!AT198</f>
        <v>#N/A</v>
      </c>
      <c r="BM351" s="73" t="e">
        <f ca="1">BM$151-データ!AU198</f>
        <v>#N/A</v>
      </c>
      <c r="BN351" s="73" t="e">
        <f ca="1">BN$151-データ!AV198</f>
        <v>#N/A</v>
      </c>
      <c r="BO351" s="73" t="e">
        <f ca="1">BO$151-データ!AW198</f>
        <v>#N/A</v>
      </c>
      <c r="BP351" s="73" t="e">
        <f ca="1">BP$151-データ!AX198</f>
        <v>#N/A</v>
      </c>
      <c r="BQ351" s="73" t="e">
        <f>BQ$151-データ!AY198</f>
        <v>#N/A</v>
      </c>
      <c r="BR351" s="73" t="e">
        <f>BR$151-データ!AZ198</f>
        <v>#N/A</v>
      </c>
    </row>
    <row r="352" spans="30:70" hidden="1" outlineLevel="1">
      <c r="AD352" s="66">
        <f>データ!B199</f>
        <v>195</v>
      </c>
      <c r="AE352" s="66">
        <f ca="1">IF(AF352&lt;&gt;0,0,COUNTIF(AF$157:$AF352,0))</f>
        <v>0</v>
      </c>
      <c r="AF352" s="66">
        <f t="shared" ca="1" si="56"/>
        <v>1</v>
      </c>
      <c r="AG352" s="66" t="str">
        <f>データ!D199</f>
        <v>神獣</v>
      </c>
      <c r="AH352" s="66" t="str">
        <f>データ!F199</f>
        <v>カイチ</v>
      </c>
      <c r="AI352" s="73" t="e">
        <f ca="1">AI$151-データ!Q199</f>
        <v>#N/A</v>
      </c>
      <c r="AJ352" s="73" t="e">
        <f ca="1">AJ$151-データ!R199</f>
        <v>#N/A</v>
      </c>
      <c r="AK352" s="73" t="e">
        <f ca="1">AK$151-データ!S199</f>
        <v>#N/A</v>
      </c>
      <c r="AL352" s="73" t="e">
        <f ca="1">AL$151-データ!T199</f>
        <v>#N/A</v>
      </c>
      <c r="AM352" s="73" t="e">
        <f ca="1">AM$151-データ!U199</f>
        <v>#N/A</v>
      </c>
      <c r="AN352" s="73" t="e">
        <f ca="1">AN$151-データ!V199</f>
        <v>#N/A</v>
      </c>
      <c r="AO352" s="73" t="e">
        <f ca="1">AO$151-データ!W199</f>
        <v>#N/A</v>
      </c>
      <c r="AP352" s="73" t="e">
        <f ca="1">AP$151-データ!X199</f>
        <v>#N/A</v>
      </c>
      <c r="AQ352" s="73" t="e">
        <f ca="1">AQ$151-データ!Y199</f>
        <v>#N/A</v>
      </c>
      <c r="AR352" s="73" t="e">
        <f ca="1">AR$151-データ!Z199</f>
        <v>#N/A</v>
      </c>
      <c r="AS352" s="73" t="e">
        <f ca="1">AS$151-データ!AA199</f>
        <v>#N/A</v>
      </c>
      <c r="AT352" s="73">
        <f ca="1">AT$151-データ!AB199</f>
        <v>-3</v>
      </c>
      <c r="AU352" s="73" t="e">
        <f ca="1">AU$151-データ!AC199</f>
        <v>#N/A</v>
      </c>
      <c r="AV352" s="73" t="e">
        <f ca="1">AV$151-データ!AD199</f>
        <v>#N/A</v>
      </c>
      <c r="AW352" s="73" t="e">
        <f ca="1">AW$151-データ!AE199</f>
        <v>#N/A</v>
      </c>
      <c r="AX352" s="73" t="e">
        <f ca="1">AX$151-データ!AF199</f>
        <v>#N/A</v>
      </c>
      <c r="AY352" s="73" t="e">
        <f ca="1">AY$151-データ!AG199</f>
        <v>#N/A</v>
      </c>
      <c r="AZ352" s="73" t="e">
        <f ca="1">AZ$151-データ!AH199</f>
        <v>#N/A</v>
      </c>
      <c r="BA352" s="73" t="e">
        <f ca="1">BA$151-データ!AI199</f>
        <v>#N/A</v>
      </c>
      <c r="BB352" s="73" t="e">
        <f ca="1">BB$151-データ!AJ199</f>
        <v>#N/A</v>
      </c>
      <c r="BC352" s="73" t="e">
        <f ca="1">BC$151-データ!AK199</f>
        <v>#N/A</v>
      </c>
      <c r="BD352" s="73" t="e">
        <f ca="1">BD$151-データ!AL199</f>
        <v>#N/A</v>
      </c>
      <c r="BE352" s="73" t="e">
        <f ca="1">BE$151-データ!AM199</f>
        <v>#N/A</v>
      </c>
      <c r="BF352" s="73" t="e">
        <f ca="1">BF$151-データ!AN199</f>
        <v>#N/A</v>
      </c>
      <c r="BG352" s="73" t="e">
        <f ca="1">BG$151-データ!AO199</f>
        <v>#N/A</v>
      </c>
      <c r="BH352" s="73" t="e">
        <f ca="1">BH$151-データ!AP199</f>
        <v>#N/A</v>
      </c>
      <c r="BI352" s="73" t="e">
        <f ca="1">BI$151-データ!AQ199</f>
        <v>#N/A</v>
      </c>
      <c r="BJ352" s="73" t="e">
        <f ca="1">BJ$151-データ!AR199</f>
        <v>#N/A</v>
      </c>
      <c r="BK352" s="73" t="e">
        <f ca="1">BK$151-データ!AS199</f>
        <v>#N/A</v>
      </c>
      <c r="BL352" s="73" t="e">
        <f ca="1">BL$151-データ!AT199</f>
        <v>#N/A</v>
      </c>
      <c r="BM352" s="73" t="e">
        <f ca="1">BM$151-データ!AU199</f>
        <v>#N/A</v>
      </c>
      <c r="BN352" s="73" t="e">
        <f ca="1">BN$151-データ!AV199</f>
        <v>#N/A</v>
      </c>
      <c r="BO352" s="73" t="e">
        <f ca="1">BO$151-データ!AW199</f>
        <v>#N/A</v>
      </c>
      <c r="BP352" s="73" t="e">
        <f ca="1">BP$151-データ!AX199</f>
        <v>#N/A</v>
      </c>
      <c r="BQ352" s="73" t="e">
        <f>BQ$151-データ!AY199</f>
        <v>#N/A</v>
      </c>
      <c r="BR352" s="73" t="e">
        <f>BR$151-データ!AZ199</f>
        <v>#N/A</v>
      </c>
    </row>
    <row r="353" spans="30:70" hidden="1" outlineLevel="1">
      <c r="AD353" s="66">
        <f>データ!B200</f>
        <v>196</v>
      </c>
      <c r="AE353" s="66">
        <f ca="1">IF(AF353&lt;&gt;0,0,COUNTIF(AF$157:$AF353,0))</f>
        <v>0</v>
      </c>
      <c r="AF353" s="66">
        <f t="shared" ca="1" si="56"/>
        <v>1</v>
      </c>
      <c r="AG353" s="66" t="str">
        <f>データ!D200</f>
        <v>神獣</v>
      </c>
      <c r="AH353" s="66" t="str">
        <f>データ!F200</f>
        <v>ナンディ</v>
      </c>
      <c r="AI353" s="73" t="e">
        <f ca="1">AI$151-データ!Q200</f>
        <v>#N/A</v>
      </c>
      <c r="AJ353" s="73" t="e">
        <f ca="1">AJ$151-データ!R200</f>
        <v>#N/A</v>
      </c>
      <c r="AK353" s="73" t="e">
        <f ca="1">AK$151-データ!S200</f>
        <v>#N/A</v>
      </c>
      <c r="AL353" s="73" t="e">
        <f ca="1">AL$151-データ!T200</f>
        <v>#N/A</v>
      </c>
      <c r="AM353" s="73" t="e">
        <f ca="1">AM$151-データ!U200</f>
        <v>#N/A</v>
      </c>
      <c r="AN353" s="73" t="e">
        <f ca="1">AN$151-データ!V200</f>
        <v>#N/A</v>
      </c>
      <c r="AO353" s="73" t="e">
        <f ca="1">AO$151-データ!W200</f>
        <v>#N/A</v>
      </c>
      <c r="AP353" s="73" t="e">
        <f ca="1">AP$151-データ!X200</f>
        <v>#N/A</v>
      </c>
      <c r="AQ353" s="73" t="e">
        <f ca="1">AQ$151-データ!Y200</f>
        <v>#N/A</v>
      </c>
      <c r="AR353" s="73" t="e">
        <f ca="1">AR$151-データ!Z200</f>
        <v>#N/A</v>
      </c>
      <c r="AS353" s="73" t="e">
        <f ca="1">AS$151-データ!AA200</f>
        <v>#N/A</v>
      </c>
      <c r="AT353" s="73">
        <f ca="1">AT$151-データ!AB200</f>
        <v>-6</v>
      </c>
      <c r="AU353" s="73" t="e">
        <f ca="1">AU$151-データ!AC200</f>
        <v>#N/A</v>
      </c>
      <c r="AV353" s="73" t="e">
        <f ca="1">AV$151-データ!AD200</f>
        <v>#N/A</v>
      </c>
      <c r="AW353" s="73" t="e">
        <f ca="1">AW$151-データ!AE200</f>
        <v>#N/A</v>
      </c>
      <c r="AX353" s="73" t="e">
        <f ca="1">AX$151-データ!AF200</f>
        <v>#N/A</v>
      </c>
      <c r="AY353" s="73" t="e">
        <f ca="1">AY$151-データ!AG200</f>
        <v>#N/A</v>
      </c>
      <c r="AZ353" s="73" t="e">
        <f ca="1">AZ$151-データ!AH200</f>
        <v>#N/A</v>
      </c>
      <c r="BA353" s="73" t="e">
        <f ca="1">BA$151-データ!AI200</f>
        <v>#N/A</v>
      </c>
      <c r="BB353" s="73" t="e">
        <f ca="1">BB$151-データ!AJ200</f>
        <v>#N/A</v>
      </c>
      <c r="BC353" s="73" t="e">
        <f ca="1">BC$151-データ!AK200</f>
        <v>#N/A</v>
      </c>
      <c r="BD353" s="73" t="e">
        <f ca="1">BD$151-データ!AL200</f>
        <v>#N/A</v>
      </c>
      <c r="BE353" s="73" t="e">
        <f ca="1">BE$151-データ!AM200</f>
        <v>#N/A</v>
      </c>
      <c r="BF353" s="73" t="e">
        <f ca="1">BF$151-データ!AN200</f>
        <v>#N/A</v>
      </c>
      <c r="BG353" s="73" t="e">
        <f ca="1">BG$151-データ!AO200</f>
        <v>#N/A</v>
      </c>
      <c r="BH353" s="73" t="e">
        <f ca="1">BH$151-データ!AP200</f>
        <v>#N/A</v>
      </c>
      <c r="BI353" s="73" t="e">
        <f ca="1">BI$151-データ!AQ200</f>
        <v>#N/A</v>
      </c>
      <c r="BJ353" s="73" t="e">
        <f ca="1">BJ$151-データ!AR200</f>
        <v>#N/A</v>
      </c>
      <c r="BK353" s="73" t="e">
        <f ca="1">BK$151-データ!AS200</f>
        <v>#N/A</v>
      </c>
      <c r="BL353" s="73" t="e">
        <f ca="1">BL$151-データ!AT200</f>
        <v>#N/A</v>
      </c>
      <c r="BM353" s="73" t="e">
        <f ca="1">BM$151-データ!AU200</f>
        <v>#N/A</v>
      </c>
      <c r="BN353" s="73" t="e">
        <f ca="1">BN$151-データ!AV200</f>
        <v>#N/A</v>
      </c>
      <c r="BO353" s="73" t="e">
        <f ca="1">BO$151-データ!AW200</f>
        <v>#N/A</v>
      </c>
      <c r="BP353" s="73" t="e">
        <f ca="1">BP$151-データ!AX200</f>
        <v>#N/A</v>
      </c>
      <c r="BQ353" s="73" t="e">
        <f>BQ$151-データ!AY200</f>
        <v>#N/A</v>
      </c>
      <c r="BR353" s="73" t="e">
        <f>BR$151-データ!AZ200</f>
        <v>#N/A</v>
      </c>
    </row>
    <row r="354" spans="30:70" hidden="1" outlineLevel="1">
      <c r="AD354" s="66">
        <f>データ!B201</f>
        <v>197</v>
      </c>
      <c r="AE354" s="66">
        <f ca="1">IF(AF354&lt;&gt;0,0,COUNTIF(AF$157:$AF354,0))</f>
        <v>0</v>
      </c>
      <c r="AF354" s="66">
        <f t="shared" ca="1" si="56"/>
        <v>1</v>
      </c>
      <c r="AG354" s="66" t="str">
        <f>データ!D201</f>
        <v>神獣</v>
      </c>
      <c r="AH354" s="66" t="str">
        <f>データ!F201</f>
        <v>アヌビス</v>
      </c>
      <c r="AI354" s="73" t="e">
        <f ca="1">AI$151-データ!Q201</f>
        <v>#N/A</v>
      </c>
      <c r="AJ354" s="73" t="e">
        <f ca="1">AJ$151-データ!R201</f>
        <v>#N/A</v>
      </c>
      <c r="AK354" s="73" t="e">
        <f ca="1">AK$151-データ!S201</f>
        <v>#N/A</v>
      </c>
      <c r="AL354" s="73" t="e">
        <f ca="1">AL$151-データ!T201</f>
        <v>#N/A</v>
      </c>
      <c r="AM354" s="73" t="e">
        <f ca="1">AM$151-データ!U201</f>
        <v>#N/A</v>
      </c>
      <c r="AN354" s="73" t="e">
        <f ca="1">AN$151-データ!V201</f>
        <v>#N/A</v>
      </c>
      <c r="AO354" s="73" t="e">
        <f ca="1">AO$151-データ!W201</f>
        <v>#N/A</v>
      </c>
      <c r="AP354" s="73" t="e">
        <f ca="1">AP$151-データ!X201</f>
        <v>#N/A</v>
      </c>
      <c r="AQ354" s="73" t="e">
        <f ca="1">AQ$151-データ!Y201</f>
        <v>#N/A</v>
      </c>
      <c r="AR354" s="73" t="e">
        <f ca="1">AR$151-データ!Z201</f>
        <v>#N/A</v>
      </c>
      <c r="AS354" s="73" t="e">
        <f ca="1">AS$151-データ!AA201</f>
        <v>#N/A</v>
      </c>
      <c r="AT354" s="73">
        <f ca="1">AT$151-データ!AB201</f>
        <v>-8</v>
      </c>
      <c r="AU354" s="73" t="e">
        <f ca="1">AU$151-データ!AC201</f>
        <v>#N/A</v>
      </c>
      <c r="AV354" s="73" t="e">
        <f ca="1">AV$151-データ!AD201</f>
        <v>#N/A</v>
      </c>
      <c r="AW354" s="73" t="e">
        <f ca="1">AW$151-データ!AE201</f>
        <v>#N/A</v>
      </c>
      <c r="AX354" s="73" t="e">
        <f ca="1">AX$151-データ!AF201</f>
        <v>#N/A</v>
      </c>
      <c r="AY354" s="73" t="e">
        <f ca="1">AY$151-データ!AG201</f>
        <v>#N/A</v>
      </c>
      <c r="AZ354" s="73" t="e">
        <f ca="1">AZ$151-データ!AH201</f>
        <v>#N/A</v>
      </c>
      <c r="BA354" s="73" t="e">
        <f ca="1">BA$151-データ!AI201</f>
        <v>#N/A</v>
      </c>
      <c r="BB354" s="73" t="e">
        <f ca="1">BB$151-データ!AJ201</f>
        <v>#N/A</v>
      </c>
      <c r="BC354" s="73" t="e">
        <f ca="1">BC$151-データ!AK201</f>
        <v>#N/A</v>
      </c>
      <c r="BD354" s="73" t="e">
        <f ca="1">BD$151-データ!AL201</f>
        <v>#N/A</v>
      </c>
      <c r="BE354" s="73" t="e">
        <f ca="1">BE$151-データ!AM201</f>
        <v>#N/A</v>
      </c>
      <c r="BF354" s="73" t="e">
        <f ca="1">BF$151-データ!AN201</f>
        <v>#N/A</v>
      </c>
      <c r="BG354" s="73" t="e">
        <f ca="1">BG$151-データ!AO201</f>
        <v>#N/A</v>
      </c>
      <c r="BH354" s="73" t="e">
        <f ca="1">BH$151-データ!AP201</f>
        <v>#N/A</v>
      </c>
      <c r="BI354" s="73" t="e">
        <f ca="1">BI$151-データ!AQ201</f>
        <v>#N/A</v>
      </c>
      <c r="BJ354" s="73" t="e">
        <f ca="1">BJ$151-データ!AR201</f>
        <v>#N/A</v>
      </c>
      <c r="BK354" s="73" t="e">
        <f ca="1">BK$151-データ!AS201</f>
        <v>#N/A</v>
      </c>
      <c r="BL354" s="73" t="e">
        <f ca="1">BL$151-データ!AT201</f>
        <v>#N/A</v>
      </c>
      <c r="BM354" s="73" t="e">
        <f ca="1">BM$151-データ!AU201</f>
        <v>#N/A</v>
      </c>
      <c r="BN354" s="73" t="e">
        <f ca="1">BN$151-データ!AV201</f>
        <v>#N/A</v>
      </c>
      <c r="BO354" s="73" t="e">
        <f ca="1">BO$151-データ!AW201</f>
        <v>#N/A</v>
      </c>
      <c r="BP354" s="73" t="e">
        <f ca="1">BP$151-データ!AX201</f>
        <v>#N/A</v>
      </c>
      <c r="BQ354" s="73" t="e">
        <f>BQ$151-データ!AY201</f>
        <v>#N/A</v>
      </c>
      <c r="BR354" s="73" t="e">
        <f>BR$151-データ!AZ201</f>
        <v>#N/A</v>
      </c>
    </row>
    <row r="355" spans="30:70" hidden="1" outlineLevel="1">
      <c r="AD355" s="66">
        <f>データ!B202</f>
        <v>198</v>
      </c>
      <c r="AE355" s="66">
        <f ca="1">IF(AF355&lt;&gt;0,0,COUNTIF(AF$157:$AF355,0))</f>
        <v>0</v>
      </c>
      <c r="AF355" s="66">
        <f t="shared" ca="1" si="56"/>
        <v>1</v>
      </c>
      <c r="AG355" s="66" t="str">
        <f>データ!D202</f>
        <v>神獣</v>
      </c>
      <c r="AH355" s="66" t="str">
        <f>データ!F202</f>
        <v>ナラシンハ</v>
      </c>
      <c r="AI355" s="73" t="e">
        <f ca="1">AI$151-データ!Q202</f>
        <v>#N/A</v>
      </c>
      <c r="AJ355" s="73" t="e">
        <f ca="1">AJ$151-データ!R202</f>
        <v>#N/A</v>
      </c>
      <c r="AK355" s="73" t="e">
        <f ca="1">AK$151-データ!S202</f>
        <v>#N/A</v>
      </c>
      <c r="AL355" s="73" t="e">
        <f ca="1">AL$151-データ!T202</f>
        <v>#N/A</v>
      </c>
      <c r="AM355" s="73" t="e">
        <f ca="1">AM$151-データ!U202</f>
        <v>#N/A</v>
      </c>
      <c r="AN355" s="73" t="e">
        <f ca="1">AN$151-データ!V202</f>
        <v>#N/A</v>
      </c>
      <c r="AO355" s="73" t="e">
        <f ca="1">AO$151-データ!W202</f>
        <v>#N/A</v>
      </c>
      <c r="AP355" s="73" t="e">
        <f ca="1">AP$151-データ!X202</f>
        <v>#N/A</v>
      </c>
      <c r="AQ355" s="73" t="e">
        <f ca="1">AQ$151-データ!Y202</f>
        <v>#N/A</v>
      </c>
      <c r="AR355" s="73" t="e">
        <f ca="1">AR$151-データ!Z202</f>
        <v>#N/A</v>
      </c>
      <c r="AS355" s="73" t="e">
        <f ca="1">AS$151-データ!AA202</f>
        <v>#N/A</v>
      </c>
      <c r="AT355" s="73">
        <f ca="1">AT$151-データ!AB202</f>
        <v>-8</v>
      </c>
      <c r="AU355" s="73" t="e">
        <f ca="1">AU$151-データ!AC202</f>
        <v>#N/A</v>
      </c>
      <c r="AV355" s="73" t="e">
        <f ca="1">AV$151-データ!AD202</f>
        <v>#N/A</v>
      </c>
      <c r="AW355" s="73" t="e">
        <f ca="1">AW$151-データ!AE202</f>
        <v>#N/A</v>
      </c>
      <c r="AX355" s="73" t="e">
        <f ca="1">AX$151-データ!AF202</f>
        <v>#N/A</v>
      </c>
      <c r="AY355" s="73" t="e">
        <f ca="1">AY$151-データ!AG202</f>
        <v>#N/A</v>
      </c>
      <c r="AZ355" s="73" t="e">
        <f ca="1">AZ$151-データ!AH202</f>
        <v>#N/A</v>
      </c>
      <c r="BA355" s="73" t="e">
        <f ca="1">BA$151-データ!AI202</f>
        <v>#N/A</v>
      </c>
      <c r="BB355" s="73" t="e">
        <f ca="1">BB$151-データ!AJ202</f>
        <v>#N/A</v>
      </c>
      <c r="BC355" s="73" t="e">
        <f ca="1">BC$151-データ!AK202</f>
        <v>#N/A</v>
      </c>
      <c r="BD355" s="73" t="e">
        <f ca="1">BD$151-データ!AL202</f>
        <v>#N/A</v>
      </c>
      <c r="BE355" s="73" t="e">
        <f ca="1">BE$151-データ!AM202</f>
        <v>#N/A</v>
      </c>
      <c r="BF355" s="73" t="e">
        <f ca="1">BF$151-データ!AN202</f>
        <v>#N/A</v>
      </c>
      <c r="BG355" s="73" t="e">
        <f ca="1">BG$151-データ!AO202</f>
        <v>#N/A</v>
      </c>
      <c r="BH355" s="73" t="e">
        <f ca="1">BH$151-データ!AP202</f>
        <v>#N/A</v>
      </c>
      <c r="BI355" s="73" t="e">
        <f ca="1">BI$151-データ!AQ202</f>
        <v>#N/A</v>
      </c>
      <c r="BJ355" s="73" t="e">
        <f ca="1">BJ$151-データ!AR202</f>
        <v>#N/A</v>
      </c>
      <c r="BK355" s="73" t="e">
        <f ca="1">BK$151-データ!AS202</f>
        <v>#N/A</v>
      </c>
      <c r="BL355" s="73" t="e">
        <f ca="1">BL$151-データ!AT202</f>
        <v>#N/A</v>
      </c>
      <c r="BM355" s="73" t="e">
        <f ca="1">BM$151-データ!AU202</f>
        <v>#N/A</v>
      </c>
      <c r="BN355" s="73" t="e">
        <f ca="1">BN$151-データ!AV202</f>
        <v>#N/A</v>
      </c>
      <c r="BO355" s="73" t="e">
        <f ca="1">BO$151-データ!AW202</f>
        <v>#N/A</v>
      </c>
      <c r="BP355" s="73" t="e">
        <f ca="1">BP$151-データ!AX202</f>
        <v>#N/A</v>
      </c>
      <c r="BQ355" s="73" t="e">
        <f>BQ$151-データ!AY202</f>
        <v>#N/A</v>
      </c>
      <c r="BR355" s="73" t="e">
        <f>BR$151-データ!AZ202</f>
        <v>#N/A</v>
      </c>
    </row>
    <row r="356" spans="30:70" hidden="1" outlineLevel="1">
      <c r="AD356" s="66">
        <f>データ!B203</f>
        <v>199</v>
      </c>
      <c r="AE356" s="66">
        <f ca="1">IF(AF356&lt;&gt;0,0,COUNTIF(AF$157:$AF356,0))</f>
        <v>0</v>
      </c>
      <c r="AF356" s="66">
        <f t="shared" ca="1" si="56"/>
        <v>3</v>
      </c>
      <c r="AG356" s="66" t="str">
        <f>データ!D203</f>
        <v>神獣</v>
      </c>
      <c r="AH356" s="66" t="str">
        <f>データ!F203</f>
        <v>ゲンブ</v>
      </c>
      <c r="AI356" s="73" t="e">
        <f ca="1">AI$151-データ!Q203</f>
        <v>#N/A</v>
      </c>
      <c r="AJ356" s="73" t="e">
        <f ca="1">AJ$151-データ!R203</f>
        <v>#N/A</v>
      </c>
      <c r="AK356" s="73" t="e">
        <f ca="1">AK$151-データ!S203</f>
        <v>#N/A</v>
      </c>
      <c r="AL356" s="73" t="e">
        <f ca="1">AL$151-データ!T203</f>
        <v>#N/A</v>
      </c>
      <c r="AM356" s="73" t="e">
        <f ca="1">AM$151-データ!U203</f>
        <v>#N/A</v>
      </c>
      <c r="AN356" s="73" t="e">
        <f ca="1">AN$151-データ!V203</f>
        <v>#N/A</v>
      </c>
      <c r="AO356" s="73" t="e">
        <f ca="1">AO$151-データ!W203</f>
        <v>#N/A</v>
      </c>
      <c r="AP356" s="73" t="e">
        <f ca="1">AP$151-データ!X203</f>
        <v>#N/A</v>
      </c>
      <c r="AQ356" s="73" t="e">
        <f ca="1">AQ$151-データ!Y203</f>
        <v>#N/A</v>
      </c>
      <c r="AR356" s="73" t="e">
        <f ca="1">AR$151-データ!Z203</f>
        <v>#N/A</v>
      </c>
      <c r="AS356" s="73" t="e">
        <f ca="1">AS$151-データ!AA203</f>
        <v>#N/A</v>
      </c>
      <c r="AT356" s="73">
        <f ca="1">AT$151-データ!AB203</f>
        <v>-8</v>
      </c>
      <c r="AU356" s="73" t="e">
        <f ca="1">AU$151-データ!AC203</f>
        <v>#N/A</v>
      </c>
      <c r="AV356" s="73" t="e">
        <f ca="1">AV$151-データ!AD203</f>
        <v>#N/A</v>
      </c>
      <c r="AW356" s="73" t="e">
        <f ca="1">AW$151-データ!AE203</f>
        <v>#N/A</v>
      </c>
      <c r="AX356" s="73" t="e">
        <f ca="1">AX$151-データ!AF203</f>
        <v>#N/A</v>
      </c>
      <c r="AY356" s="73" t="e">
        <f ca="1">AY$151-データ!AG203</f>
        <v>#N/A</v>
      </c>
      <c r="AZ356" s="73" t="e">
        <f ca="1">AZ$151-データ!AH203</f>
        <v>#N/A</v>
      </c>
      <c r="BA356" s="73" t="e">
        <f ca="1">BA$151-データ!AI203</f>
        <v>#N/A</v>
      </c>
      <c r="BB356" s="73" t="e">
        <f ca="1">BB$151-データ!AJ203</f>
        <v>#N/A</v>
      </c>
      <c r="BC356" s="73" t="e">
        <f ca="1">BC$151-データ!AK203</f>
        <v>#N/A</v>
      </c>
      <c r="BD356" s="73">
        <f ca="1">BD$151-データ!AL203</f>
        <v>-8</v>
      </c>
      <c r="BE356" s="73" t="e">
        <f ca="1">BE$151-データ!AM203</f>
        <v>#N/A</v>
      </c>
      <c r="BF356" s="73" t="e">
        <f ca="1">BF$151-データ!AN203</f>
        <v>#N/A</v>
      </c>
      <c r="BG356" s="73" t="e">
        <f ca="1">BG$151-データ!AO203</f>
        <v>#N/A</v>
      </c>
      <c r="BH356" s="73" t="e">
        <f ca="1">BH$151-データ!AP203</f>
        <v>#N/A</v>
      </c>
      <c r="BI356" s="73" t="e">
        <f ca="1">BI$151-データ!AQ203</f>
        <v>#N/A</v>
      </c>
      <c r="BJ356" s="73" t="e">
        <f ca="1">BJ$151-データ!AR203</f>
        <v>#N/A</v>
      </c>
      <c r="BK356" s="73">
        <f ca="1">BK$151-データ!AS203</f>
        <v>-3</v>
      </c>
      <c r="BL356" s="73" t="e">
        <f ca="1">BL$151-データ!AT203</f>
        <v>#N/A</v>
      </c>
      <c r="BM356" s="73" t="e">
        <f ca="1">BM$151-データ!AU203</f>
        <v>#N/A</v>
      </c>
      <c r="BN356" s="73" t="e">
        <f ca="1">BN$151-データ!AV203</f>
        <v>#N/A</v>
      </c>
      <c r="BO356" s="73" t="e">
        <f ca="1">BO$151-データ!AW203</f>
        <v>#N/A</v>
      </c>
      <c r="BP356" s="73" t="e">
        <f ca="1">BP$151-データ!AX203</f>
        <v>#N/A</v>
      </c>
      <c r="BQ356" s="73" t="e">
        <f>BQ$151-データ!AY203</f>
        <v>#N/A</v>
      </c>
      <c r="BR356" s="73" t="e">
        <f>BR$151-データ!AZ203</f>
        <v>#N/A</v>
      </c>
    </row>
    <row r="357" spans="30:70" hidden="1" outlineLevel="1">
      <c r="AD357" s="66">
        <f>データ!B204</f>
        <v>200</v>
      </c>
      <c r="AE357" s="66">
        <f ca="1">IF(AF357&lt;&gt;0,0,COUNTIF(AF$157:$AF357,0))</f>
        <v>0</v>
      </c>
      <c r="AF357" s="66">
        <f t="shared" ca="1" si="56"/>
        <v>2</v>
      </c>
      <c r="AG357" s="66" t="str">
        <f>データ!D204</f>
        <v>神獣</v>
      </c>
      <c r="AH357" s="66" t="str">
        <f>データ!F204</f>
        <v>バロン</v>
      </c>
      <c r="AI357" s="73" t="e">
        <f ca="1">AI$151-データ!Q204</f>
        <v>#N/A</v>
      </c>
      <c r="AJ357" s="73" t="e">
        <f ca="1">AJ$151-データ!R204</f>
        <v>#N/A</v>
      </c>
      <c r="AK357" s="73" t="e">
        <f ca="1">AK$151-データ!S204</f>
        <v>#N/A</v>
      </c>
      <c r="AL357" s="73" t="e">
        <f ca="1">AL$151-データ!T204</f>
        <v>#N/A</v>
      </c>
      <c r="AM357" s="73" t="e">
        <f ca="1">AM$151-データ!U204</f>
        <v>#N/A</v>
      </c>
      <c r="AN357" s="73" t="e">
        <f ca="1">AN$151-データ!V204</f>
        <v>#N/A</v>
      </c>
      <c r="AO357" s="73" t="e">
        <f ca="1">AO$151-データ!W204</f>
        <v>#N/A</v>
      </c>
      <c r="AP357" s="73" t="e">
        <f ca="1">AP$151-データ!X204</f>
        <v>#N/A</v>
      </c>
      <c r="AQ357" s="73" t="e">
        <f ca="1">AQ$151-データ!Y204</f>
        <v>#N/A</v>
      </c>
      <c r="AR357" s="73" t="e">
        <f ca="1">AR$151-データ!Z204</f>
        <v>#N/A</v>
      </c>
      <c r="AS357" s="73" t="e">
        <f ca="1">AS$151-データ!AA204</f>
        <v>#N/A</v>
      </c>
      <c r="AT357" s="73">
        <f ca="1">AT$151-データ!AB204</f>
        <v>-8</v>
      </c>
      <c r="AU357" s="73" t="e">
        <f ca="1">AU$151-データ!AC204</f>
        <v>#N/A</v>
      </c>
      <c r="AV357" s="73" t="e">
        <f ca="1">AV$151-データ!AD204</f>
        <v>#N/A</v>
      </c>
      <c r="AW357" s="73" t="e">
        <f ca="1">AW$151-データ!AE204</f>
        <v>#N/A</v>
      </c>
      <c r="AX357" s="73" t="e">
        <f ca="1">AX$151-データ!AF204</f>
        <v>#N/A</v>
      </c>
      <c r="AY357" s="73" t="e">
        <f ca="1">AY$151-データ!AG204</f>
        <v>#N/A</v>
      </c>
      <c r="AZ357" s="73" t="e">
        <f ca="1">AZ$151-データ!AH204</f>
        <v>#N/A</v>
      </c>
      <c r="BA357" s="73" t="e">
        <f ca="1">BA$151-データ!AI204</f>
        <v>#N/A</v>
      </c>
      <c r="BB357" s="73">
        <f ca="1">BB$151-データ!AJ204</f>
        <v>-7</v>
      </c>
      <c r="BC357" s="73" t="e">
        <f ca="1">BC$151-データ!AK204</f>
        <v>#N/A</v>
      </c>
      <c r="BD357" s="73" t="e">
        <f ca="1">BD$151-データ!AL204</f>
        <v>#N/A</v>
      </c>
      <c r="BE357" s="73" t="e">
        <f ca="1">BE$151-データ!AM204</f>
        <v>#N/A</v>
      </c>
      <c r="BF357" s="73" t="e">
        <f ca="1">BF$151-データ!AN204</f>
        <v>#N/A</v>
      </c>
      <c r="BG357" s="73" t="e">
        <f ca="1">BG$151-データ!AO204</f>
        <v>#N/A</v>
      </c>
      <c r="BH357" s="73" t="e">
        <f ca="1">BH$151-データ!AP204</f>
        <v>#N/A</v>
      </c>
      <c r="BI357" s="73" t="e">
        <f ca="1">BI$151-データ!AQ204</f>
        <v>#N/A</v>
      </c>
      <c r="BJ357" s="73" t="e">
        <f ca="1">BJ$151-データ!AR204</f>
        <v>#N/A</v>
      </c>
      <c r="BK357" s="73" t="e">
        <f ca="1">BK$151-データ!AS204</f>
        <v>#N/A</v>
      </c>
      <c r="BL357" s="73" t="e">
        <f ca="1">BL$151-データ!AT204</f>
        <v>#N/A</v>
      </c>
      <c r="BM357" s="73" t="e">
        <f ca="1">BM$151-データ!AU204</f>
        <v>#N/A</v>
      </c>
      <c r="BN357" s="73" t="e">
        <f ca="1">BN$151-データ!AV204</f>
        <v>#N/A</v>
      </c>
      <c r="BO357" s="73" t="e">
        <f ca="1">BO$151-データ!AW204</f>
        <v>#N/A</v>
      </c>
      <c r="BP357" s="73" t="e">
        <f ca="1">BP$151-データ!AX204</f>
        <v>#N/A</v>
      </c>
      <c r="BQ357" s="73" t="e">
        <f>BQ$151-データ!AY204</f>
        <v>#N/A</v>
      </c>
      <c r="BR357" s="73" t="e">
        <f>BR$151-データ!AZ204</f>
        <v>#N/A</v>
      </c>
    </row>
    <row r="358" spans="30:70" hidden="1" outlineLevel="1">
      <c r="AD358" s="66">
        <f>データ!B205</f>
        <v>201</v>
      </c>
      <c r="AE358" s="66">
        <f ca="1">IF(AF358&lt;&gt;0,0,COUNTIF(AF$157:$AF358,0))</f>
        <v>0</v>
      </c>
      <c r="AF358" s="66">
        <f t="shared" ca="1" si="56"/>
        <v>1</v>
      </c>
      <c r="AG358" s="66" t="str">
        <f>データ!D205</f>
        <v>外道</v>
      </c>
      <c r="AH358" s="66" t="str">
        <f>データ!F205</f>
        <v>ウィルオウィスプ</v>
      </c>
      <c r="AI358" s="73" t="e">
        <f ca="1">AI$151-データ!Q205</f>
        <v>#N/A</v>
      </c>
      <c r="AJ358" s="73" t="e">
        <f ca="1">AJ$151-データ!R205</f>
        <v>#N/A</v>
      </c>
      <c r="AK358" s="73" t="e">
        <f ca="1">AK$151-データ!S205</f>
        <v>#N/A</v>
      </c>
      <c r="AL358" s="73" t="e">
        <f ca="1">AL$151-データ!T205</f>
        <v>#N/A</v>
      </c>
      <c r="AM358" s="73" t="e">
        <f ca="1">AM$151-データ!U205</f>
        <v>#N/A</v>
      </c>
      <c r="AN358" s="73" t="e">
        <f ca="1">AN$151-データ!V205</f>
        <v>#N/A</v>
      </c>
      <c r="AO358" s="73" t="e">
        <f ca="1">AO$151-データ!W205</f>
        <v>#N/A</v>
      </c>
      <c r="AP358" s="73" t="e">
        <f ca="1">AP$151-データ!X205</f>
        <v>#N/A</v>
      </c>
      <c r="AQ358" s="73" t="e">
        <f ca="1">AQ$151-データ!Y205</f>
        <v>#N/A</v>
      </c>
      <c r="AR358" s="73" t="e">
        <f ca="1">AR$151-データ!Z205</f>
        <v>#N/A</v>
      </c>
      <c r="AS358" s="73" t="e">
        <f ca="1">AS$151-データ!AA205</f>
        <v>#N/A</v>
      </c>
      <c r="AT358" s="73" t="e">
        <f ca="1">AT$151-データ!AB205</f>
        <v>#N/A</v>
      </c>
      <c r="AU358" s="73" t="e">
        <f ca="1">AU$151-データ!AC205</f>
        <v>#N/A</v>
      </c>
      <c r="AV358" s="73" t="e">
        <f ca="1">AV$151-データ!AD205</f>
        <v>#N/A</v>
      </c>
      <c r="AW358" s="73" t="e">
        <f ca="1">AW$151-データ!AE205</f>
        <v>#N/A</v>
      </c>
      <c r="AX358" s="73" t="e">
        <f ca="1">AX$151-データ!AF205</f>
        <v>#N/A</v>
      </c>
      <c r="AY358" s="73" t="e">
        <f ca="1">AY$151-データ!AG205</f>
        <v>#N/A</v>
      </c>
      <c r="AZ358" s="73" t="e">
        <f ca="1">AZ$151-データ!AH205</f>
        <v>#N/A</v>
      </c>
      <c r="BA358" s="73" t="e">
        <f ca="1">BA$151-データ!AI205</f>
        <v>#N/A</v>
      </c>
      <c r="BB358" s="73" t="e">
        <f ca="1">BB$151-データ!AJ205</f>
        <v>#N/A</v>
      </c>
      <c r="BC358" s="73" t="e">
        <f ca="1">BC$151-データ!AK205</f>
        <v>#N/A</v>
      </c>
      <c r="BD358" s="73" t="e">
        <f ca="1">BD$151-データ!AL205</f>
        <v>#N/A</v>
      </c>
      <c r="BE358" s="73" t="e">
        <f ca="1">BE$151-データ!AM205</f>
        <v>#N/A</v>
      </c>
      <c r="BF358" s="73" t="e">
        <f ca="1">BF$151-データ!AN205</f>
        <v>#N/A</v>
      </c>
      <c r="BG358" s="73">
        <f ca="1">BG$151-データ!AO205</f>
        <v>-1</v>
      </c>
      <c r="BH358" s="73" t="e">
        <f ca="1">BH$151-データ!AP205</f>
        <v>#N/A</v>
      </c>
      <c r="BI358" s="73" t="e">
        <f ca="1">BI$151-データ!AQ205</f>
        <v>#N/A</v>
      </c>
      <c r="BJ358" s="73" t="e">
        <f ca="1">BJ$151-データ!AR205</f>
        <v>#N/A</v>
      </c>
      <c r="BK358" s="73" t="e">
        <f ca="1">BK$151-データ!AS205</f>
        <v>#N/A</v>
      </c>
      <c r="BL358" s="73" t="e">
        <f ca="1">BL$151-データ!AT205</f>
        <v>#N/A</v>
      </c>
      <c r="BM358" s="73" t="e">
        <f ca="1">BM$151-データ!AU205</f>
        <v>#N/A</v>
      </c>
      <c r="BN358" s="73" t="e">
        <f ca="1">BN$151-データ!AV205</f>
        <v>#N/A</v>
      </c>
      <c r="BO358" s="73" t="e">
        <f ca="1">BO$151-データ!AW205</f>
        <v>#N/A</v>
      </c>
      <c r="BP358" s="73" t="e">
        <f ca="1">BP$151-データ!AX205</f>
        <v>#N/A</v>
      </c>
      <c r="BQ358" s="73" t="e">
        <f>BQ$151-データ!AY205</f>
        <v>#N/A</v>
      </c>
      <c r="BR358" s="73" t="e">
        <f>BR$151-データ!AZ205</f>
        <v>#N/A</v>
      </c>
    </row>
    <row r="359" spans="30:70" hidden="1" outlineLevel="1">
      <c r="AD359" s="66">
        <f>データ!B206</f>
        <v>202</v>
      </c>
      <c r="AE359" s="66">
        <f ca="1">IF(AF359&lt;&gt;0,0,COUNTIF(AF$157:$AF359,0))</f>
        <v>0</v>
      </c>
      <c r="AF359" s="66">
        <f t="shared" ca="1" si="56"/>
        <v>1</v>
      </c>
      <c r="AG359" s="66" t="str">
        <f>データ!D206</f>
        <v>外道</v>
      </c>
      <c r="AH359" s="66" t="str">
        <f>データ!F206</f>
        <v>スライム</v>
      </c>
      <c r="AI359" s="73" t="e">
        <f ca="1">AI$151-データ!Q206</f>
        <v>#N/A</v>
      </c>
      <c r="AJ359" s="73" t="e">
        <f ca="1">AJ$151-データ!R206</f>
        <v>#N/A</v>
      </c>
      <c r="AK359" s="73" t="e">
        <f ca="1">AK$151-データ!S206</f>
        <v>#N/A</v>
      </c>
      <c r="AL359" s="73" t="e">
        <f ca="1">AL$151-データ!T206</f>
        <v>#N/A</v>
      </c>
      <c r="AM359" s="73" t="e">
        <f ca="1">AM$151-データ!U206</f>
        <v>#N/A</v>
      </c>
      <c r="AN359" s="73" t="e">
        <f ca="1">AN$151-データ!V206</f>
        <v>#N/A</v>
      </c>
      <c r="AO359" s="73" t="e">
        <f ca="1">AO$151-データ!W206</f>
        <v>#N/A</v>
      </c>
      <c r="AP359" s="73" t="e">
        <f ca="1">AP$151-データ!X206</f>
        <v>#N/A</v>
      </c>
      <c r="AQ359" s="73" t="e">
        <f ca="1">AQ$151-データ!Y206</f>
        <v>#N/A</v>
      </c>
      <c r="AR359" s="73" t="e">
        <f ca="1">AR$151-データ!Z206</f>
        <v>#N/A</v>
      </c>
      <c r="AS359" s="73" t="e">
        <f ca="1">AS$151-データ!AA206</f>
        <v>#N/A</v>
      </c>
      <c r="AT359" s="73" t="e">
        <f ca="1">AT$151-データ!AB206</f>
        <v>#N/A</v>
      </c>
      <c r="AU359" s="73" t="e">
        <f ca="1">AU$151-データ!AC206</f>
        <v>#N/A</v>
      </c>
      <c r="AV359" s="73" t="e">
        <f ca="1">AV$151-データ!AD206</f>
        <v>#N/A</v>
      </c>
      <c r="AW359" s="73" t="e">
        <f ca="1">AW$151-データ!AE206</f>
        <v>#N/A</v>
      </c>
      <c r="AX359" s="73" t="e">
        <f ca="1">AX$151-データ!AF206</f>
        <v>#N/A</v>
      </c>
      <c r="AY359" s="73" t="e">
        <f ca="1">AY$151-データ!AG206</f>
        <v>#N/A</v>
      </c>
      <c r="AZ359" s="73" t="e">
        <f ca="1">AZ$151-データ!AH206</f>
        <v>#N/A</v>
      </c>
      <c r="BA359" s="73" t="e">
        <f ca="1">BA$151-データ!AI206</f>
        <v>#N/A</v>
      </c>
      <c r="BB359" s="73" t="e">
        <f ca="1">BB$151-データ!AJ206</f>
        <v>#N/A</v>
      </c>
      <c r="BC359" s="73" t="e">
        <f ca="1">BC$151-データ!AK206</f>
        <v>#N/A</v>
      </c>
      <c r="BD359" s="73" t="e">
        <f ca="1">BD$151-データ!AL206</f>
        <v>#N/A</v>
      </c>
      <c r="BE359" s="73" t="e">
        <f ca="1">BE$151-データ!AM206</f>
        <v>#N/A</v>
      </c>
      <c r="BF359" s="73" t="e">
        <f ca="1">BF$151-データ!AN206</f>
        <v>#N/A</v>
      </c>
      <c r="BG359" s="73">
        <f ca="1">BG$151-データ!AO206</f>
        <v>-1</v>
      </c>
      <c r="BH359" s="73" t="e">
        <f ca="1">BH$151-データ!AP206</f>
        <v>#N/A</v>
      </c>
      <c r="BI359" s="73" t="e">
        <f ca="1">BI$151-データ!AQ206</f>
        <v>#N/A</v>
      </c>
      <c r="BJ359" s="73" t="e">
        <f ca="1">BJ$151-データ!AR206</f>
        <v>#N/A</v>
      </c>
      <c r="BK359" s="73" t="e">
        <f ca="1">BK$151-データ!AS206</f>
        <v>#N/A</v>
      </c>
      <c r="BL359" s="73" t="e">
        <f ca="1">BL$151-データ!AT206</f>
        <v>#N/A</v>
      </c>
      <c r="BM359" s="73" t="e">
        <f ca="1">BM$151-データ!AU206</f>
        <v>#N/A</v>
      </c>
      <c r="BN359" s="73" t="e">
        <f ca="1">BN$151-データ!AV206</f>
        <v>#N/A</v>
      </c>
      <c r="BO359" s="73" t="e">
        <f ca="1">BO$151-データ!AW206</f>
        <v>#N/A</v>
      </c>
      <c r="BP359" s="73" t="e">
        <f ca="1">BP$151-データ!AX206</f>
        <v>#N/A</v>
      </c>
      <c r="BQ359" s="73" t="e">
        <f>BQ$151-データ!AY206</f>
        <v>#N/A</v>
      </c>
      <c r="BR359" s="73" t="e">
        <f>BR$151-データ!AZ206</f>
        <v>#N/A</v>
      </c>
    </row>
    <row r="360" spans="30:70" hidden="1" outlineLevel="1">
      <c r="AD360" s="66">
        <f>データ!B207</f>
        <v>203</v>
      </c>
      <c r="AE360" s="66">
        <f ca="1">IF(AF360&lt;&gt;0,0,COUNTIF(AF$157:$AF360,0))</f>
        <v>0</v>
      </c>
      <c r="AF360" s="66">
        <f t="shared" ca="1" si="56"/>
        <v>1</v>
      </c>
      <c r="AG360" s="66" t="str">
        <f>データ!D207</f>
        <v>外道</v>
      </c>
      <c r="AH360" s="66" t="str">
        <f>データ!F207</f>
        <v>モウリョウ</v>
      </c>
      <c r="AI360" s="73" t="e">
        <f ca="1">AI$151-データ!Q207</f>
        <v>#N/A</v>
      </c>
      <c r="AJ360" s="73" t="e">
        <f ca="1">AJ$151-データ!R207</f>
        <v>#N/A</v>
      </c>
      <c r="AK360" s="73" t="e">
        <f ca="1">AK$151-データ!S207</f>
        <v>#N/A</v>
      </c>
      <c r="AL360" s="73" t="e">
        <f ca="1">AL$151-データ!T207</f>
        <v>#N/A</v>
      </c>
      <c r="AM360" s="73" t="e">
        <f ca="1">AM$151-データ!U207</f>
        <v>#N/A</v>
      </c>
      <c r="AN360" s="73" t="e">
        <f ca="1">AN$151-データ!V207</f>
        <v>#N/A</v>
      </c>
      <c r="AO360" s="73" t="e">
        <f ca="1">AO$151-データ!W207</f>
        <v>#N/A</v>
      </c>
      <c r="AP360" s="73" t="e">
        <f ca="1">AP$151-データ!X207</f>
        <v>#N/A</v>
      </c>
      <c r="AQ360" s="73" t="e">
        <f ca="1">AQ$151-データ!Y207</f>
        <v>#N/A</v>
      </c>
      <c r="AR360" s="73" t="e">
        <f ca="1">AR$151-データ!Z207</f>
        <v>#N/A</v>
      </c>
      <c r="AS360" s="73" t="e">
        <f ca="1">AS$151-データ!AA207</f>
        <v>#N/A</v>
      </c>
      <c r="AT360" s="73" t="e">
        <f ca="1">AT$151-データ!AB207</f>
        <v>#N/A</v>
      </c>
      <c r="AU360" s="73" t="e">
        <f ca="1">AU$151-データ!AC207</f>
        <v>#N/A</v>
      </c>
      <c r="AV360" s="73" t="e">
        <f ca="1">AV$151-データ!AD207</f>
        <v>#N/A</v>
      </c>
      <c r="AW360" s="73" t="e">
        <f ca="1">AW$151-データ!AE207</f>
        <v>#N/A</v>
      </c>
      <c r="AX360" s="73" t="e">
        <f ca="1">AX$151-データ!AF207</f>
        <v>#N/A</v>
      </c>
      <c r="AY360" s="73" t="e">
        <f ca="1">AY$151-データ!AG207</f>
        <v>#N/A</v>
      </c>
      <c r="AZ360" s="73" t="e">
        <f ca="1">AZ$151-データ!AH207</f>
        <v>#N/A</v>
      </c>
      <c r="BA360" s="73" t="e">
        <f ca="1">BA$151-データ!AI207</f>
        <v>#N/A</v>
      </c>
      <c r="BB360" s="73" t="e">
        <f ca="1">BB$151-データ!AJ207</f>
        <v>#N/A</v>
      </c>
      <c r="BC360" s="73" t="e">
        <f ca="1">BC$151-データ!AK207</f>
        <v>#N/A</v>
      </c>
      <c r="BD360" s="73" t="e">
        <f ca="1">BD$151-データ!AL207</f>
        <v>#N/A</v>
      </c>
      <c r="BE360" s="73" t="e">
        <f ca="1">BE$151-データ!AM207</f>
        <v>#N/A</v>
      </c>
      <c r="BF360" s="73" t="e">
        <f ca="1">BF$151-データ!AN207</f>
        <v>#N/A</v>
      </c>
      <c r="BG360" s="73">
        <f ca="1">BG$151-データ!AO207</f>
        <v>-1</v>
      </c>
      <c r="BH360" s="73" t="e">
        <f ca="1">BH$151-データ!AP207</f>
        <v>#N/A</v>
      </c>
      <c r="BI360" s="73" t="e">
        <f ca="1">BI$151-データ!AQ207</f>
        <v>#N/A</v>
      </c>
      <c r="BJ360" s="73" t="e">
        <f ca="1">BJ$151-データ!AR207</f>
        <v>#N/A</v>
      </c>
      <c r="BK360" s="73" t="e">
        <f ca="1">BK$151-データ!AS207</f>
        <v>#N/A</v>
      </c>
      <c r="BL360" s="73" t="e">
        <f ca="1">BL$151-データ!AT207</f>
        <v>#N/A</v>
      </c>
      <c r="BM360" s="73" t="e">
        <f ca="1">BM$151-データ!AU207</f>
        <v>#N/A</v>
      </c>
      <c r="BN360" s="73" t="e">
        <f ca="1">BN$151-データ!AV207</f>
        <v>#N/A</v>
      </c>
      <c r="BO360" s="73" t="e">
        <f ca="1">BO$151-データ!AW207</f>
        <v>#N/A</v>
      </c>
      <c r="BP360" s="73" t="e">
        <f ca="1">BP$151-データ!AX207</f>
        <v>#N/A</v>
      </c>
      <c r="BQ360" s="73" t="e">
        <f>BQ$151-データ!AY207</f>
        <v>#N/A</v>
      </c>
      <c r="BR360" s="73" t="e">
        <f>BR$151-データ!AZ207</f>
        <v>#N/A</v>
      </c>
    </row>
    <row r="361" spans="30:70" hidden="1" outlineLevel="1">
      <c r="AD361" s="66">
        <f>データ!B208</f>
        <v>204</v>
      </c>
      <c r="AE361" s="66">
        <f ca="1">IF(AF361&lt;&gt;0,0,COUNTIF(AF$157:$AF361,0))</f>
        <v>0</v>
      </c>
      <c r="AF361" s="66">
        <f t="shared" ca="1" si="56"/>
        <v>1</v>
      </c>
      <c r="AG361" s="66" t="str">
        <f>データ!D208</f>
        <v>外道</v>
      </c>
      <c r="AH361" s="66" t="str">
        <f>データ!F208</f>
        <v>ブロブ</v>
      </c>
      <c r="AI361" s="73" t="e">
        <f ca="1">AI$151-データ!Q208</f>
        <v>#N/A</v>
      </c>
      <c r="AJ361" s="73" t="e">
        <f ca="1">AJ$151-データ!R208</f>
        <v>#N/A</v>
      </c>
      <c r="AK361" s="73" t="e">
        <f ca="1">AK$151-データ!S208</f>
        <v>#N/A</v>
      </c>
      <c r="AL361" s="73" t="e">
        <f ca="1">AL$151-データ!T208</f>
        <v>#N/A</v>
      </c>
      <c r="AM361" s="73" t="e">
        <f ca="1">AM$151-データ!U208</f>
        <v>#N/A</v>
      </c>
      <c r="AN361" s="73" t="e">
        <f ca="1">AN$151-データ!V208</f>
        <v>#N/A</v>
      </c>
      <c r="AO361" s="73" t="e">
        <f ca="1">AO$151-データ!W208</f>
        <v>#N/A</v>
      </c>
      <c r="AP361" s="73" t="e">
        <f ca="1">AP$151-データ!X208</f>
        <v>#N/A</v>
      </c>
      <c r="AQ361" s="73" t="e">
        <f ca="1">AQ$151-データ!Y208</f>
        <v>#N/A</v>
      </c>
      <c r="AR361" s="73" t="e">
        <f ca="1">AR$151-データ!Z208</f>
        <v>#N/A</v>
      </c>
      <c r="AS361" s="73" t="e">
        <f ca="1">AS$151-データ!AA208</f>
        <v>#N/A</v>
      </c>
      <c r="AT361" s="73" t="e">
        <f ca="1">AT$151-データ!AB208</f>
        <v>#N/A</v>
      </c>
      <c r="AU361" s="73" t="e">
        <f ca="1">AU$151-データ!AC208</f>
        <v>#N/A</v>
      </c>
      <c r="AV361" s="73" t="e">
        <f ca="1">AV$151-データ!AD208</f>
        <v>#N/A</v>
      </c>
      <c r="AW361" s="73" t="e">
        <f ca="1">AW$151-データ!AE208</f>
        <v>#N/A</v>
      </c>
      <c r="AX361" s="73" t="e">
        <f ca="1">AX$151-データ!AF208</f>
        <v>#N/A</v>
      </c>
      <c r="AY361" s="73" t="e">
        <f ca="1">AY$151-データ!AG208</f>
        <v>#N/A</v>
      </c>
      <c r="AZ361" s="73" t="e">
        <f ca="1">AZ$151-データ!AH208</f>
        <v>#N/A</v>
      </c>
      <c r="BA361" s="73" t="e">
        <f ca="1">BA$151-データ!AI208</f>
        <v>#N/A</v>
      </c>
      <c r="BB361" s="73" t="e">
        <f ca="1">BB$151-データ!AJ208</f>
        <v>#N/A</v>
      </c>
      <c r="BC361" s="73" t="e">
        <f ca="1">BC$151-データ!AK208</f>
        <v>#N/A</v>
      </c>
      <c r="BD361" s="73" t="e">
        <f ca="1">BD$151-データ!AL208</f>
        <v>#N/A</v>
      </c>
      <c r="BE361" s="73" t="e">
        <f ca="1">BE$151-データ!AM208</f>
        <v>#N/A</v>
      </c>
      <c r="BF361" s="73" t="e">
        <f ca="1">BF$151-データ!AN208</f>
        <v>#N/A</v>
      </c>
      <c r="BG361" s="73">
        <f ca="1">BG$151-データ!AO208</f>
        <v>-2</v>
      </c>
      <c r="BH361" s="73" t="e">
        <f ca="1">BH$151-データ!AP208</f>
        <v>#N/A</v>
      </c>
      <c r="BI361" s="73" t="e">
        <f ca="1">BI$151-データ!AQ208</f>
        <v>#N/A</v>
      </c>
      <c r="BJ361" s="73" t="e">
        <f ca="1">BJ$151-データ!AR208</f>
        <v>#N/A</v>
      </c>
      <c r="BK361" s="73" t="e">
        <f ca="1">BK$151-データ!AS208</f>
        <v>#N/A</v>
      </c>
      <c r="BL361" s="73" t="e">
        <f ca="1">BL$151-データ!AT208</f>
        <v>#N/A</v>
      </c>
      <c r="BM361" s="73" t="e">
        <f ca="1">BM$151-データ!AU208</f>
        <v>#N/A</v>
      </c>
      <c r="BN361" s="73" t="e">
        <f ca="1">BN$151-データ!AV208</f>
        <v>#N/A</v>
      </c>
      <c r="BO361" s="73" t="e">
        <f ca="1">BO$151-データ!AW208</f>
        <v>#N/A</v>
      </c>
      <c r="BP361" s="73" t="e">
        <f ca="1">BP$151-データ!AX208</f>
        <v>#N/A</v>
      </c>
      <c r="BQ361" s="73" t="e">
        <f>BQ$151-データ!AY208</f>
        <v>#N/A</v>
      </c>
      <c r="BR361" s="73" t="e">
        <f>BR$151-データ!AZ208</f>
        <v>#N/A</v>
      </c>
    </row>
    <row r="362" spans="30:70" hidden="1" outlineLevel="1">
      <c r="AD362" s="66">
        <f>データ!B209</f>
        <v>205</v>
      </c>
      <c r="AE362" s="66">
        <f ca="1">IF(AF362&lt;&gt;0,0,COUNTIF(AF$157:$AF362,0))</f>
        <v>0</v>
      </c>
      <c r="AF362" s="66">
        <f t="shared" ca="1" si="56"/>
        <v>1</v>
      </c>
      <c r="AG362" s="66" t="str">
        <f>データ!D209</f>
        <v>外道</v>
      </c>
      <c r="AH362" s="66" t="str">
        <f>データ!F209</f>
        <v>ブラックウーズ</v>
      </c>
      <c r="AI362" s="73" t="e">
        <f ca="1">AI$151-データ!Q209</f>
        <v>#N/A</v>
      </c>
      <c r="AJ362" s="73" t="e">
        <f ca="1">AJ$151-データ!R209</f>
        <v>#N/A</v>
      </c>
      <c r="AK362" s="73" t="e">
        <f ca="1">AK$151-データ!S209</f>
        <v>#N/A</v>
      </c>
      <c r="AL362" s="73" t="e">
        <f ca="1">AL$151-データ!T209</f>
        <v>#N/A</v>
      </c>
      <c r="AM362" s="73" t="e">
        <f ca="1">AM$151-データ!U209</f>
        <v>#N/A</v>
      </c>
      <c r="AN362" s="73" t="e">
        <f ca="1">AN$151-データ!V209</f>
        <v>#N/A</v>
      </c>
      <c r="AO362" s="73" t="e">
        <f ca="1">AO$151-データ!W209</f>
        <v>#N/A</v>
      </c>
      <c r="AP362" s="73" t="e">
        <f ca="1">AP$151-データ!X209</f>
        <v>#N/A</v>
      </c>
      <c r="AQ362" s="73" t="e">
        <f ca="1">AQ$151-データ!Y209</f>
        <v>#N/A</v>
      </c>
      <c r="AR362" s="73" t="e">
        <f ca="1">AR$151-データ!Z209</f>
        <v>#N/A</v>
      </c>
      <c r="AS362" s="73" t="e">
        <f ca="1">AS$151-データ!AA209</f>
        <v>#N/A</v>
      </c>
      <c r="AT362" s="73" t="e">
        <f ca="1">AT$151-データ!AB209</f>
        <v>#N/A</v>
      </c>
      <c r="AU362" s="73" t="e">
        <f ca="1">AU$151-データ!AC209</f>
        <v>#N/A</v>
      </c>
      <c r="AV362" s="73" t="e">
        <f ca="1">AV$151-データ!AD209</f>
        <v>#N/A</v>
      </c>
      <c r="AW362" s="73" t="e">
        <f ca="1">AW$151-データ!AE209</f>
        <v>#N/A</v>
      </c>
      <c r="AX362" s="73" t="e">
        <f ca="1">AX$151-データ!AF209</f>
        <v>#N/A</v>
      </c>
      <c r="AY362" s="73" t="e">
        <f ca="1">AY$151-データ!AG209</f>
        <v>#N/A</v>
      </c>
      <c r="AZ362" s="73" t="e">
        <f ca="1">AZ$151-データ!AH209</f>
        <v>#N/A</v>
      </c>
      <c r="BA362" s="73" t="e">
        <f ca="1">BA$151-データ!AI209</f>
        <v>#N/A</v>
      </c>
      <c r="BB362" s="73" t="e">
        <f ca="1">BB$151-データ!AJ209</f>
        <v>#N/A</v>
      </c>
      <c r="BC362" s="73" t="e">
        <f ca="1">BC$151-データ!AK209</f>
        <v>#N/A</v>
      </c>
      <c r="BD362" s="73" t="e">
        <f ca="1">BD$151-データ!AL209</f>
        <v>#N/A</v>
      </c>
      <c r="BE362" s="73" t="e">
        <f ca="1">BE$151-データ!AM209</f>
        <v>#N/A</v>
      </c>
      <c r="BF362" s="73" t="e">
        <f ca="1">BF$151-データ!AN209</f>
        <v>#N/A</v>
      </c>
      <c r="BG362" s="73">
        <f ca="1">BG$151-データ!AO209</f>
        <v>-3</v>
      </c>
      <c r="BH362" s="73" t="e">
        <f ca="1">BH$151-データ!AP209</f>
        <v>#N/A</v>
      </c>
      <c r="BI362" s="73" t="e">
        <f ca="1">BI$151-データ!AQ209</f>
        <v>#N/A</v>
      </c>
      <c r="BJ362" s="73" t="e">
        <f ca="1">BJ$151-データ!AR209</f>
        <v>#N/A</v>
      </c>
      <c r="BK362" s="73" t="e">
        <f ca="1">BK$151-データ!AS209</f>
        <v>#N/A</v>
      </c>
      <c r="BL362" s="73" t="e">
        <f ca="1">BL$151-データ!AT209</f>
        <v>#N/A</v>
      </c>
      <c r="BM362" s="73" t="e">
        <f ca="1">BM$151-データ!AU209</f>
        <v>#N/A</v>
      </c>
      <c r="BN362" s="73" t="e">
        <f ca="1">BN$151-データ!AV209</f>
        <v>#N/A</v>
      </c>
      <c r="BO362" s="73" t="e">
        <f ca="1">BO$151-データ!AW209</f>
        <v>#N/A</v>
      </c>
      <c r="BP362" s="73" t="e">
        <f ca="1">BP$151-データ!AX209</f>
        <v>#N/A</v>
      </c>
      <c r="BQ362" s="73" t="e">
        <f>BQ$151-データ!AY209</f>
        <v>#N/A</v>
      </c>
      <c r="BR362" s="73" t="e">
        <f>BR$151-データ!AZ209</f>
        <v>#N/A</v>
      </c>
    </row>
    <row r="363" spans="30:70" hidden="1" outlineLevel="1">
      <c r="AD363" s="66">
        <f>データ!B210</f>
        <v>206</v>
      </c>
      <c r="AE363" s="66">
        <f ca="1">IF(AF363&lt;&gt;0,0,COUNTIF(AF$157:$AF363,0))</f>
        <v>0</v>
      </c>
      <c r="AF363" s="66">
        <f t="shared" ca="1" si="56"/>
        <v>1</v>
      </c>
      <c r="AG363" s="66" t="str">
        <f>データ!D210</f>
        <v>外道</v>
      </c>
      <c r="AH363" s="66" t="str">
        <f>データ!F210</f>
        <v>シャドウ</v>
      </c>
      <c r="AI363" s="73" t="e">
        <f ca="1">AI$151-データ!Q210</f>
        <v>#N/A</v>
      </c>
      <c r="AJ363" s="73" t="e">
        <f ca="1">AJ$151-データ!R210</f>
        <v>#N/A</v>
      </c>
      <c r="AK363" s="73" t="e">
        <f ca="1">AK$151-データ!S210</f>
        <v>#N/A</v>
      </c>
      <c r="AL363" s="73" t="e">
        <f ca="1">AL$151-データ!T210</f>
        <v>#N/A</v>
      </c>
      <c r="AM363" s="73" t="e">
        <f ca="1">AM$151-データ!U210</f>
        <v>#N/A</v>
      </c>
      <c r="AN363" s="73" t="e">
        <f ca="1">AN$151-データ!V210</f>
        <v>#N/A</v>
      </c>
      <c r="AO363" s="73" t="e">
        <f ca="1">AO$151-データ!W210</f>
        <v>#N/A</v>
      </c>
      <c r="AP363" s="73" t="e">
        <f ca="1">AP$151-データ!X210</f>
        <v>#N/A</v>
      </c>
      <c r="AQ363" s="73" t="e">
        <f ca="1">AQ$151-データ!Y210</f>
        <v>#N/A</v>
      </c>
      <c r="AR363" s="73" t="e">
        <f ca="1">AR$151-データ!Z210</f>
        <v>#N/A</v>
      </c>
      <c r="AS363" s="73" t="e">
        <f ca="1">AS$151-データ!AA210</f>
        <v>#N/A</v>
      </c>
      <c r="AT363" s="73" t="e">
        <f ca="1">AT$151-データ!AB210</f>
        <v>#N/A</v>
      </c>
      <c r="AU363" s="73" t="e">
        <f ca="1">AU$151-データ!AC210</f>
        <v>#N/A</v>
      </c>
      <c r="AV363" s="73" t="e">
        <f ca="1">AV$151-データ!AD210</f>
        <v>#N/A</v>
      </c>
      <c r="AW363" s="73" t="e">
        <f ca="1">AW$151-データ!AE210</f>
        <v>#N/A</v>
      </c>
      <c r="AX363" s="73" t="e">
        <f ca="1">AX$151-データ!AF210</f>
        <v>#N/A</v>
      </c>
      <c r="AY363" s="73" t="e">
        <f ca="1">AY$151-データ!AG210</f>
        <v>#N/A</v>
      </c>
      <c r="AZ363" s="73" t="e">
        <f ca="1">AZ$151-データ!AH210</f>
        <v>#N/A</v>
      </c>
      <c r="BA363" s="73" t="e">
        <f ca="1">BA$151-データ!AI210</f>
        <v>#N/A</v>
      </c>
      <c r="BB363" s="73" t="e">
        <f ca="1">BB$151-データ!AJ210</f>
        <v>#N/A</v>
      </c>
      <c r="BC363" s="73" t="e">
        <f ca="1">BC$151-データ!AK210</f>
        <v>#N/A</v>
      </c>
      <c r="BD363" s="73" t="e">
        <f ca="1">BD$151-データ!AL210</f>
        <v>#N/A</v>
      </c>
      <c r="BE363" s="73" t="e">
        <f ca="1">BE$151-データ!AM210</f>
        <v>#N/A</v>
      </c>
      <c r="BF363" s="73" t="e">
        <f ca="1">BF$151-データ!AN210</f>
        <v>#N/A</v>
      </c>
      <c r="BG363" s="73">
        <f ca="1">BG$151-データ!AO210</f>
        <v>-4</v>
      </c>
      <c r="BH363" s="73" t="e">
        <f ca="1">BH$151-データ!AP210</f>
        <v>#N/A</v>
      </c>
      <c r="BI363" s="73" t="e">
        <f ca="1">BI$151-データ!AQ210</f>
        <v>#N/A</v>
      </c>
      <c r="BJ363" s="73" t="e">
        <f ca="1">BJ$151-データ!AR210</f>
        <v>#N/A</v>
      </c>
      <c r="BK363" s="73" t="e">
        <f ca="1">BK$151-データ!AS210</f>
        <v>#N/A</v>
      </c>
      <c r="BL363" s="73" t="e">
        <f ca="1">BL$151-データ!AT210</f>
        <v>#N/A</v>
      </c>
      <c r="BM363" s="73" t="e">
        <f ca="1">BM$151-データ!AU210</f>
        <v>#N/A</v>
      </c>
      <c r="BN363" s="73" t="e">
        <f ca="1">BN$151-データ!AV210</f>
        <v>#N/A</v>
      </c>
      <c r="BO363" s="73" t="e">
        <f ca="1">BO$151-データ!AW210</f>
        <v>#N/A</v>
      </c>
      <c r="BP363" s="73" t="e">
        <f ca="1">BP$151-データ!AX210</f>
        <v>#N/A</v>
      </c>
      <c r="BQ363" s="73" t="e">
        <f>BQ$151-データ!AY210</f>
        <v>#N/A</v>
      </c>
      <c r="BR363" s="73" t="e">
        <f>BR$151-データ!AZ210</f>
        <v>#N/A</v>
      </c>
    </row>
    <row r="364" spans="30:70" hidden="1" outlineLevel="1">
      <c r="AD364" s="66">
        <f>データ!B211</f>
        <v>207</v>
      </c>
      <c r="AE364" s="66">
        <f ca="1">IF(AF364&lt;&gt;0,0,COUNTIF(AF$157:$AF364,0))</f>
        <v>0</v>
      </c>
      <c r="AF364" s="66">
        <f t="shared" ca="1" si="56"/>
        <v>1</v>
      </c>
      <c r="AG364" s="66" t="str">
        <f>データ!D211</f>
        <v>外道</v>
      </c>
      <c r="AH364" s="66" t="str">
        <f>データ!F211</f>
        <v>スペクター</v>
      </c>
      <c r="AI364" s="73" t="e">
        <f ca="1">AI$151-データ!Q211</f>
        <v>#N/A</v>
      </c>
      <c r="AJ364" s="73" t="e">
        <f ca="1">AJ$151-データ!R211</f>
        <v>#N/A</v>
      </c>
      <c r="AK364" s="73" t="e">
        <f ca="1">AK$151-データ!S211</f>
        <v>#N/A</v>
      </c>
      <c r="AL364" s="73" t="e">
        <f ca="1">AL$151-データ!T211</f>
        <v>#N/A</v>
      </c>
      <c r="AM364" s="73" t="e">
        <f ca="1">AM$151-データ!U211</f>
        <v>#N/A</v>
      </c>
      <c r="AN364" s="73" t="e">
        <f ca="1">AN$151-データ!V211</f>
        <v>#N/A</v>
      </c>
      <c r="AO364" s="73" t="e">
        <f ca="1">AO$151-データ!W211</f>
        <v>#N/A</v>
      </c>
      <c r="AP364" s="73" t="e">
        <f ca="1">AP$151-データ!X211</f>
        <v>#N/A</v>
      </c>
      <c r="AQ364" s="73" t="e">
        <f ca="1">AQ$151-データ!Y211</f>
        <v>#N/A</v>
      </c>
      <c r="AR364" s="73" t="e">
        <f ca="1">AR$151-データ!Z211</f>
        <v>#N/A</v>
      </c>
      <c r="AS364" s="73" t="e">
        <f ca="1">AS$151-データ!AA211</f>
        <v>#N/A</v>
      </c>
      <c r="AT364" s="73" t="e">
        <f ca="1">AT$151-データ!AB211</f>
        <v>#N/A</v>
      </c>
      <c r="AU364" s="73" t="e">
        <f ca="1">AU$151-データ!AC211</f>
        <v>#N/A</v>
      </c>
      <c r="AV364" s="73" t="e">
        <f ca="1">AV$151-データ!AD211</f>
        <v>#N/A</v>
      </c>
      <c r="AW364" s="73" t="e">
        <f ca="1">AW$151-データ!AE211</f>
        <v>#N/A</v>
      </c>
      <c r="AX364" s="73" t="e">
        <f ca="1">AX$151-データ!AF211</f>
        <v>#N/A</v>
      </c>
      <c r="AY364" s="73" t="e">
        <f ca="1">AY$151-データ!AG211</f>
        <v>#N/A</v>
      </c>
      <c r="AZ364" s="73" t="e">
        <f ca="1">AZ$151-データ!AH211</f>
        <v>#N/A</v>
      </c>
      <c r="BA364" s="73" t="e">
        <f ca="1">BA$151-データ!AI211</f>
        <v>#N/A</v>
      </c>
      <c r="BB364" s="73" t="e">
        <f ca="1">BB$151-データ!AJ211</f>
        <v>#N/A</v>
      </c>
      <c r="BC364" s="73" t="e">
        <f ca="1">BC$151-データ!AK211</f>
        <v>#N/A</v>
      </c>
      <c r="BD364" s="73" t="e">
        <f ca="1">BD$151-データ!AL211</f>
        <v>#N/A</v>
      </c>
      <c r="BE364" s="73" t="e">
        <f ca="1">BE$151-データ!AM211</f>
        <v>#N/A</v>
      </c>
      <c r="BF364" s="73" t="e">
        <f ca="1">BF$151-データ!AN211</f>
        <v>#N/A</v>
      </c>
      <c r="BG364" s="73">
        <f ca="1">BG$151-データ!AO211</f>
        <v>-5</v>
      </c>
      <c r="BH364" s="73" t="e">
        <f ca="1">BH$151-データ!AP211</f>
        <v>#N/A</v>
      </c>
      <c r="BI364" s="73" t="e">
        <f ca="1">BI$151-データ!AQ211</f>
        <v>#N/A</v>
      </c>
      <c r="BJ364" s="73" t="e">
        <f ca="1">BJ$151-データ!AR211</f>
        <v>#N/A</v>
      </c>
      <c r="BK364" s="73" t="e">
        <f ca="1">BK$151-データ!AS211</f>
        <v>#N/A</v>
      </c>
      <c r="BL364" s="73" t="e">
        <f ca="1">BL$151-データ!AT211</f>
        <v>#N/A</v>
      </c>
      <c r="BM364" s="73" t="e">
        <f ca="1">BM$151-データ!AU211</f>
        <v>#N/A</v>
      </c>
      <c r="BN364" s="73" t="e">
        <f ca="1">BN$151-データ!AV211</f>
        <v>#N/A</v>
      </c>
      <c r="BO364" s="73" t="e">
        <f ca="1">BO$151-データ!AW211</f>
        <v>#N/A</v>
      </c>
      <c r="BP364" s="73" t="e">
        <f ca="1">BP$151-データ!AX211</f>
        <v>#N/A</v>
      </c>
      <c r="BQ364" s="73" t="e">
        <f>BQ$151-データ!AY211</f>
        <v>#N/A</v>
      </c>
      <c r="BR364" s="73" t="e">
        <f>BR$151-データ!AZ211</f>
        <v>#N/A</v>
      </c>
    </row>
    <row r="365" spans="30:70" hidden="1" outlineLevel="1">
      <c r="AD365" s="66">
        <f>データ!B212</f>
        <v>208</v>
      </c>
      <c r="AE365" s="66">
        <f ca="1">IF(AF365&lt;&gt;0,0,COUNTIF(AF$157:$AF365,0))</f>
        <v>0</v>
      </c>
      <c r="AF365" s="66">
        <f t="shared" ca="1" si="56"/>
        <v>1</v>
      </c>
      <c r="AG365" s="66" t="str">
        <f>データ!D212</f>
        <v>外道</v>
      </c>
      <c r="AH365" s="66" t="str">
        <f>データ!F212</f>
        <v>ファントム</v>
      </c>
      <c r="AI365" s="73" t="e">
        <f ca="1">AI$151-データ!Q212</f>
        <v>#N/A</v>
      </c>
      <c r="AJ365" s="73" t="e">
        <f ca="1">AJ$151-データ!R212</f>
        <v>#N/A</v>
      </c>
      <c r="AK365" s="73" t="e">
        <f ca="1">AK$151-データ!S212</f>
        <v>#N/A</v>
      </c>
      <c r="AL365" s="73" t="e">
        <f ca="1">AL$151-データ!T212</f>
        <v>#N/A</v>
      </c>
      <c r="AM365" s="73" t="e">
        <f ca="1">AM$151-データ!U212</f>
        <v>#N/A</v>
      </c>
      <c r="AN365" s="73" t="e">
        <f ca="1">AN$151-データ!V212</f>
        <v>#N/A</v>
      </c>
      <c r="AO365" s="73" t="e">
        <f ca="1">AO$151-データ!W212</f>
        <v>#N/A</v>
      </c>
      <c r="AP365" s="73" t="e">
        <f ca="1">AP$151-データ!X212</f>
        <v>#N/A</v>
      </c>
      <c r="AQ365" s="73" t="e">
        <f ca="1">AQ$151-データ!Y212</f>
        <v>#N/A</v>
      </c>
      <c r="AR365" s="73" t="e">
        <f ca="1">AR$151-データ!Z212</f>
        <v>#N/A</v>
      </c>
      <c r="AS365" s="73" t="e">
        <f ca="1">AS$151-データ!AA212</f>
        <v>#N/A</v>
      </c>
      <c r="AT365" s="73" t="e">
        <f ca="1">AT$151-データ!AB212</f>
        <v>#N/A</v>
      </c>
      <c r="AU365" s="73" t="e">
        <f ca="1">AU$151-データ!AC212</f>
        <v>#N/A</v>
      </c>
      <c r="AV365" s="73" t="e">
        <f ca="1">AV$151-データ!AD212</f>
        <v>#N/A</v>
      </c>
      <c r="AW365" s="73" t="e">
        <f ca="1">AW$151-データ!AE212</f>
        <v>#N/A</v>
      </c>
      <c r="AX365" s="73" t="e">
        <f ca="1">AX$151-データ!AF212</f>
        <v>#N/A</v>
      </c>
      <c r="AY365" s="73" t="e">
        <f ca="1">AY$151-データ!AG212</f>
        <v>#N/A</v>
      </c>
      <c r="AZ365" s="73" t="e">
        <f ca="1">AZ$151-データ!AH212</f>
        <v>#N/A</v>
      </c>
      <c r="BA365" s="73" t="e">
        <f ca="1">BA$151-データ!AI212</f>
        <v>#N/A</v>
      </c>
      <c r="BB365" s="73" t="e">
        <f ca="1">BB$151-データ!AJ212</f>
        <v>#N/A</v>
      </c>
      <c r="BC365" s="73" t="e">
        <f ca="1">BC$151-データ!AK212</f>
        <v>#N/A</v>
      </c>
      <c r="BD365" s="73" t="e">
        <f ca="1">BD$151-データ!AL212</f>
        <v>#N/A</v>
      </c>
      <c r="BE365" s="73" t="e">
        <f ca="1">BE$151-データ!AM212</f>
        <v>#N/A</v>
      </c>
      <c r="BF365" s="73" t="e">
        <f ca="1">BF$151-データ!AN212</f>
        <v>#N/A</v>
      </c>
      <c r="BG365" s="73">
        <f ca="1">BG$151-データ!AO212</f>
        <v>-6</v>
      </c>
      <c r="BH365" s="73" t="e">
        <f ca="1">BH$151-データ!AP212</f>
        <v>#N/A</v>
      </c>
      <c r="BI365" s="73" t="e">
        <f ca="1">BI$151-データ!AQ212</f>
        <v>#N/A</v>
      </c>
      <c r="BJ365" s="73" t="e">
        <f ca="1">BJ$151-データ!AR212</f>
        <v>#N/A</v>
      </c>
      <c r="BK365" s="73" t="e">
        <f ca="1">BK$151-データ!AS212</f>
        <v>#N/A</v>
      </c>
      <c r="BL365" s="73" t="e">
        <f ca="1">BL$151-データ!AT212</f>
        <v>#N/A</v>
      </c>
      <c r="BM365" s="73" t="e">
        <f ca="1">BM$151-データ!AU212</f>
        <v>#N/A</v>
      </c>
      <c r="BN365" s="73" t="e">
        <f ca="1">BN$151-データ!AV212</f>
        <v>#N/A</v>
      </c>
      <c r="BO365" s="73" t="e">
        <f ca="1">BO$151-データ!AW212</f>
        <v>#N/A</v>
      </c>
      <c r="BP365" s="73" t="e">
        <f ca="1">BP$151-データ!AX212</f>
        <v>#N/A</v>
      </c>
      <c r="BQ365" s="73" t="e">
        <f>BQ$151-データ!AY212</f>
        <v>#N/A</v>
      </c>
      <c r="BR365" s="73" t="e">
        <f>BR$151-データ!AZ212</f>
        <v>#N/A</v>
      </c>
    </row>
    <row r="366" spans="30:70" hidden="1" outlineLevel="1">
      <c r="AD366" s="66">
        <f>データ!B213</f>
        <v>209</v>
      </c>
      <c r="AE366" s="66">
        <f ca="1">IF(AF366&lt;&gt;0,0,COUNTIF(AF$157:$AF366,0))</f>
        <v>0</v>
      </c>
      <c r="AF366" s="66">
        <f t="shared" ca="1" si="56"/>
        <v>1</v>
      </c>
      <c r="AG366" s="66" t="str">
        <f>データ!D213</f>
        <v>妖鬼</v>
      </c>
      <c r="AH366" s="66" t="str">
        <f>データ!F213</f>
        <v>シキガミ</v>
      </c>
      <c r="AI366" s="73" t="e">
        <f ca="1">AI$151-データ!Q213</f>
        <v>#N/A</v>
      </c>
      <c r="AJ366" s="73" t="e">
        <f ca="1">AJ$151-データ!R213</f>
        <v>#N/A</v>
      </c>
      <c r="AK366" s="73" t="e">
        <f ca="1">AK$151-データ!S213</f>
        <v>#N/A</v>
      </c>
      <c r="AL366" s="73" t="e">
        <f ca="1">AL$151-データ!T213</f>
        <v>#N/A</v>
      </c>
      <c r="AM366" s="73" t="e">
        <f ca="1">AM$151-データ!U213</f>
        <v>#N/A</v>
      </c>
      <c r="AN366" s="73" t="e">
        <f ca="1">AN$151-データ!V213</f>
        <v>#N/A</v>
      </c>
      <c r="AO366" s="73" t="e">
        <f ca="1">AO$151-データ!W213</f>
        <v>#N/A</v>
      </c>
      <c r="AP366" s="73" t="e">
        <f ca="1">AP$151-データ!X213</f>
        <v>#N/A</v>
      </c>
      <c r="AQ366" s="73" t="e">
        <f ca="1">AQ$151-データ!Y213</f>
        <v>#N/A</v>
      </c>
      <c r="AR366" s="73" t="e">
        <f ca="1">AR$151-データ!Z213</f>
        <v>#N/A</v>
      </c>
      <c r="AS366" s="73" t="e">
        <f ca="1">AS$151-データ!AA213</f>
        <v>#N/A</v>
      </c>
      <c r="AT366" s="73" t="e">
        <f ca="1">AT$151-データ!AB213</f>
        <v>#N/A</v>
      </c>
      <c r="AU366" s="73" t="e">
        <f ca="1">AU$151-データ!AC213</f>
        <v>#N/A</v>
      </c>
      <c r="AV366" s="73" t="e">
        <f ca="1">AV$151-データ!AD213</f>
        <v>#N/A</v>
      </c>
      <c r="AW366" s="73" t="e">
        <f ca="1">AW$151-データ!AE213</f>
        <v>#N/A</v>
      </c>
      <c r="AX366" s="73" t="e">
        <f ca="1">AX$151-データ!AF213</f>
        <v>#N/A</v>
      </c>
      <c r="AY366" s="73" t="e">
        <f ca="1">AY$151-データ!AG213</f>
        <v>#N/A</v>
      </c>
      <c r="AZ366" s="73" t="e">
        <f ca="1">AZ$151-データ!AH213</f>
        <v>#N/A</v>
      </c>
      <c r="BA366" s="73" t="e">
        <f ca="1">BA$151-データ!AI213</f>
        <v>#N/A</v>
      </c>
      <c r="BB366" s="73" t="e">
        <f ca="1">BB$151-データ!AJ213</f>
        <v>#N/A</v>
      </c>
      <c r="BC366" s="73" t="e">
        <f ca="1">BC$151-データ!AK213</f>
        <v>#N/A</v>
      </c>
      <c r="BD366" s="73" t="e">
        <f ca="1">BD$151-データ!AL213</f>
        <v>#N/A</v>
      </c>
      <c r="BE366" s="73" t="e">
        <f ca="1">BE$151-データ!AM213</f>
        <v>#N/A</v>
      </c>
      <c r="BF366" s="73" t="e">
        <f ca="1">BF$151-データ!AN213</f>
        <v>#N/A</v>
      </c>
      <c r="BG366" s="73" t="e">
        <f ca="1">BG$151-データ!AO213</f>
        <v>#N/A</v>
      </c>
      <c r="BH366" s="73" t="e">
        <f ca="1">BH$151-データ!AP213</f>
        <v>#N/A</v>
      </c>
      <c r="BI366" s="73" t="e">
        <f ca="1">BI$151-データ!AQ213</f>
        <v>#N/A</v>
      </c>
      <c r="BJ366" s="73" t="e">
        <f ca="1">BJ$151-データ!AR213</f>
        <v>#N/A</v>
      </c>
      <c r="BK366" s="73" t="e">
        <f ca="1">BK$151-データ!AS213</f>
        <v>#N/A</v>
      </c>
      <c r="BL366" s="73" t="e">
        <f ca="1">BL$151-データ!AT213</f>
        <v>#N/A</v>
      </c>
      <c r="BM366" s="73" t="e">
        <f ca="1">BM$151-データ!AU213</f>
        <v>#N/A</v>
      </c>
      <c r="BN366" s="73">
        <f ca="1">BN$151-データ!AV213</f>
        <v>-1</v>
      </c>
      <c r="BO366" s="73" t="e">
        <f ca="1">BO$151-データ!AW213</f>
        <v>#N/A</v>
      </c>
      <c r="BP366" s="73" t="e">
        <f ca="1">BP$151-データ!AX213</f>
        <v>#N/A</v>
      </c>
      <c r="BQ366" s="73" t="e">
        <f>BQ$151-データ!AY213</f>
        <v>#N/A</v>
      </c>
      <c r="BR366" s="73" t="e">
        <f>BR$151-データ!AZ213</f>
        <v>#N/A</v>
      </c>
    </row>
    <row r="367" spans="30:70" hidden="1" outlineLevel="1">
      <c r="AD367" s="66">
        <f>データ!B214</f>
        <v>210</v>
      </c>
      <c r="AE367" s="66">
        <f ca="1">IF(AF367&lt;&gt;0,0,COUNTIF(AF$157:$AF367,0))</f>
        <v>0</v>
      </c>
      <c r="AF367" s="66">
        <f t="shared" ca="1" si="56"/>
        <v>1</v>
      </c>
      <c r="AG367" s="66" t="str">
        <f>データ!D214</f>
        <v>妖鬼</v>
      </c>
      <c r="AH367" s="66" t="str">
        <f>データ!F214</f>
        <v>コッパテング</v>
      </c>
      <c r="AI367" s="73" t="e">
        <f ca="1">AI$151-データ!Q214</f>
        <v>#N/A</v>
      </c>
      <c r="AJ367" s="73" t="e">
        <f ca="1">AJ$151-データ!R214</f>
        <v>#N/A</v>
      </c>
      <c r="AK367" s="73" t="e">
        <f ca="1">AK$151-データ!S214</f>
        <v>#N/A</v>
      </c>
      <c r="AL367" s="73" t="e">
        <f ca="1">AL$151-データ!T214</f>
        <v>#N/A</v>
      </c>
      <c r="AM367" s="73" t="e">
        <f ca="1">AM$151-データ!U214</f>
        <v>#N/A</v>
      </c>
      <c r="AN367" s="73" t="e">
        <f ca="1">AN$151-データ!V214</f>
        <v>#N/A</v>
      </c>
      <c r="AO367" s="73" t="e">
        <f ca="1">AO$151-データ!W214</f>
        <v>#N/A</v>
      </c>
      <c r="AP367" s="73" t="e">
        <f ca="1">AP$151-データ!X214</f>
        <v>#N/A</v>
      </c>
      <c r="AQ367" s="73" t="e">
        <f ca="1">AQ$151-データ!Y214</f>
        <v>#N/A</v>
      </c>
      <c r="AR367" s="73" t="e">
        <f ca="1">AR$151-データ!Z214</f>
        <v>#N/A</v>
      </c>
      <c r="AS367" s="73" t="e">
        <f ca="1">AS$151-データ!AA214</f>
        <v>#N/A</v>
      </c>
      <c r="AT367" s="73" t="e">
        <f ca="1">AT$151-データ!AB214</f>
        <v>#N/A</v>
      </c>
      <c r="AU367" s="73" t="e">
        <f ca="1">AU$151-データ!AC214</f>
        <v>#N/A</v>
      </c>
      <c r="AV367" s="73" t="e">
        <f ca="1">AV$151-データ!AD214</f>
        <v>#N/A</v>
      </c>
      <c r="AW367" s="73" t="e">
        <f ca="1">AW$151-データ!AE214</f>
        <v>#N/A</v>
      </c>
      <c r="AX367" s="73" t="e">
        <f ca="1">AX$151-データ!AF214</f>
        <v>#N/A</v>
      </c>
      <c r="AY367" s="73" t="e">
        <f ca="1">AY$151-データ!AG214</f>
        <v>#N/A</v>
      </c>
      <c r="AZ367" s="73" t="e">
        <f ca="1">AZ$151-データ!AH214</f>
        <v>#N/A</v>
      </c>
      <c r="BA367" s="73" t="e">
        <f ca="1">BA$151-データ!AI214</f>
        <v>#N/A</v>
      </c>
      <c r="BB367" s="73" t="e">
        <f ca="1">BB$151-データ!AJ214</f>
        <v>#N/A</v>
      </c>
      <c r="BC367" s="73" t="e">
        <f ca="1">BC$151-データ!AK214</f>
        <v>#N/A</v>
      </c>
      <c r="BD367" s="73" t="e">
        <f ca="1">BD$151-データ!AL214</f>
        <v>#N/A</v>
      </c>
      <c r="BE367" s="73" t="e">
        <f ca="1">BE$151-データ!AM214</f>
        <v>#N/A</v>
      </c>
      <c r="BF367" s="73" t="e">
        <f ca="1">BF$151-データ!AN214</f>
        <v>#N/A</v>
      </c>
      <c r="BG367" s="73" t="e">
        <f ca="1">BG$151-データ!AO214</f>
        <v>#N/A</v>
      </c>
      <c r="BH367" s="73" t="e">
        <f ca="1">BH$151-データ!AP214</f>
        <v>#N/A</v>
      </c>
      <c r="BI367" s="73" t="e">
        <f ca="1">BI$151-データ!AQ214</f>
        <v>#N/A</v>
      </c>
      <c r="BJ367" s="73" t="e">
        <f ca="1">BJ$151-データ!AR214</f>
        <v>#N/A</v>
      </c>
      <c r="BK367" s="73" t="e">
        <f ca="1">BK$151-データ!AS214</f>
        <v>#N/A</v>
      </c>
      <c r="BL367" s="73" t="e">
        <f ca="1">BL$151-データ!AT214</f>
        <v>#N/A</v>
      </c>
      <c r="BM367" s="73" t="e">
        <f ca="1">BM$151-データ!AU214</f>
        <v>#N/A</v>
      </c>
      <c r="BN367" s="73">
        <f ca="1">BN$151-データ!AV214</f>
        <v>-1</v>
      </c>
      <c r="BO367" s="73" t="e">
        <f ca="1">BO$151-データ!AW214</f>
        <v>#N/A</v>
      </c>
      <c r="BP367" s="73" t="e">
        <f ca="1">BP$151-データ!AX214</f>
        <v>#N/A</v>
      </c>
      <c r="BQ367" s="73" t="e">
        <f>BQ$151-データ!AY214</f>
        <v>#N/A</v>
      </c>
      <c r="BR367" s="73" t="e">
        <f>BR$151-データ!AZ214</f>
        <v>#N/A</v>
      </c>
    </row>
    <row r="368" spans="30:70" hidden="1" outlineLevel="1">
      <c r="AD368" s="66">
        <f>データ!B215</f>
        <v>211</v>
      </c>
      <c r="AE368" s="66">
        <f ca="1">IF(AF368&lt;&gt;0,0,COUNTIF(AF$157:$AF368,0))</f>
        <v>0</v>
      </c>
      <c r="AF368" s="66">
        <f t="shared" ca="1" si="56"/>
        <v>1</v>
      </c>
      <c r="AG368" s="66" t="str">
        <f>データ!D215</f>
        <v>妖鬼</v>
      </c>
      <c r="AH368" s="66" t="str">
        <f>データ!F215</f>
        <v>オニ</v>
      </c>
      <c r="AI368" s="73" t="e">
        <f ca="1">AI$151-データ!Q215</f>
        <v>#N/A</v>
      </c>
      <c r="AJ368" s="73" t="e">
        <f ca="1">AJ$151-データ!R215</f>
        <v>#N/A</v>
      </c>
      <c r="AK368" s="73" t="e">
        <f ca="1">AK$151-データ!S215</f>
        <v>#N/A</v>
      </c>
      <c r="AL368" s="73" t="e">
        <f ca="1">AL$151-データ!T215</f>
        <v>#N/A</v>
      </c>
      <c r="AM368" s="73" t="e">
        <f ca="1">AM$151-データ!U215</f>
        <v>#N/A</v>
      </c>
      <c r="AN368" s="73" t="e">
        <f ca="1">AN$151-データ!V215</f>
        <v>#N/A</v>
      </c>
      <c r="AO368" s="73" t="e">
        <f ca="1">AO$151-データ!W215</f>
        <v>#N/A</v>
      </c>
      <c r="AP368" s="73" t="e">
        <f ca="1">AP$151-データ!X215</f>
        <v>#N/A</v>
      </c>
      <c r="AQ368" s="73" t="e">
        <f ca="1">AQ$151-データ!Y215</f>
        <v>#N/A</v>
      </c>
      <c r="AR368" s="73" t="e">
        <f ca="1">AR$151-データ!Z215</f>
        <v>#N/A</v>
      </c>
      <c r="AS368" s="73" t="e">
        <f ca="1">AS$151-データ!AA215</f>
        <v>#N/A</v>
      </c>
      <c r="AT368" s="73" t="e">
        <f ca="1">AT$151-データ!AB215</f>
        <v>#N/A</v>
      </c>
      <c r="AU368" s="73" t="e">
        <f ca="1">AU$151-データ!AC215</f>
        <v>#N/A</v>
      </c>
      <c r="AV368" s="73" t="e">
        <f ca="1">AV$151-データ!AD215</f>
        <v>#N/A</v>
      </c>
      <c r="AW368" s="73" t="e">
        <f ca="1">AW$151-データ!AE215</f>
        <v>#N/A</v>
      </c>
      <c r="AX368" s="73" t="e">
        <f ca="1">AX$151-データ!AF215</f>
        <v>#N/A</v>
      </c>
      <c r="AY368" s="73" t="e">
        <f ca="1">AY$151-データ!AG215</f>
        <v>#N/A</v>
      </c>
      <c r="AZ368" s="73" t="e">
        <f ca="1">AZ$151-データ!AH215</f>
        <v>#N/A</v>
      </c>
      <c r="BA368" s="73" t="e">
        <f ca="1">BA$151-データ!AI215</f>
        <v>#N/A</v>
      </c>
      <c r="BB368" s="73" t="e">
        <f ca="1">BB$151-データ!AJ215</f>
        <v>#N/A</v>
      </c>
      <c r="BC368" s="73" t="e">
        <f ca="1">BC$151-データ!AK215</f>
        <v>#N/A</v>
      </c>
      <c r="BD368" s="73" t="e">
        <f ca="1">BD$151-データ!AL215</f>
        <v>#N/A</v>
      </c>
      <c r="BE368" s="73" t="e">
        <f ca="1">BE$151-データ!AM215</f>
        <v>#N/A</v>
      </c>
      <c r="BF368" s="73" t="e">
        <f ca="1">BF$151-データ!AN215</f>
        <v>#N/A</v>
      </c>
      <c r="BG368" s="73" t="e">
        <f ca="1">BG$151-データ!AO215</f>
        <v>#N/A</v>
      </c>
      <c r="BH368" s="73" t="e">
        <f ca="1">BH$151-データ!AP215</f>
        <v>#N/A</v>
      </c>
      <c r="BI368" s="73" t="e">
        <f ca="1">BI$151-データ!AQ215</f>
        <v>#N/A</v>
      </c>
      <c r="BJ368" s="73" t="e">
        <f ca="1">BJ$151-データ!AR215</f>
        <v>#N/A</v>
      </c>
      <c r="BK368" s="73" t="e">
        <f ca="1">BK$151-データ!AS215</f>
        <v>#N/A</v>
      </c>
      <c r="BL368" s="73" t="e">
        <f ca="1">BL$151-データ!AT215</f>
        <v>#N/A</v>
      </c>
      <c r="BM368" s="73" t="e">
        <f ca="1">BM$151-データ!AU215</f>
        <v>#N/A</v>
      </c>
      <c r="BN368" s="73">
        <f ca="1">BN$151-データ!AV215</f>
        <v>-1</v>
      </c>
      <c r="BO368" s="73" t="e">
        <f ca="1">BO$151-データ!AW215</f>
        <v>#N/A</v>
      </c>
      <c r="BP368" s="73" t="e">
        <f ca="1">BP$151-データ!AX215</f>
        <v>#N/A</v>
      </c>
      <c r="BQ368" s="73" t="e">
        <f>BQ$151-データ!AY215</f>
        <v>#N/A</v>
      </c>
      <c r="BR368" s="73" t="e">
        <f>BR$151-データ!AZ215</f>
        <v>#N/A</v>
      </c>
    </row>
    <row r="369" spans="30:70" hidden="1" outlineLevel="1">
      <c r="AD369" s="66">
        <f>データ!B216</f>
        <v>212</v>
      </c>
      <c r="AE369" s="66">
        <f ca="1">IF(AF369&lt;&gt;0,0,COUNTIF(AF$157:$AF369,0))</f>
        <v>0</v>
      </c>
      <c r="AF369" s="66">
        <f t="shared" ca="1" si="56"/>
        <v>1</v>
      </c>
      <c r="AG369" s="66" t="str">
        <f>データ!D216</f>
        <v>妖鬼</v>
      </c>
      <c r="AH369" s="66" t="str">
        <f>データ!F216</f>
        <v>トゥルダク</v>
      </c>
      <c r="AI369" s="73" t="e">
        <f ca="1">AI$151-データ!Q216</f>
        <v>#N/A</v>
      </c>
      <c r="AJ369" s="73" t="e">
        <f ca="1">AJ$151-データ!R216</f>
        <v>#N/A</v>
      </c>
      <c r="AK369" s="73" t="e">
        <f ca="1">AK$151-データ!S216</f>
        <v>#N/A</v>
      </c>
      <c r="AL369" s="73" t="e">
        <f ca="1">AL$151-データ!T216</f>
        <v>#N/A</v>
      </c>
      <c r="AM369" s="73" t="e">
        <f ca="1">AM$151-データ!U216</f>
        <v>#N/A</v>
      </c>
      <c r="AN369" s="73" t="e">
        <f ca="1">AN$151-データ!V216</f>
        <v>#N/A</v>
      </c>
      <c r="AO369" s="73" t="e">
        <f ca="1">AO$151-データ!W216</f>
        <v>#N/A</v>
      </c>
      <c r="AP369" s="73" t="e">
        <f ca="1">AP$151-データ!X216</f>
        <v>#N/A</v>
      </c>
      <c r="AQ369" s="73" t="e">
        <f ca="1">AQ$151-データ!Y216</f>
        <v>#N/A</v>
      </c>
      <c r="AR369" s="73" t="e">
        <f ca="1">AR$151-データ!Z216</f>
        <v>#N/A</v>
      </c>
      <c r="AS369" s="73" t="e">
        <f ca="1">AS$151-データ!AA216</f>
        <v>#N/A</v>
      </c>
      <c r="AT369" s="73" t="e">
        <f ca="1">AT$151-データ!AB216</f>
        <v>#N/A</v>
      </c>
      <c r="AU369" s="73" t="e">
        <f ca="1">AU$151-データ!AC216</f>
        <v>#N/A</v>
      </c>
      <c r="AV369" s="73" t="e">
        <f ca="1">AV$151-データ!AD216</f>
        <v>#N/A</v>
      </c>
      <c r="AW369" s="73" t="e">
        <f ca="1">AW$151-データ!AE216</f>
        <v>#N/A</v>
      </c>
      <c r="AX369" s="73" t="e">
        <f ca="1">AX$151-データ!AF216</f>
        <v>#N/A</v>
      </c>
      <c r="AY369" s="73" t="e">
        <f ca="1">AY$151-データ!AG216</f>
        <v>#N/A</v>
      </c>
      <c r="AZ369" s="73" t="e">
        <f ca="1">AZ$151-データ!AH216</f>
        <v>#N/A</v>
      </c>
      <c r="BA369" s="73" t="e">
        <f ca="1">BA$151-データ!AI216</f>
        <v>#N/A</v>
      </c>
      <c r="BB369" s="73" t="e">
        <f ca="1">BB$151-データ!AJ216</f>
        <v>#N/A</v>
      </c>
      <c r="BC369" s="73" t="e">
        <f ca="1">BC$151-データ!AK216</f>
        <v>#N/A</v>
      </c>
      <c r="BD369" s="73" t="e">
        <f ca="1">BD$151-データ!AL216</f>
        <v>#N/A</v>
      </c>
      <c r="BE369" s="73" t="e">
        <f ca="1">BE$151-データ!AM216</f>
        <v>#N/A</v>
      </c>
      <c r="BF369" s="73" t="e">
        <f ca="1">BF$151-データ!AN216</f>
        <v>#N/A</v>
      </c>
      <c r="BG369" s="73" t="e">
        <f ca="1">BG$151-データ!AO216</f>
        <v>#N/A</v>
      </c>
      <c r="BH369" s="73" t="e">
        <f ca="1">BH$151-データ!AP216</f>
        <v>#N/A</v>
      </c>
      <c r="BI369" s="73" t="e">
        <f ca="1">BI$151-データ!AQ216</f>
        <v>#N/A</v>
      </c>
      <c r="BJ369" s="73" t="e">
        <f ca="1">BJ$151-データ!AR216</f>
        <v>#N/A</v>
      </c>
      <c r="BK369" s="73" t="e">
        <f ca="1">BK$151-データ!AS216</f>
        <v>#N/A</v>
      </c>
      <c r="BL369" s="73" t="e">
        <f ca="1">BL$151-データ!AT216</f>
        <v>#N/A</v>
      </c>
      <c r="BM369" s="73" t="e">
        <f ca="1">BM$151-データ!AU216</f>
        <v>#N/A</v>
      </c>
      <c r="BN369" s="73">
        <f ca="1">BN$151-データ!AV216</f>
        <v>-2</v>
      </c>
      <c r="BO369" s="73" t="e">
        <f ca="1">BO$151-データ!AW216</f>
        <v>#N/A</v>
      </c>
      <c r="BP369" s="73" t="e">
        <f ca="1">BP$151-データ!AX216</f>
        <v>#N/A</v>
      </c>
      <c r="BQ369" s="73" t="e">
        <f>BQ$151-データ!AY216</f>
        <v>#N/A</v>
      </c>
      <c r="BR369" s="73" t="e">
        <f>BR$151-データ!AZ216</f>
        <v>#N/A</v>
      </c>
    </row>
    <row r="370" spans="30:70" hidden="1" outlineLevel="1">
      <c r="AD370" s="66">
        <f>データ!B217</f>
        <v>213</v>
      </c>
      <c r="AE370" s="66">
        <f ca="1">IF(AF370&lt;&gt;0,0,COUNTIF(AF$157:$AF370,0))</f>
        <v>0</v>
      </c>
      <c r="AF370" s="66">
        <f t="shared" ca="1" si="56"/>
        <v>1</v>
      </c>
      <c r="AG370" s="66" t="str">
        <f>データ!D217</f>
        <v>妖鬼</v>
      </c>
      <c r="AH370" s="66" t="str">
        <f>データ!F217</f>
        <v>モムノフ</v>
      </c>
      <c r="AI370" s="73" t="e">
        <f ca="1">AI$151-データ!Q217</f>
        <v>#N/A</v>
      </c>
      <c r="AJ370" s="73" t="e">
        <f ca="1">AJ$151-データ!R217</f>
        <v>#N/A</v>
      </c>
      <c r="AK370" s="73" t="e">
        <f ca="1">AK$151-データ!S217</f>
        <v>#N/A</v>
      </c>
      <c r="AL370" s="73" t="e">
        <f ca="1">AL$151-データ!T217</f>
        <v>#N/A</v>
      </c>
      <c r="AM370" s="73" t="e">
        <f ca="1">AM$151-データ!U217</f>
        <v>#N/A</v>
      </c>
      <c r="AN370" s="73" t="e">
        <f ca="1">AN$151-データ!V217</f>
        <v>#N/A</v>
      </c>
      <c r="AO370" s="73" t="e">
        <f ca="1">AO$151-データ!W217</f>
        <v>#N/A</v>
      </c>
      <c r="AP370" s="73" t="e">
        <f ca="1">AP$151-データ!X217</f>
        <v>#N/A</v>
      </c>
      <c r="AQ370" s="73" t="e">
        <f ca="1">AQ$151-データ!Y217</f>
        <v>#N/A</v>
      </c>
      <c r="AR370" s="73" t="e">
        <f ca="1">AR$151-データ!Z217</f>
        <v>#N/A</v>
      </c>
      <c r="AS370" s="73" t="e">
        <f ca="1">AS$151-データ!AA217</f>
        <v>#N/A</v>
      </c>
      <c r="AT370" s="73" t="e">
        <f ca="1">AT$151-データ!AB217</f>
        <v>#N/A</v>
      </c>
      <c r="AU370" s="73" t="e">
        <f ca="1">AU$151-データ!AC217</f>
        <v>#N/A</v>
      </c>
      <c r="AV370" s="73" t="e">
        <f ca="1">AV$151-データ!AD217</f>
        <v>#N/A</v>
      </c>
      <c r="AW370" s="73" t="e">
        <f ca="1">AW$151-データ!AE217</f>
        <v>#N/A</v>
      </c>
      <c r="AX370" s="73" t="e">
        <f ca="1">AX$151-データ!AF217</f>
        <v>#N/A</v>
      </c>
      <c r="AY370" s="73" t="e">
        <f ca="1">AY$151-データ!AG217</f>
        <v>#N/A</v>
      </c>
      <c r="AZ370" s="73" t="e">
        <f ca="1">AZ$151-データ!AH217</f>
        <v>#N/A</v>
      </c>
      <c r="BA370" s="73" t="e">
        <f ca="1">BA$151-データ!AI217</f>
        <v>#N/A</v>
      </c>
      <c r="BB370" s="73" t="e">
        <f ca="1">BB$151-データ!AJ217</f>
        <v>#N/A</v>
      </c>
      <c r="BC370" s="73" t="e">
        <f ca="1">BC$151-データ!AK217</f>
        <v>#N/A</v>
      </c>
      <c r="BD370" s="73" t="e">
        <f ca="1">BD$151-データ!AL217</f>
        <v>#N/A</v>
      </c>
      <c r="BE370" s="73" t="e">
        <f ca="1">BE$151-データ!AM217</f>
        <v>#N/A</v>
      </c>
      <c r="BF370" s="73" t="e">
        <f ca="1">BF$151-データ!AN217</f>
        <v>#N/A</v>
      </c>
      <c r="BG370" s="73" t="e">
        <f ca="1">BG$151-データ!AO217</f>
        <v>#N/A</v>
      </c>
      <c r="BH370" s="73" t="e">
        <f ca="1">BH$151-データ!AP217</f>
        <v>#N/A</v>
      </c>
      <c r="BI370" s="73" t="e">
        <f ca="1">BI$151-データ!AQ217</f>
        <v>#N/A</v>
      </c>
      <c r="BJ370" s="73" t="e">
        <f ca="1">BJ$151-データ!AR217</f>
        <v>#N/A</v>
      </c>
      <c r="BK370" s="73" t="e">
        <f ca="1">BK$151-データ!AS217</f>
        <v>#N/A</v>
      </c>
      <c r="BL370" s="73" t="e">
        <f ca="1">BL$151-データ!AT217</f>
        <v>#N/A</v>
      </c>
      <c r="BM370" s="73" t="e">
        <f ca="1">BM$151-データ!AU217</f>
        <v>#N/A</v>
      </c>
      <c r="BN370" s="73">
        <f ca="1">BN$151-データ!AV217</f>
        <v>-2</v>
      </c>
      <c r="BO370" s="73" t="e">
        <f ca="1">BO$151-データ!AW217</f>
        <v>#N/A</v>
      </c>
      <c r="BP370" s="73" t="e">
        <f ca="1">BP$151-データ!AX217</f>
        <v>#N/A</v>
      </c>
      <c r="BQ370" s="73" t="e">
        <f>BQ$151-データ!AY217</f>
        <v>#N/A</v>
      </c>
      <c r="BR370" s="73" t="e">
        <f>BR$151-データ!AZ217</f>
        <v>#N/A</v>
      </c>
    </row>
    <row r="371" spans="30:70" hidden="1" outlineLevel="1">
      <c r="AD371" s="66">
        <f>データ!B218</f>
        <v>214</v>
      </c>
      <c r="AE371" s="66">
        <f ca="1">IF(AF371&lt;&gt;0,0,COUNTIF(AF$157:$AF371,0))</f>
        <v>0</v>
      </c>
      <c r="AF371" s="66">
        <f t="shared" ca="1" si="56"/>
        <v>1</v>
      </c>
      <c r="AG371" s="66" t="str">
        <f>データ!D218</f>
        <v>妖鬼</v>
      </c>
      <c r="AH371" s="66" t="str">
        <f>データ!F218</f>
        <v>アズミ</v>
      </c>
      <c r="AI371" s="73" t="e">
        <f ca="1">AI$151-データ!Q218</f>
        <v>#N/A</v>
      </c>
      <c r="AJ371" s="73" t="e">
        <f ca="1">AJ$151-データ!R218</f>
        <v>#N/A</v>
      </c>
      <c r="AK371" s="73" t="e">
        <f ca="1">AK$151-データ!S218</f>
        <v>#N/A</v>
      </c>
      <c r="AL371" s="73" t="e">
        <f ca="1">AL$151-データ!T218</f>
        <v>#N/A</v>
      </c>
      <c r="AM371" s="73" t="e">
        <f ca="1">AM$151-データ!U218</f>
        <v>#N/A</v>
      </c>
      <c r="AN371" s="73" t="e">
        <f ca="1">AN$151-データ!V218</f>
        <v>#N/A</v>
      </c>
      <c r="AO371" s="73" t="e">
        <f ca="1">AO$151-データ!W218</f>
        <v>#N/A</v>
      </c>
      <c r="AP371" s="73" t="e">
        <f ca="1">AP$151-データ!X218</f>
        <v>#N/A</v>
      </c>
      <c r="AQ371" s="73" t="e">
        <f ca="1">AQ$151-データ!Y218</f>
        <v>#N/A</v>
      </c>
      <c r="AR371" s="73" t="e">
        <f ca="1">AR$151-データ!Z218</f>
        <v>#N/A</v>
      </c>
      <c r="AS371" s="73" t="e">
        <f ca="1">AS$151-データ!AA218</f>
        <v>#N/A</v>
      </c>
      <c r="AT371" s="73" t="e">
        <f ca="1">AT$151-データ!AB218</f>
        <v>#N/A</v>
      </c>
      <c r="AU371" s="73" t="e">
        <f ca="1">AU$151-データ!AC218</f>
        <v>#N/A</v>
      </c>
      <c r="AV371" s="73" t="e">
        <f ca="1">AV$151-データ!AD218</f>
        <v>#N/A</v>
      </c>
      <c r="AW371" s="73" t="e">
        <f ca="1">AW$151-データ!AE218</f>
        <v>#N/A</v>
      </c>
      <c r="AX371" s="73" t="e">
        <f ca="1">AX$151-データ!AF218</f>
        <v>#N/A</v>
      </c>
      <c r="AY371" s="73" t="e">
        <f ca="1">AY$151-データ!AG218</f>
        <v>#N/A</v>
      </c>
      <c r="AZ371" s="73" t="e">
        <f ca="1">AZ$151-データ!AH218</f>
        <v>#N/A</v>
      </c>
      <c r="BA371" s="73" t="e">
        <f ca="1">BA$151-データ!AI218</f>
        <v>#N/A</v>
      </c>
      <c r="BB371" s="73" t="e">
        <f ca="1">BB$151-データ!AJ218</f>
        <v>#N/A</v>
      </c>
      <c r="BC371" s="73" t="e">
        <f ca="1">BC$151-データ!AK218</f>
        <v>#N/A</v>
      </c>
      <c r="BD371" s="73" t="e">
        <f ca="1">BD$151-データ!AL218</f>
        <v>#N/A</v>
      </c>
      <c r="BE371" s="73" t="e">
        <f ca="1">BE$151-データ!AM218</f>
        <v>#N/A</v>
      </c>
      <c r="BF371" s="73" t="e">
        <f ca="1">BF$151-データ!AN218</f>
        <v>#N/A</v>
      </c>
      <c r="BG371" s="73" t="e">
        <f ca="1">BG$151-データ!AO218</f>
        <v>#N/A</v>
      </c>
      <c r="BH371" s="73" t="e">
        <f ca="1">BH$151-データ!AP218</f>
        <v>#N/A</v>
      </c>
      <c r="BI371" s="73" t="e">
        <f ca="1">BI$151-データ!AQ218</f>
        <v>#N/A</v>
      </c>
      <c r="BJ371" s="73" t="e">
        <f ca="1">BJ$151-データ!AR218</f>
        <v>#N/A</v>
      </c>
      <c r="BK371" s="73" t="e">
        <f ca="1">BK$151-データ!AS218</f>
        <v>#N/A</v>
      </c>
      <c r="BL371" s="73" t="e">
        <f ca="1">BL$151-データ!AT218</f>
        <v>#N/A</v>
      </c>
      <c r="BM371" s="73" t="e">
        <f ca="1">BM$151-データ!AU218</f>
        <v>#N/A</v>
      </c>
      <c r="BN371" s="73">
        <f ca="1">BN$151-データ!AV218</f>
        <v>-2</v>
      </c>
      <c r="BO371" s="73" t="e">
        <f ca="1">BO$151-データ!AW218</f>
        <v>#N/A</v>
      </c>
      <c r="BP371" s="73" t="e">
        <f ca="1">BP$151-データ!AX218</f>
        <v>#N/A</v>
      </c>
      <c r="BQ371" s="73" t="e">
        <f>BQ$151-データ!AY218</f>
        <v>#N/A</v>
      </c>
      <c r="BR371" s="73" t="e">
        <f>BR$151-データ!AZ218</f>
        <v>#N/A</v>
      </c>
    </row>
    <row r="372" spans="30:70" hidden="1" outlineLevel="1">
      <c r="AD372" s="66">
        <f>データ!B219</f>
        <v>215</v>
      </c>
      <c r="AE372" s="66">
        <f ca="1">IF(AF372&lt;&gt;0,0,COUNTIF(AF$157:$AF372,0))</f>
        <v>0</v>
      </c>
      <c r="AF372" s="66">
        <f t="shared" ca="1" si="56"/>
        <v>1</v>
      </c>
      <c r="AG372" s="66" t="str">
        <f>データ!D219</f>
        <v>妖鬼</v>
      </c>
      <c r="AH372" s="66" t="str">
        <f>データ!F219</f>
        <v>カラステング</v>
      </c>
      <c r="AI372" s="73" t="e">
        <f ca="1">AI$151-データ!Q219</f>
        <v>#N/A</v>
      </c>
      <c r="AJ372" s="73" t="e">
        <f ca="1">AJ$151-データ!R219</f>
        <v>#N/A</v>
      </c>
      <c r="AK372" s="73" t="e">
        <f ca="1">AK$151-データ!S219</f>
        <v>#N/A</v>
      </c>
      <c r="AL372" s="73" t="e">
        <f ca="1">AL$151-データ!T219</f>
        <v>#N/A</v>
      </c>
      <c r="AM372" s="73" t="e">
        <f ca="1">AM$151-データ!U219</f>
        <v>#N/A</v>
      </c>
      <c r="AN372" s="73" t="e">
        <f ca="1">AN$151-データ!V219</f>
        <v>#N/A</v>
      </c>
      <c r="AO372" s="73" t="e">
        <f ca="1">AO$151-データ!W219</f>
        <v>#N/A</v>
      </c>
      <c r="AP372" s="73" t="e">
        <f ca="1">AP$151-データ!X219</f>
        <v>#N/A</v>
      </c>
      <c r="AQ372" s="73" t="e">
        <f ca="1">AQ$151-データ!Y219</f>
        <v>#N/A</v>
      </c>
      <c r="AR372" s="73" t="e">
        <f ca="1">AR$151-データ!Z219</f>
        <v>#N/A</v>
      </c>
      <c r="AS372" s="73" t="e">
        <f ca="1">AS$151-データ!AA219</f>
        <v>#N/A</v>
      </c>
      <c r="AT372" s="73" t="e">
        <f ca="1">AT$151-データ!AB219</f>
        <v>#N/A</v>
      </c>
      <c r="AU372" s="73" t="e">
        <f ca="1">AU$151-データ!AC219</f>
        <v>#N/A</v>
      </c>
      <c r="AV372" s="73" t="e">
        <f ca="1">AV$151-データ!AD219</f>
        <v>#N/A</v>
      </c>
      <c r="AW372" s="73" t="e">
        <f ca="1">AW$151-データ!AE219</f>
        <v>#N/A</v>
      </c>
      <c r="AX372" s="73" t="e">
        <f ca="1">AX$151-データ!AF219</f>
        <v>#N/A</v>
      </c>
      <c r="AY372" s="73" t="e">
        <f ca="1">AY$151-データ!AG219</f>
        <v>#N/A</v>
      </c>
      <c r="AZ372" s="73" t="e">
        <f ca="1">AZ$151-データ!AH219</f>
        <v>#N/A</v>
      </c>
      <c r="BA372" s="73" t="e">
        <f ca="1">BA$151-データ!AI219</f>
        <v>#N/A</v>
      </c>
      <c r="BB372" s="73" t="e">
        <f ca="1">BB$151-データ!AJ219</f>
        <v>#N/A</v>
      </c>
      <c r="BC372" s="73" t="e">
        <f ca="1">BC$151-データ!AK219</f>
        <v>#N/A</v>
      </c>
      <c r="BD372" s="73" t="e">
        <f ca="1">BD$151-データ!AL219</f>
        <v>#N/A</v>
      </c>
      <c r="BE372" s="73" t="e">
        <f ca="1">BE$151-データ!AM219</f>
        <v>#N/A</v>
      </c>
      <c r="BF372" s="73" t="e">
        <f ca="1">BF$151-データ!AN219</f>
        <v>#N/A</v>
      </c>
      <c r="BG372" s="73" t="e">
        <f ca="1">BG$151-データ!AO219</f>
        <v>#N/A</v>
      </c>
      <c r="BH372" s="73" t="e">
        <f ca="1">BH$151-データ!AP219</f>
        <v>#N/A</v>
      </c>
      <c r="BI372" s="73" t="e">
        <f ca="1">BI$151-データ!AQ219</f>
        <v>#N/A</v>
      </c>
      <c r="BJ372" s="73" t="e">
        <f ca="1">BJ$151-データ!AR219</f>
        <v>#N/A</v>
      </c>
      <c r="BK372" s="73" t="e">
        <f ca="1">BK$151-データ!AS219</f>
        <v>#N/A</v>
      </c>
      <c r="BL372" s="73" t="e">
        <f ca="1">BL$151-データ!AT219</f>
        <v>#N/A</v>
      </c>
      <c r="BM372" s="73" t="e">
        <f ca="1">BM$151-データ!AU219</f>
        <v>#N/A</v>
      </c>
      <c r="BN372" s="73">
        <f ca="1">BN$151-データ!AV219</f>
        <v>-3</v>
      </c>
      <c r="BO372" s="73" t="e">
        <f ca="1">BO$151-データ!AW219</f>
        <v>#N/A</v>
      </c>
      <c r="BP372" s="73" t="e">
        <f ca="1">BP$151-データ!AX219</f>
        <v>#N/A</v>
      </c>
      <c r="BQ372" s="73" t="e">
        <f>BQ$151-データ!AY219</f>
        <v>#N/A</v>
      </c>
      <c r="BR372" s="73" t="e">
        <f>BR$151-データ!AZ219</f>
        <v>#N/A</v>
      </c>
    </row>
    <row r="373" spans="30:70" hidden="1" outlineLevel="1">
      <c r="AD373" s="66">
        <f>データ!B220</f>
        <v>216</v>
      </c>
      <c r="AE373" s="66">
        <f ca="1">IF(AF373&lt;&gt;0,0,COUNTIF(AF$157:$AF373,0))</f>
        <v>0</v>
      </c>
      <c r="AF373" s="66">
        <f t="shared" ca="1" si="56"/>
        <v>1</v>
      </c>
      <c r="AG373" s="66" t="str">
        <f>データ!D220</f>
        <v>妖鬼</v>
      </c>
      <c r="AH373" s="66" t="str">
        <f>データ!F220</f>
        <v>ヨモツイクサ</v>
      </c>
      <c r="AI373" s="73" t="e">
        <f ca="1">AI$151-データ!Q220</f>
        <v>#N/A</v>
      </c>
      <c r="AJ373" s="73" t="e">
        <f ca="1">AJ$151-データ!R220</f>
        <v>#N/A</v>
      </c>
      <c r="AK373" s="73" t="e">
        <f ca="1">AK$151-データ!S220</f>
        <v>#N/A</v>
      </c>
      <c r="AL373" s="73" t="e">
        <f ca="1">AL$151-データ!T220</f>
        <v>#N/A</v>
      </c>
      <c r="AM373" s="73" t="e">
        <f ca="1">AM$151-データ!U220</f>
        <v>#N/A</v>
      </c>
      <c r="AN373" s="73" t="e">
        <f ca="1">AN$151-データ!V220</f>
        <v>#N/A</v>
      </c>
      <c r="AO373" s="73" t="e">
        <f ca="1">AO$151-データ!W220</f>
        <v>#N/A</v>
      </c>
      <c r="AP373" s="73" t="e">
        <f ca="1">AP$151-データ!X220</f>
        <v>#N/A</v>
      </c>
      <c r="AQ373" s="73" t="e">
        <f ca="1">AQ$151-データ!Y220</f>
        <v>#N/A</v>
      </c>
      <c r="AR373" s="73" t="e">
        <f ca="1">AR$151-データ!Z220</f>
        <v>#N/A</v>
      </c>
      <c r="AS373" s="73" t="e">
        <f ca="1">AS$151-データ!AA220</f>
        <v>#N/A</v>
      </c>
      <c r="AT373" s="73" t="e">
        <f ca="1">AT$151-データ!AB220</f>
        <v>#N/A</v>
      </c>
      <c r="AU373" s="73" t="e">
        <f ca="1">AU$151-データ!AC220</f>
        <v>#N/A</v>
      </c>
      <c r="AV373" s="73" t="e">
        <f ca="1">AV$151-データ!AD220</f>
        <v>#N/A</v>
      </c>
      <c r="AW373" s="73" t="e">
        <f ca="1">AW$151-データ!AE220</f>
        <v>#N/A</v>
      </c>
      <c r="AX373" s="73" t="e">
        <f ca="1">AX$151-データ!AF220</f>
        <v>#N/A</v>
      </c>
      <c r="AY373" s="73" t="e">
        <f ca="1">AY$151-データ!AG220</f>
        <v>#N/A</v>
      </c>
      <c r="AZ373" s="73" t="e">
        <f ca="1">AZ$151-データ!AH220</f>
        <v>#N/A</v>
      </c>
      <c r="BA373" s="73" t="e">
        <f ca="1">BA$151-データ!AI220</f>
        <v>#N/A</v>
      </c>
      <c r="BB373" s="73" t="e">
        <f ca="1">BB$151-データ!AJ220</f>
        <v>#N/A</v>
      </c>
      <c r="BC373" s="73" t="e">
        <f ca="1">BC$151-データ!AK220</f>
        <v>#N/A</v>
      </c>
      <c r="BD373" s="73" t="e">
        <f ca="1">BD$151-データ!AL220</f>
        <v>#N/A</v>
      </c>
      <c r="BE373" s="73" t="e">
        <f ca="1">BE$151-データ!AM220</f>
        <v>#N/A</v>
      </c>
      <c r="BF373" s="73" t="e">
        <f ca="1">BF$151-データ!AN220</f>
        <v>#N/A</v>
      </c>
      <c r="BG373" s="73" t="e">
        <f ca="1">BG$151-データ!AO220</f>
        <v>#N/A</v>
      </c>
      <c r="BH373" s="73" t="e">
        <f ca="1">BH$151-データ!AP220</f>
        <v>#N/A</v>
      </c>
      <c r="BI373" s="73" t="e">
        <f ca="1">BI$151-データ!AQ220</f>
        <v>#N/A</v>
      </c>
      <c r="BJ373" s="73" t="e">
        <f ca="1">BJ$151-データ!AR220</f>
        <v>#N/A</v>
      </c>
      <c r="BK373" s="73" t="e">
        <f ca="1">BK$151-データ!AS220</f>
        <v>#N/A</v>
      </c>
      <c r="BL373" s="73" t="e">
        <f ca="1">BL$151-データ!AT220</f>
        <v>#N/A</v>
      </c>
      <c r="BM373" s="73" t="e">
        <f ca="1">BM$151-データ!AU220</f>
        <v>#N/A</v>
      </c>
      <c r="BN373" s="73">
        <f ca="1">BN$151-データ!AV220</f>
        <v>-4</v>
      </c>
      <c r="BO373" s="73" t="e">
        <f ca="1">BO$151-データ!AW220</f>
        <v>#N/A</v>
      </c>
      <c r="BP373" s="73" t="e">
        <f ca="1">BP$151-データ!AX220</f>
        <v>#N/A</v>
      </c>
      <c r="BQ373" s="73" t="e">
        <f>BQ$151-データ!AY220</f>
        <v>#N/A</v>
      </c>
      <c r="BR373" s="73" t="e">
        <f>BR$151-データ!AZ220</f>
        <v>#N/A</v>
      </c>
    </row>
    <row r="374" spans="30:70" hidden="1" outlineLevel="1">
      <c r="AD374" s="66">
        <f>データ!B221</f>
        <v>217</v>
      </c>
      <c r="AE374" s="66">
        <f ca="1">IF(AF374&lt;&gt;0,0,COUNTIF(AF$157:$AF374,0))</f>
        <v>0</v>
      </c>
      <c r="AF374" s="66">
        <f t="shared" ca="1" si="56"/>
        <v>1</v>
      </c>
      <c r="AG374" s="66" t="str">
        <f>データ!D221</f>
        <v>妖鬼</v>
      </c>
      <c r="AH374" s="66" t="str">
        <f>データ!F221</f>
        <v>ヤクシャ</v>
      </c>
      <c r="AI374" s="73" t="e">
        <f ca="1">AI$151-データ!Q221</f>
        <v>#N/A</v>
      </c>
      <c r="AJ374" s="73" t="e">
        <f ca="1">AJ$151-データ!R221</f>
        <v>#N/A</v>
      </c>
      <c r="AK374" s="73" t="e">
        <f ca="1">AK$151-データ!S221</f>
        <v>#N/A</v>
      </c>
      <c r="AL374" s="73" t="e">
        <f ca="1">AL$151-データ!T221</f>
        <v>#N/A</v>
      </c>
      <c r="AM374" s="73" t="e">
        <f ca="1">AM$151-データ!U221</f>
        <v>#N/A</v>
      </c>
      <c r="AN374" s="73" t="e">
        <f ca="1">AN$151-データ!V221</f>
        <v>#N/A</v>
      </c>
      <c r="AO374" s="73" t="e">
        <f ca="1">AO$151-データ!W221</f>
        <v>#N/A</v>
      </c>
      <c r="AP374" s="73" t="e">
        <f ca="1">AP$151-データ!X221</f>
        <v>#N/A</v>
      </c>
      <c r="AQ374" s="73" t="e">
        <f ca="1">AQ$151-データ!Y221</f>
        <v>#N/A</v>
      </c>
      <c r="AR374" s="73" t="e">
        <f ca="1">AR$151-データ!Z221</f>
        <v>#N/A</v>
      </c>
      <c r="AS374" s="73" t="e">
        <f ca="1">AS$151-データ!AA221</f>
        <v>#N/A</v>
      </c>
      <c r="AT374" s="73" t="e">
        <f ca="1">AT$151-データ!AB221</f>
        <v>#N/A</v>
      </c>
      <c r="AU374" s="73" t="e">
        <f ca="1">AU$151-データ!AC221</f>
        <v>#N/A</v>
      </c>
      <c r="AV374" s="73" t="e">
        <f ca="1">AV$151-データ!AD221</f>
        <v>#N/A</v>
      </c>
      <c r="AW374" s="73" t="e">
        <f ca="1">AW$151-データ!AE221</f>
        <v>#N/A</v>
      </c>
      <c r="AX374" s="73" t="e">
        <f ca="1">AX$151-データ!AF221</f>
        <v>#N/A</v>
      </c>
      <c r="AY374" s="73" t="e">
        <f ca="1">AY$151-データ!AG221</f>
        <v>#N/A</v>
      </c>
      <c r="AZ374" s="73" t="e">
        <f ca="1">AZ$151-データ!AH221</f>
        <v>#N/A</v>
      </c>
      <c r="BA374" s="73" t="e">
        <f ca="1">BA$151-データ!AI221</f>
        <v>#N/A</v>
      </c>
      <c r="BB374" s="73" t="e">
        <f ca="1">BB$151-データ!AJ221</f>
        <v>#N/A</v>
      </c>
      <c r="BC374" s="73" t="e">
        <f ca="1">BC$151-データ!AK221</f>
        <v>#N/A</v>
      </c>
      <c r="BD374" s="73" t="e">
        <f ca="1">BD$151-データ!AL221</f>
        <v>#N/A</v>
      </c>
      <c r="BE374" s="73" t="e">
        <f ca="1">BE$151-データ!AM221</f>
        <v>#N/A</v>
      </c>
      <c r="BF374" s="73" t="e">
        <f ca="1">BF$151-データ!AN221</f>
        <v>#N/A</v>
      </c>
      <c r="BG374" s="73" t="e">
        <f ca="1">BG$151-データ!AO221</f>
        <v>#N/A</v>
      </c>
      <c r="BH374" s="73" t="e">
        <f ca="1">BH$151-データ!AP221</f>
        <v>#N/A</v>
      </c>
      <c r="BI374" s="73" t="e">
        <f ca="1">BI$151-データ!AQ221</f>
        <v>#N/A</v>
      </c>
      <c r="BJ374" s="73" t="e">
        <f ca="1">BJ$151-データ!AR221</f>
        <v>#N/A</v>
      </c>
      <c r="BK374" s="73" t="e">
        <f ca="1">BK$151-データ!AS221</f>
        <v>#N/A</v>
      </c>
      <c r="BL374" s="73" t="e">
        <f ca="1">BL$151-データ!AT221</f>
        <v>#N/A</v>
      </c>
      <c r="BM374" s="73" t="e">
        <f ca="1">BM$151-データ!AU221</f>
        <v>#N/A</v>
      </c>
      <c r="BN374" s="73">
        <f ca="1">BN$151-データ!AV221</f>
        <v>-5</v>
      </c>
      <c r="BO374" s="73" t="e">
        <f ca="1">BO$151-データ!AW221</f>
        <v>#N/A</v>
      </c>
      <c r="BP374" s="73" t="e">
        <f ca="1">BP$151-データ!AX221</f>
        <v>#N/A</v>
      </c>
      <c r="BQ374" s="73" t="e">
        <f>BQ$151-データ!AY221</f>
        <v>#N/A</v>
      </c>
      <c r="BR374" s="73" t="e">
        <f>BR$151-データ!AZ221</f>
        <v>#N/A</v>
      </c>
    </row>
    <row r="375" spans="30:70" hidden="1" outlineLevel="1">
      <c r="AD375" s="66">
        <f>データ!B222</f>
        <v>218</v>
      </c>
      <c r="AE375" s="66">
        <f ca="1">IF(AF375&lt;&gt;0,0,COUNTIF(AF$157:$AF375,0))</f>
        <v>0</v>
      </c>
      <c r="AF375" s="66">
        <f t="shared" ca="1" si="56"/>
        <v>1</v>
      </c>
      <c r="AG375" s="66" t="str">
        <f>データ!D222</f>
        <v>妖鬼</v>
      </c>
      <c r="AH375" s="66" t="str">
        <f>データ!F222</f>
        <v>キンキ</v>
      </c>
      <c r="AI375" s="73" t="e">
        <f ca="1">AI$151-データ!Q222</f>
        <v>#N/A</v>
      </c>
      <c r="AJ375" s="73" t="e">
        <f ca="1">AJ$151-データ!R222</f>
        <v>#N/A</v>
      </c>
      <c r="AK375" s="73" t="e">
        <f ca="1">AK$151-データ!S222</f>
        <v>#N/A</v>
      </c>
      <c r="AL375" s="73" t="e">
        <f ca="1">AL$151-データ!T222</f>
        <v>#N/A</v>
      </c>
      <c r="AM375" s="73" t="e">
        <f ca="1">AM$151-データ!U222</f>
        <v>#N/A</v>
      </c>
      <c r="AN375" s="73" t="e">
        <f ca="1">AN$151-データ!V222</f>
        <v>#N/A</v>
      </c>
      <c r="AO375" s="73" t="e">
        <f ca="1">AO$151-データ!W222</f>
        <v>#N/A</v>
      </c>
      <c r="AP375" s="73" t="e">
        <f ca="1">AP$151-データ!X222</f>
        <v>#N/A</v>
      </c>
      <c r="AQ375" s="73" t="e">
        <f ca="1">AQ$151-データ!Y222</f>
        <v>#N/A</v>
      </c>
      <c r="AR375" s="73" t="e">
        <f ca="1">AR$151-データ!Z222</f>
        <v>#N/A</v>
      </c>
      <c r="AS375" s="73" t="e">
        <f ca="1">AS$151-データ!AA222</f>
        <v>#N/A</v>
      </c>
      <c r="AT375" s="73" t="e">
        <f ca="1">AT$151-データ!AB222</f>
        <v>#N/A</v>
      </c>
      <c r="AU375" s="73" t="e">
        <f ca="1">AU$151-データ!AC222</f>
        <v>#N/A</v>
      </c>
      <c r="AV375" s="73" t="e">
        <f ca="1">AV$151-データ!AD222</f>
        <v>#N/A</v>
      </c>
      <c r="AW375" s="73" t="e">
        <f ca="1">AW$151-データ!AE222</f>
        <v>#N/A</v>
      </c>
      <c r="AX375" s="73" t="e">
        <f ca="1">AX$151-データ!AF222</f>
        <v>#N/A</v>
      </c>
      <c r="AY375" s="73" t="e">
        <f ca="1">AY$151-データ!AG222</f>
        <v>#N/A</v>
      </c>
      <c r="AZ375" s="73" t="e">
        <f ca="1">AZ$151-データ!AH222</f>
        <v>#N/A</v>
      </c>
      <c r="BA375" s="73" t="e">
        <f ca="1">BA$151-データ!AI222</f>
        <v>#N/A</v>
      </c>
      <c r="BB375" s="73" t="e">
        <f ca="1">BB$151-データ!AJ222</f>
        <v>#N/A</v>
      </c>
      <c r="BC375" s="73" t="e">
        <f ca="1">BC$151-データ!AK222</f>
        <v>#N/A</v>
      </c>
      <c r="BD375" s="73" t="e">
        <f ca="1">BD$151-データ!AL222</f>
        <v>#N/A</v>
      </c>
      <c r="BE375" s="73" t="e">
        <f ca="1">BE$151-データ!AM222</f>
        <v>#N/A</v>
      </c>
      <c r="BF375" s="73" t="e">
        <f ca="1">BF$151-データ!AN222</f>
        <v>#N/A</v>
      </c>
      <c r="BG375" s="73" t="e">
        <f ca="1">BG$151-データ!AO222</f>
        <v>#N/A</v>
      </c>
      <c r="BH375" s="73" t="e">
        <f ca="1">BH$151-データ!AP222</f>
        <v>#N/A</v>
      </c>
      <c r="BI375" s="73" t="e">
        <f ca="1">BI$151-データ!AQ222</f>
        <v>#N/A</v>
      </c>
      <c r="BJ375" s="73" t="e">
        <f ca="1">BJ$151-データ!AR222</f>
        <v>#N/A</v>
      </c>
      <c r="BK375" s="73" t="e">
        <f ca="1">BK$151-データ!AS222</f>
        <v>#N/A</v>
      </c>
      <c r="BL375" s="73" t="e">
        <f ca="1">BL$151-データ!AT222</f>
        <v>#N/A</v>
      </c>
      <c r="BM375" s="73" t="e">
        <f ca="1">BM$151-データ!AU222</f>
        <v>#N/A</v>
      </c>
      <c r="BN375" s="73">
        <f ca="1">BN$151-データ!AV222</f>
        <v>-6</v>
      </c>
      <c r="BO375" s="73" t="e">
        <f ca="1">BO$151-データ!AW222</f>
        <v>#N/A</v>
      </c>
      <c r="BP375" s="73" t="e">
        <f ca="1">BP$151-データ!AX222</f>
        <v>#N/A</v>
      </c>
      <c r="BQ375" s="73" t="e">
        <f>BQ$151-データ!AY222</f>
        <v>#N/A</v>
      </c>
      <c r="BR375" s="73" t="e">
        <f>BR$151-データ!AZ222</f>
        <v>#N/A</v>
      </c>
    </row>
    <row r="376" spans="30:70" hidden="1" outlineLevel="1">
      <c r="AD376" s="66">
        <f>データ!B223</f>
        <v>219</v>
      </c>
      <c r="AE376" s="66">
        <f ca="1">IF(AF376&lt;&gt;0,0,COUNTIF(AF$157:$AF376,0))</f>
        <v>0</v>
      </c>
      <c r="AF376" s="66">
        <f t="shared" ca="1" si="56"/>
        <v>1</v>
      </c>
      <c r="AG376" s="66" t="str">
        <f>データ!D223</f>
        <v>妖鬼</v>
      </c>
      <c r="AH376" s="66" t="str">
        <f>データ!F223</f>
        <v>シキオウジ</v>
      </c>
      <c r="AI376" s="73" t="e">
        <f ca="1">AI$151-データ!Q223</f>
        <v>#N/A</v>
      </c>
      <c r="AJ376" s="73" t="e">
        <f ca="1">AJ$151-データ!R223</f>
        <v>#N/A</v>
      </c>
      <c r="AK376" s="73" t="e">
        <f ca="1">AK$151-データ!S223</f>
        <v>#N/A</v>
      </c>
      <c r="AL376" s="73" t="e">
        <f ca="1">AL$151-データ!T223</f>
        <v>#N/A</v>
      </c>
      <c r="AM376" s="73" t="e">
        <f ca="1">AM$151-データ!U223</f>
        <v>#N/A</v>
      </c>
      <c r="AN376" s="73" t="e">
        <f ca="1">AN$151-データ!V223</f>
        <v>#N/A</v>
      </c>
      <c r="AO376" s="73" t="e">
        <f ca="1">AO$151-データ!W223</f>
        <v>#N/A</v>
      </c>
      <c r="AP376" s="73" t="e">
        <f ca="1">AP$151-データ!X223</f>
        <v>#N/A</v>
      </c>
      <c r="AQ376" s="73" t="e">
        <f ca="1">AQ$151-データ!Y223</f>
        <v>#N/A</v>
      </c>
      <c r="AR376" s="73" t="e">
        <f ca="1">AR$151-データ!Z223</f>
        <v>#N/A</v>
      </c>
      <c r="AS376" s="73" t="e">
        <f ca="1">AS$151-データ!AA223</f>
        <v>#N/A</v>
      </c>
      <c r="AT376" s="73" t="e">
        <f ca="1">AT$151-データ!AB223</f>
        <v>#N/A</v>
      </c>
      <c r="AU376" s="73" t="e">
        <f ca="1">AU$151-データ!AC223</f>
        <v>#N/A</v>
      </c>
      <c r="AV376" s="73" t="e">
        <f ca="1">AV$151-データ!AD223</f>
        <v>#N/A</v>
      </c>
      <c r="AW376" s="73" t="e">
        <f ca="1">AW$151-データ!AE223</f>
        <v>#N/A</v>
      </c>
      <c r="AX376" s="73" t="e">
        <f ca="1">AX$151-データ!AF223</f>
        <v>#N/A</v>
      </c>
      <c r="AY376" s="73" t="e">
        <f ca="1">AY$151-データ!AG223</f>
        <v>#N/A</v>
      </c>
      <c r="AZ376" s="73" t="e">
        <f ca="1">AZ$151-データ!AH223</f>
        <v>#N/A</v>
      </c>
      <c r="BA376" s="73" t="e">
        <f ca="1">BA$151-データ!AI223</f>
        <v>#N/A</v>
      </c>
      <c r="BB376" s="73" t="e">
        <f ca="1">BB$151-データ!AJ223</f>
        <v>#N/A</v>
      </c>
      <c r="BC376" s="73" t="e">
        <f ca="1">BC$151-データ!AK223</f>
        <v>#N/A</v>
      </c>
      <c r="BD376" s="73" t="e">
        <f ca="1">BD$151-データ!AL223</f>
        <v>#N/A</v>
      </c>
      <c r="BE376" s="73" t="e">
        <f ca="1">BE$151-データ!AM223</f>
        <v>#N/A</v>
      </c>
      <c r="BF376" s="73" t="e">
        <f ca="1">BF$151-データ!AN223</f>
        <v>#N/A</v>
      </c>
      <c r="BG376" s="73" t="e">
        <f ca="1">BG$151-データ!AO223</f>
        <v>#N/A</v>
      </c>
      <c r="BH376" s="73" t="e">
        <f ca="1">BH$151-データ!AP223</f>
        <v>#N/A</v>
      </c>
      <c r="BI376" s="73" t="e">
        <f ca="1">BI$151-データ!AQ223</f>
        <v>#N/A</v>
      </c>
      <c r="BJ376" s="73" t="e">
        <f ca="1">BJ$151-データ!AR223</f>
        <v>#N/A</v>
      </c>
      <c r="BK376" s="73" t="e">
        <f ca="1">BK$151-データ!AS223</f>
        <v>#N/A</v>
      </c>
      <c r="BL376" s="73" t="e">
        <f ca="1">BL$151-データ!AT223</f>
        <v>#N/A</v>
      </c>
      <c r="BM376" s="73" t="e">
        <f ca="1">BM$151-データ!AU223</f>
        <v>#N/A</v>
      </c>
      <c r="BN376" s="73">
        <f ca="1">BN$151-データ!AV223</f>
        <v>-6</v>
      </c>
      <c r="BO376" s="73" t="e">
        <f ca="1">BO$151-データ!AW223</f>
        <v>#N/A</v>
      </c>
      <c r="BP376" s="73" t="e">
        <f ca="1">BP$151-データ!AX223</f>
        <v>#N/A</v>
      </c>
      <c r="BQ376" s="73" t="e">
        <f>BQ$151-データ!AY223</f>
        <v>#N/A</v>
      </c>
      <c r="BR376" s="73" t="e">
        <f>BR$151-データ!AZ223</f>
        <v>#N/A</v>
      </c>
    </row>
    <row r="377" spans="30:70" hidden="1" outlineLevel="1">
      <c r="AD377" s="66">
        <f>データ!B224</f>
        <v>220</v>
      </c>
      <c r="AE377" s="66">
        <f ca="1">IF(AF377&lt;&gt;0,0,COUNTIF(AF$157:$AF377,0))</f>
        <v>0</v>
      </c>
      <c r="AF377" s="66">
        <f t="shared" ca="1" si="56"/>
        <v>1</v>
      </c>
      <c r="AG377" s="66" t="str">
        <f>データ!D224</f>
        <v>妖鬼</v>
      </c>
      <c r="AH377" s="66" t="str">
        <f>データ!F224</f>
        <v>スイキ</v>
      </c>
      <c r="AI377" s="73" t="e">
        <f ca="1">AI$151-データ!Q224</f>
        <v>#N/A</v>
      </c>
      <c r="AJ377" s="73" t="e">
        <f ca="1">AJ$151-データ!R224</f>
        <v>#N/A</v>
      </c>
      <c r="AK377" s="73" t="e">
        <f ca="1">AK$151-データ!S224</f>
        <v>#N/A</v>
      </c>
      <c r="AL377" s="73" t="e">
        <f ca="1">AL$151-データ!T224</f>
        <v>#N/A</v>
      </c>
      <c r="AM377" s="73" t="e">
        <f ca="1">AM$151-データ!U224</f>
        <v>#N/A</v>
      </c>
      <c r="AN377" s="73" t="e">
        <f ca="1">AN$151-データ!V224</f>
        <v>#N/A</v>
      </c>
      <c r="AO377" s="73" t="e">
        <f ca="1">AO$151-データ!W224</f>
        <v>#N/A</v>
      </c>
      <c r="AP377" s="73" t="e">
        <f ca="1">AP$151-データ!X224</f>
        <v>#N/A</v>
      </c>
      <c r="AQ377" s="73" t="e">
        <f ca="1">AQ$151-データ!Y224</f>
        <v>#N/A</v>
      </c>
      <c r="AR377" s="73" t="e">
        <f ca="1">AR$151-データ!Z224</f>
        <v>#N/A</v>
      </c>
      <c r="AS377" s="73" t="e">
        <f ca="1">AS$151-データ!AA224</f>
        <v>#N/A</v>
      </c>
      <c r="AT377" s="73" t="e">
        <f ca="1">AT$151-データ!AB224</f>
        <v>#N/A</v>
      </c>
      <c r="AU377" s="73" t="e">
        <f ca="1">AU$151-データ!AC224</f>
        <v>#N/A</v>
      </c>
      <c r="AV377" s="73" t="e">
        <f ca="1">AV$151-データ!AD224</f>
        <v>#N/A</v>
      </c>
      <c r="AW377" s="73" t="e">
        <f ca="1">AW$151-データ!AE224</f>
        <v>#N/A</v>
      </c>
      <c r="AX377" s="73" t="e">
        <f ca="1">AX$151-データ!AF224</f>
        <v>#N/A</v>
      </c>
      <c r="AY377" s="73" t="e">
        <f ca="1">AY$151-データ!AG224</f>
        <v>#N/A</v>
      </c>
      <c r="AZ377" s="73" t="e">
        <f ca="1">AZ$151-データ!AH224</f>
        <v>#N/A</v>
      </c>
      <c r="BA377" s="73" t="e">
        <f ca="1">BA$151-データ!AI224</f>
        <v>#N/A</v>
      </c>
      <c r="BB377" s="73" t="e">
        <f ca="1">BB$151-データ!AJ224</f>
        <v>#N/A</v>
      </c>
      <c r="BC377" s="73" t="e">
        <f ca="1">BC$151-データ!AK224</f>
        <v>#N/A</v>
      </c>
      <c r="BD377" s="73" t="e">
        <f ca="1">BD$151-データ!AL224</f>
        <v>#N/A</v>
      </c>
      <c r="BE377" s="73" t="e">
        <f ca="1">BE$151-データ!AM224</f>
        <v>#N/A</v>
      </c>
      <c r="BF377" s="73" t="e">
        <f ca="1">BF$151-データ!AN224</f>
        <v>#N/A</v>
      </c>
      <c r="BG377" s="73" t="e">
        <f ca="1">BG$151-データ!AO224</f>
        <v>#N/A</v>
      </c>
      <c r="BH377" s="73" t="e">
        <f ca="1">BH$151-データ!AP224</f>
        <v>#N/A</v>
      </c>
      <c r="BI377" s="73" t="e">
        <f ca="1">BI$151-データ!AQ224</f>
        <v>#N/A</v>
      </c>
      <c r="BJ377" s="73" t="e">
        <f ca="1">BJ$151-データ!AR224</f>
        <v>#N/A</v>
      </c>
      <c r="BK377" s="73" t="e">
        <f ca="1">BK$151-データ!AS224</f>
        <v>#N/A</v>
      </c>
      <c r="BL377" s="73" t="e">
        <f ca="1">BL$151-データ!AT224</f>
        <v>#N/A</v>
      </c>
      <c r="BM377" s="73" t="e">
        <f ca="1">BM$151-データ!AU224</f>
        <v>#N/A</v>
      </c>
      <c r="BN377" s="73">
        <f ca="1">BN$151-データ!AV224</f>
        <v>-7</v>
      </c>
      <c r="BO377" s="73" t="e">
        <f ca="1">BO$151-データ!AW224</f>
        <v>#N/A</v>
      </c>
      <c r="BP377" s="73" t="e">
        <f ca="1">BP$151-データ!AX224</f>
        <v>#N/A</v>
      </c>
      <c r="BQ377" s="73" t="e">
        <f>BQ$151-データ!AY224</f>
        <v>#N/A</v>
      </c>
      <c r="BR377" s="73" t="e">
        <f>BR$151-データ!AZ224</f>
        <v>#N/A</v>
      </c>
    </row>
    <row r="378" spans="30:70" hidden="1" outlineLevel="1">
      <c r="AD378" s="66">
        <f>データ!B225</f>
        <v>221</v>
      </c>
      <c r="AE378" s="66">
        <f ca="1">IF(AF378&lt;&gt;0,0,COUNTIF(AF$157:$AF378,0))</f>
        <v>0</v>
      </c>
      <c r="AF378" s="66">
        <f t="shared" ca="1" si="56"/>
        <v>1</v>
      </c>
      <c r="AG378" s="66" t="str">
        <f>データ!D225</f>
        <v>妖鬼</v>
      </c>
      <c r="AH378" s="66" t="str">
        <f>データ!F225</f>
        <v>フウキ</v>
      </c>
      <c r="AI378" s="73" t="e">
        <f ca="1">AI$151-データ!Q225</f>
        <v>#N/A</v>
      </c>
      <c r="AJ378" s="73" t="e">
        <f ca="1">AJ$151-データ!R225</f>
        <v>#N/A</v>
      </c>
      <c r="AK378" s="73" t="e">
        <f ca="1">AK$151-データ!S225</f>
        <v>#N/A</v>
      </c>
      <c r="AL378" s="73" t="e">
        <f ca="1">AL$151-データ!T225</f>
        <v>#N/A</v>
      </c>
      <c r="AM378" s="73" t="e">
        <f ca="1">AM$151-データ!U225</f>
        <v>#N/A</v>
      </c>
      <c r="AN378" s="73" t="e">
        <f ca="1">AN$151-データ!V225</f>
        <v>#N/A</v>
      </c>
      <c r="AO378" s="73" t="e">
        <f ca="1">AO$151-データ!W225</f>
        <v>#N/A</v>
      </c>
      <c r="AP378" s="73" t="e">
        <f ca="1">AP$151-データ!X225</f>
        <v>#N/A</v>
      </c>
      <c r="AQ378" s="73" t="e">
        <f ca="1">AQ$151-データ!Y225</f>
        <v>#N/A</v>
      </c>
      <c r="AR378" s="73" t="e">
        <f ca="1">AR$151-データ!Z225</f>
        <v>#N/A</v>
      </c>
      <c r="AS378" s="73" t="e">
        <f ca="1">AS$151-データ!AA225</f>
        <v>#N/A</v>
      </c>
      <c r="AT378" s="73" t="e">
        <f ca="1">AT$151-データ!AB225</f>
        <v>#N/A</v>
      </c>
      <c r="AU378" s="73" t="e">
        <f ca="1">AU$151-データ!AC225</f>
        <v>#N/A</v>
      </c>
      <c r="AV378" s="73" t="e">
        <f ca="1">AV$151-データ!AD225</f>
        <v>#N/A</v>
      </c>
      <c r="AW378" s="73" t="e">
        <f ca="1">AW$151-データ!AE225</f>
        <v>#N/A</v>
      </c>
      <c r="AX378" s="73" t="e">
        <f ca="1">AX$151-データ!AF225</f>
        <v>#N/A</v>
      </c>
      <c r="AY378" s="73" t="e">
        <f ca="1">AY$151-データ!AG225</f>
        <v>#N/A</v>
      </c>
      <c r="AZ378" s="73" t="e">
        <f ca="1">AZ$151-データ!AH225</f>
        <v>#N/A</v>
      </c>
      <c r="BA378" s="73" t="e">
        <f ca="1">BA$151-データ!AI225</f>
        <v>#N/A</v>
      </c>
      <c r="BB378" s="73" t="e">
        <f ca="1">BB$151-データ!AJ225</f>
        <v>#N/A</v>
      </c>
      <c r="BC378" s="73" t="e">
        <f ca="1">BC$151-データ!AK225</f>
        <v>#N/A</v>
      </c>
      <c r="BD378" s="73" t="e">
        <f ca="1">BD$151-データ!AL225</f>
        <v>#N/A</v>
      </c>
      <c r="BE378" s="73" t="e">
        <f ca="1">BE$151-データ!AM225</f>
        <v>#N/A</v>
      </c>
      <c r="BF378" s="73" t="e">
        <f ca="1">BF$151-データ!AN225</f>
        <v>#N/A</v>
      </c>
      <c r="BG378" s="73" t="e">
        <f ca="1">BG$151-データ!AO225</f>
        <v>#N/A</v>
      </c>
      <c r="BH378" s="73" t="e">
        <f ca="1">BH$151-データ!AP225</f>
        <v>#N/A</v>
      </c>
      <c r="BI378" s="73" t="e">
        <f ca="1">BI$151-データ!AQ225</f>
        <v>#N/A</v>
      </c>
      <c r="BJ378" s="73" t="e">
        <f ca="1">BJ$151-データ!AR225</f>
        <v>#N/A</v>
      </c>
      <c r="BK378" s="73" t="e">
        <f ca="1">BK$151-データ!AS225</f>
        <v>#N/A</v>
      </c>
      <c r="BL378" s="73" t="e">
        <f ca="1">BL$151-データ!AT225</f>
        <v>#N/A</v>
      </c>
      <c r="BM378" s="73" t="e">
        <f ca="1">BM$151-データ!AU225</f>
        <v>#N/A</v>
      </c>
      <c r="BN378" s="73">
        <f ca="1">BN$151-データ!AV225</f>
        <v>-8</v>
      </c>
      <c r="BO378" s="73" t="e">
        <f ca="1">BO$151-データ!AW225</f>
        <v>#N/A</v>
      </c>
      <c r="BP378" s="73" t="e">
        <f ca="1">BP$151-データ!AX225</f>
        <v>#N/A</v>
      </c>
      <c r="BQ378" s="73" t="e">
        <f>BQ$151-データ!AY225</f>
        <v>#N/A</v>
      </c>
      <c r="BR378" s="73" t="e">
        <f>BR$151-データ!AZ225</f>
        <v>#N/A</v>
      </c>
    </row>
    <row r="379" spans="30:70" hidden="1" outlineLevel="1">
      <c r="AD379" s="66">
        <f>データ!B226</f>
        <v>222</v>
      </c>
      <c r="AE379" s="66">
        <f ca="1">IF(AF379&lt;&gt;0,0,COUNTIF(AF$157:$AF379,0))</f>
        <v>0</v>
      </c>
      <c r="AF379" s="66">
        <f t="shared" ca="1" si="56"/>
        <v>1</v>
      </c>
      <c r="AG379" s="66" t="str">
        <f>データ!D226</f>
        <v>妖鬼</v>
      </c>
      <c r="AH379" s="66" t="str">
        <f>データ!F226</f>
        <v>オンギョウキ</v>
      </c>
      <c r="AI379" s="73" t="e">
        <f ca="1">AI$151-データ!Q226</f>
        <v>#N/A</v>
      </c>
      <c r="AJ379" s="73" t="e">
        <f ca="1">AJ$151-データ!R226</f>
        <v>#N/A</v>
      </c>
      <c r="AK379" s="73" t="e">
        <f ca="1">AK$151-データ!S226</f>
        <v>#N/A</v>
      </c>
      <c r="AL379" s="73" t="e">
        <f ca="1">AL$151-データ!T226</f>
        <v>#N/A</v>
      </c>
      <c r="AM379" s="73" t="e">
        <f ca="1">AM$151-データ!U226</f>
        <v>#N/A</v>
      </c>
      <c r="AN379" s="73" t="e">
        <f ca="1">AN$151-データ!V226</f>
        <v>#N/A</v>
      </c>
      <c r="AO379" s="73" t="e">
        <f ca="1">AO$151-データ!W226</f>
        <v>#N/A</v>
      </c>
      <c r="AP379" s="73" t="e">
        <f ca="1">AP$151-データ!X226</f>
        <v>#N/A</v>
      </c>
      <c r="AQ379" s="73" t="e">
        <f ca="1">AQ$151-データ!Y226</f>
        <v>#N/A</v>
      </c>
      <c r="AR379" s="73" t="e">
        <f ca="1">AR$151-データ!Z226</f>
        <v>#N/A</v>
      </c>
      <c r="AS379" s="73" t="e">
        <f ca="1">AS$151-データ!AA226</f>
        <v>#N/A</v>
      </c>
      <c r="AT379" s="73" t="e">
        <f ca="1">AT$151-データ!AB226</f>
        <v>#N/A</v>
      </c>
      <c r="AU379" s="73" t="e">
        <f ca="1">AU$151-データ!AC226</f>
        <v>#N/A</v>
      </c>
      <c r="AV379" s="73" t="e">
        <f ca="1">AV$151-データ!AD226</f>
        <v>#N/A</v>
      </c>
      <c r="AW379" s="73" t="e">
        <f ca="1">AW$151-データ!AE226</f>
        <v>#N/A</v>
      </c>
      <c r="AX379" s="73" t="e">
        <f ca="1">AX$151-データ!AF226</f>
        <v>#N/A</v>
      </c>
      <c r="AY379" s="73" t="e">
        <f ca="1">AY$151-データ!AG226</f>
        <v>#N/A</v>
      </c>
      <c r="AZ379" s="73" t="e">
        <f ca="1">AZ$151-データ!AH226</f>
        <v>#N/A</v>
      </c>
      <c r="BA379" s="73" t="e">
        <f ca="1">BA$151-データ!AI226</f>
        <v>#N/A</v>
      </c>
      <c r="BB379" s="73" t="e">
        <f ca="1">BB$151-データ!AJ226</f>
        <v>#N/A</v>
      </c>
      <c r="BC379" s="73" t="e">
        <f ca="1">BC$151-データ!AK226</f>
        <v>#N/A</v>
      </c>
      <c r="BD379" s="73" t="e">
        <f ca="1">BD$151-データ!AL226</f>
        <v>#N/A</v>
      </c>
      <c r="BE379" s="73" t="e">
        <f ca="1">BE$151-データ!AM226</f>
        <v>#N/A</v>
      </c>
      <c r="BF379" s="73" t="e">
        <f ca="1">BF$151-データ!AN226</f>
        <v>#N/A</v>
      </c>
      <c r="BG379" s="73" t="e">
        <f ca="1">BG$151-データ!AO226</f>
        <v>#N/A</v>
      </c>
      <c r="BH379" s="73" t="e">
        <f ca="1">BH$151-データ!AP226</f>
        <v>#N/A</v>
      </c>
      <c r="BI379" s="73" t="e">
        <f ca="1">BI$151-データ!AQ226</f>
        <v>#N/A</v>
      </c>
      <c r="BJ379" s="73" t="e">
        <f ca="1">BJ$151-データ!AR226</f>
        <v>#N/A</v>
      </c>
      <c r="BK379" s="73" t="e">
        <f ca="1">BK$151-データ!AS226</f>
        <v>#N/A</v>
      </c>
      <c r="BL379" s="73" t="e">
        <f ca="1">BL$151-データ!AT226</f>
        <v>#N/A</v>
      </c>
      <c r="BM379" s="73" t="e">
        <f ca="1">BM$151-データ!AU226</f>
        <v>#N/A</v>
      </c>
      <c r="BN379" s="73">
        <f ca="1">BN$151-データ!AV226</f>
        <v>-9</v>
      </c>
      <c r="BO379" s="73" t="e">
        <f ca="1">BO$151-データ!AW226</f>
        <v>#N/A</v>
      </c>
      <c r="BP379" s="73" t="e">
        <f ca="1">BP$151-データ!AX226</f>
        <v>#N/A</v>
      </c>
      <c r="BQ379" s="73" t="e">
        <f>BQ$151-データ!AY226</f>
        <v>#N/A</v>
      </c>
      <c r="BR379" s="73" t="e">
        <f>BR$151-データ!AZ226</f>
        <v>#N/A</v>
      </c>
    </row>
    <row r="380" spans="30:70" hidden="1" outlineLevel="1">
      <c r="AD380" s="66">
        <f>データ!B227</f>
        <v>223</v>
      </c>
      <c r="AE380" s="66">
        <f ca="1">IF(AF380&lt;&gt;0,0,COUNTIF(AF$157:$AF380,0))</f>
        <v>0</v>
      </c>
      <c r="AF380" s="66">
        <f t="shared" ca="1" si="56"/>
        <v>1</v>
      </c>
      <c r="AG380" s="66" t="str">
        <f>データ!D227</f>
        <v>幽鬼</v>
      </c>
      <c r="AH380" s="66" t="str">
        <f>データ!F227</f>
        <v>ポルターガイスト</v>
      </c>
      <c r="AI380" s="73" t="e">
        <f ca="1">AI$151-データ!Q227</f>
        <v>#N/A</v>
      </c>
      <c r="AJ380" s="73" t="e">
        <f ca="1">AJ$151-データ!R227</f>
        <v>#N/A</v>
      </c>
      <c r="AK380" s="73" t="e">
        <f ca="1">AK$151-データ!S227</f>
        <v>#N/A</v>
      </c>
      <c r="AL380" s="73" t="e">
        <f ca="1">AL$151-データ!T227</f>
        <v>#N/A</v>
      </c>
      <c r="AM380" s="73" t="e">
        <f ca="1">AM$151-データ!U227</f>
        <v>#N/A</v>
      </c>
      <c r="AN380" s="73" t="e">
        <f ca="1">AN$151-データ!V227</f>
        <v>#N/A</v>
      </c>
      <c r="AO380" s="73" t="e">
        <f ca="1">AO$151-データ!W227</f>
        <v>#N/A</v>
      </c>
      <c r="AP380" s="73" t="e">
        <f ca="1">AP$151-データ!X227</f>
        <v>#N/A</v>
      </c>
      <c r="AQ380" s="73" t="e">
        <f ca="1">AQ$151-データ!Y227</f>
        <v>#N/A</v>
      </c>
      <c r="AR380" s="73" t="e">
        <f ca="1">AR$151-データ!Z227</f>
        <v>#N/A</v>
      </c>
      <c r="AS380" s="73" t="e">
        <f ca="1">AS$151-データ!AA227</f>
        <v>#N/A</v>
      </c>
      <c r="AT380" s="73" t="e">
        <f ca="1">AT$151-データ!AB227</f>
        <v>#N/A</v>
      </c>
      <c r="AU380" s="73" t="e">
        <f ca="1">AU$151-データ!AC227</f>
        <v>#N/A</v>
      </c>
      <c r="AV380" s="73" t="e">
        <f ca="1">AV$151-データ!AD227</f>
        <v>#N/A</v>
      </c>
      <c r="AW380" s="73" t="e">
        <f ca="1">AW$151-データ!AE227</f>
        <v>#N/A</v>
      </c>
      <c r="AX380" s="73" t="e">
        <f ca="1">AX$151-データ!AF227</f>
        <v>#N/A</v>
      </c>
      <c r="AY380" s="73" t="e">
        <f ca="1">AY$151-データ!AG227</f>
        <v>#N/A</v>
      </c>
      <c r="AZ380" s="73" t="e">
        <f ca="1">AZ$151-データ!AH227</f>
        <v>#N/A</v>
      </c>
      <c r="BA380" s="73" t="e">
        <f ca="1">BA$151-データ!AI227</f>
        <v>#N/A</v>
      </c>
      <c r="BB380" s="73" t="e">
        <f ca="1">BB$151-データ!AJ227</f>
        <v>#N/A</v>
      </c>
      <c r="BC380" s="73" t="e">
        <f ca="1">BC$151-データ!AK227</f>
        <v>#N/A</v>
      </c>
      <c r="BD380" s="73" t="e">
        <f ca="1">BD$151-データ!AL227</f>
        <v>#N/A</v>
      </c>
      <c r="BE380" s="73" t="e">
        <f ca="1">BE$151-データ!AM227</f>
        <v>#N/A</v>
      </c>
      <c r="BF380" s="73" t="e">
        <f ca="1">BF$151-データ!AN227</f>
        <v>#N/A</v>
      </c>
      <c r="BG380" s="73" t="e">
        <f ca="1">BG$151-データ!AO227</f>
        <v>#N/A</v>
      </c>
      <c r="BH380" s="73" t="e">
        <f ca="1">BH$151-データ!AP227</f>
        <v>#N/A</v>
      </c>
      <c r="BI380" s="73" t="e">
        <f ca="1">BI$151-データ!AQ227</f>
        <v>#N/A</v>
      </c>
      <c r="BJ380" s="73" t="e">
        <f ca="1">BJ$151-データ!AR227</f>
        <v>#N/A</v>
      </c>
      <c r="BK380" s="73" t="e">
        <f ca="1">BK$151-データ!AS227</f>
        <v>#N/A</v>
      </c>
      <c r="BL380" s="73" t="e">
        <f ca="1">BL$151-データ!AT227</f>
        <v>#N/A</v>
      </c>
      <c r="BM380" s="73" t="e">
        <f ca="1">BM$151-データ!AU227</f>
        <v>#N/A</v>
      </c>
      <c r="BN380" s="73" t="e">
        <f ca="1">BN$151-データ!AV227</f>
        <v>#N/A</v>
      </c>
      <c r="BO380" s="73">
        <f ca="1">BO$151-データ!AW227</f>
        <v>-1</v>
      </c>
      <c r="BP380" s="73" t="e">
        <f ca="1">BP$151-データ!AX227</f>
        <v>#N/A</v>
      </c>
      <c r="BQ380" s="73" t="e">
        <f>BQ$151-データ!AY227</f>
        <v>#N/A</v>
      </c>
      <c r="BR380" s="73" t="e">
        <f>BR$151-データ!AZ227</f>
        <v>#N/A</v>
      </c>
    </row>
    <row r="381" spans="30:70" hidden="1" outlineLevel="1">
      <c r="AD381" s="66">
        <f>データ!B228</f>
        <v>224</v>
      </c>
      <c r="AE381" s="66">
        <f ca="1">IF(AF381&lt;&gt;0,0,COUNTIF(AF$157:$AF381,0))</f>
        <v>0</v>
      </c>
      <c r="AF381" s="66">
        <f t="shared" ca="1" si="56"/>
        <v>1</v>
      </c>
      <c r="AG381" s="66" t="str">
        <f>データ!D228</f>
        <v>幽鬼</v>
      </c>
      <c r="AH381" s="66" t="str">
        <f>データ!F228</f>
        <v>ガキ</v>
      </c>
      <c r="AI381" s="73" t="e">
        <f ca="1">AI$151-データ!Q228</f>
        <v>#N/A</v>
      </c>
      <c r="AJ381" s="73" t="e">
        <f ca="1">AJ$151-データ!R228</f>
        <v>#N/A</v>
      </c>
      <c r="AK381" s="73" t="e">
        <f ca="1">AK$151-データ!S228</f>
        <v>#N/A</v>
      </c>
      <c r="AL381" s="73" t="e">
        <f ca="1">AL$151-データ!T228</f>
        <v>#N/A</v>
      </c>
      <c r="AM381" s="73" t="e">
        <f ca="1">AM$151-データ!U228</f>
        <v>#N/A</v>
      </c>
      <c r="AN381" s="73" t="e">
        <f ca="1">AN$151-データ!V228</f>
        <v>#N/A</v>
      </c>
      <c r="AO381" s="73" t="e">
        <f ca="1">AO$151-データ!W228</f>
        <v>#N/A</v>
      </c>
      <c r="AP381" s="73" t="e">
        <f ca="1">AP$151-データ!X228</f>
        <v>#N/A</v>
      </c>
      <c r="AQ381" s="73" t="e">
        <f ca="1">AQ$151-データ!Y228</f>
        <v>#N/A</v>
      </c>
      <c r="AR381" s="73" t="e">
        <f ca="1">AR$151-データ!Z228</f>
        <v>#N/A</v>
      </c>
      <c r="AS381" s="73" t="e">
        <f ca="1">AS$151-データ!AA228</f>
        <v>#N/A</v>
      </c>
      <c r="AT381" s="73" t="e">
        <f ca="1">AT$151-データ!AB228</f>
        <v>#N/A</v>
      </c>
      <c r="AU381" s="73" t="e">
        <f ca="1">AU$151-データ!AC228</f>
        <v>#N/A</v>
      </c>
      <c r="AV381" s="73" t="e">
        <f ca="1">AV$151-データ!AD228</f>
        <v>#N/A</v>
      </c>
      <c r="AW381" s="73" t="e">
        <f ca="1">AW$151-データ!AE228</f>
        <v>#N/A</v>
      </c>
      <c r="AX381" s="73" t="e">
        <f ca="1">AX$151-データ!AF228</f>
        <v>#N/A</v>
      </c>
      <c r="AY381" s="73" t="e">
        <f ca="1">AY$151-データ!AG228</f>
        <v>#N/A</v>
      </c>
      <c r="AZ381" s="73" t="e">
        <f ca="1">AZ$151-データ!AH228</f>
        <v>#N/A</v>
      </c>
      <c r="BA381" s="73" t="e">
        <f ca="1">BA$151-データ!AI228</f>
        <v>#N/A</v>
      </c>
      <c r="BB381" s="73" t="e">
        <f ca="1">BB$151-データ!AJ228</f>
        <v>#N/A</v>
      </c>
      <c r="BC381" s="73" t="e">
        <f ca="1">BC$151-データ!AK228</f>
        <v>#N/A</v>
      </c>
      <c r="BD381" s="73" t="e">
        <f ca="1">BD$151-データ!AL228</f>
        <v>#N/A</v>
      </c>
      <c r="BE381" s="73" t="e">
        <f ca="1">BE$151-データ!AM228</f>
        <v>#N/A</v>
      </c>
      <c r="BF381" s="73" t="e">
        <f ca="1">BF$151-データ!AN228</f>
        <v>#N/A</v>
      </c>
      <c r="BG381" s="73" t="e">
        <f ca="1">BG$151-データ!AO228</f>
        <v>#N/A</v>
      </c>
      <c r="BH381" s="73" t="e">
        <f ca="1">BH$151-データ!AP228</f>
        <v>#N/A</v>
      </c>
      <c r="BI381" s="73" t="e">
        <f ca="1">BI$151-データ!AQ228</f>
        <v>#N/A</v>
      </c>
      <c r="BJ381" s="73" t="e">
        <f ca="1">BJ$151-データ!AR228</f>
        <v>#N/A</v>
      </c>
      <c r="BK381" s="73" t="e">
        <f ca="1">BK$151-データ!AS228</f>
        <v>#N/A</v>
      </c>
      <c r="BL381" s="73" t="e">
        <f ca="1">BL$151-データ!AT228</f>
        <v>#N/A</v>
      </c>
      <c r="BM381" s="73" t="e">
        <f ca="1">BM$151-データ!AU228</f>
        <v>#N/A</v>
      </c>
      <c r="BN381" s="73" t="e">
        <f ca="1">BN$151-データ!AV228</f>
        <v>#N/A</v>
      </c>
      <c r="BO381" s="73">
        <f ca="1">BO$151-データ!AW228</f>
        <v>-1</v>
      </c>
      <c r="BP381" s="73" t="e">
        <f ca="1">BP$151-データ!AX228</f>
        <v>#N/A</v>
      </c>
      <c r="BQ381" s="73" t="e">
        <f>BQ$151-データ!AY228</f>
        <v>#N/A</v>
      </c>
      <c r="BR381" s="73" t="e">
        <f>BR$151-データ!AZ228</f>
        <v>#N/A</v>
      </c>
    </row>
    <row r="382" spans="30:70" hidden="1" outlineLevel="1">
      <c r="AD382" s="66">
        <f>データ!B229</f>
        <v>225</v>
      </c>
      <c r="AE382" s="66">
        <f ca="1">IF(AF382&lt;&gt;0,0,COUNTIF(AF$157:$AF382,0))</f>
        <v>0</v>
      </c>
      <c r="AF382" s="66">
        <f t="shared" ca="1" si="56"/>
        <v>1</v>
      </c>
      <c r="AG382" s="66" t="str">
        <f>データ!D229</f>
        <v>幽鬼</v>
      </c>
      <c r="AH382" s="66" t="str">
        <f>データ!F229</f>
        <v>ヤカー</v>
      </c>
      <c r="AI382" s="73" t="e">
        <f ca="1">AI$151-データ!Q229</f>
        <v>#N/A</v>
      </c>
      <c r="AJ382" s="73" t="e">
        <f ca="1">AJ$151-データ!R229</f>
        <v>#N/A</v>
      </c>
      <c r="AK382" s="73" t="e">
        <f ca="1">AK$151-データ!S229</f>
        <v>#N/A</v>
      </c>
      <c r="AL382" s="73" t="e">
        <f ca="1">AL$151-データ!T229</f>
        <v>#N/A</v>
      </c>
      <c r="AM382" s="73" t="e">
        <f ca="1">AM$151-データ!U229</f>
        <v>#N/A</v>
      </c>
      <c r="AN382" s="73" t="e">
        <f ca="1">AN$151-データ!V229</f>
        <v>#N/A</v>
      </c>
      <c r="AO382" s="73" t="e">
        <f ca="1">AO$151-データ!W229</f>
        <v>#N/A</v>
      </c>
      <c r="AP382" s="73" t="e">
        <f ca="1">AP$151-データ!X229</f>
        <v>#N/A</v>
      </c>
      <c r="AQ382" s="73" t="e">
        <f ca="1">AQ$151-データ!Y229</f>
        <v>#N/A</v>
      </c>
      <c r="AR382" s="73" t="e">
        <f ca="1">AR$151-データ!Z229</f>
        <v>#N/A</v>
      </c>
      <c r="AS382" s="73" t="e">
        <f ca="1">AS$151-データ!AA229</f>
        <v>#N/A</v>
      </c>
      <c r="AT382" s="73" t="e">
        <f ca="1">AT$151-データ!AB229</f>
        <v>#N/A</v>
      </c>
      <c r="AU382" s="73" t="e">
        <f ca="1">AU$151-データ!AC229</f>
        <v>#N/A</v>
      </c>
      <c r="AV382" s="73" t="e">
        <f ca="1">AV$151-データ!AD229</f>
        <v>#N/A</v>
      </c>
      <c r="AW382" s="73" t="e">
        <f ca="1">AW$151-データ!AE229</f>
        <v>#N/A</v>
      </c>
      <c r="AX382" s="73" t="e">
        <f ca="1">AX$151-データ!AF229</f>
        <v>#N/A</v>
      </c>
      <c r="AY382" s="73" t="e">
        <f ca="1">AY$151-データ!AG229</f>
        <v>#N/A</v>
      </c>
      <c r="AZ382" s="73" t="e">
        <f ca="1">AZ$151-データ!AH229</f>
        <v>#N/A</v>
      </c>
      <c r="BA382" s="73" t="e">
        <f ca="1">BA$151-データ!AI229</f>
        <v>#N/A</v>
      </c>
      <c r="BB382" s="73" t="e">
        <f ca="1">BB$151-データ!AJ229</f>
        <v>#N/A</v>
      </c>
      <c r="BC382" s="73" t="e">
        <f ca="1">BC$151-データ!AK229</f>
        <v>#N/A</v>
      </c>
      <c r="BD382" s="73" t="e">
        <f ca="1">BD$151-データ!AL229</f>
        <v>#N/A</v>
      </c>
      <c r="BE382" s="73" t="e">
        <f ca="1">BE$151-データ!AM229</f>
        <v>#N/A</v>
      </c>
      <c r="BF382" s="73" t="e">
        <f ca="1">BF$151-データ!AN229</f>
        <v>#N/A</v>
      </c>
      <c r="BG382" s="73" t="e">
        <f ca="1">BG$151-データ!AO229</f>
        <v>#N/A</v>
      </c>
      <c r="BH382" s="73" t="e">
        <f ca="1">BH$151-データ!AP229</f>
        <v>#N/A</v>
      </c>
      <c r="BI382" s="73" t="e">
        <f ca="1">BI$151-データ!AQ229</f>
        <v>#N/A</v>
      </c>
      <c r="BJ382" s="73" t="e">
        <f ca="1">BJ$151-データ!AR229</f>
        <v>#N/A</v>
      </c>
      <c r="BK382" s="73" t="e">
        <f ca="1">BK$151-データ!AS229</f>
        <v>#N/A</v>
      </c>
      <c r="BL382" s="73" t="e">
        <f ca="1">BL$151-データ!AT229</f>
        <v>#N/A</v>
      </c>
      <c r="BM382" s="73" t="e">
        <f ca="1">BM$151-データ!AU229</f>
        <v>#N/A</v>
      </c>
      <c r="BN382" s="73" t="e">
        <f ca="1">BN$151-データ!AV229</f>
        <v>#N/A</v>
      </c>
      <c r="BO382" s="73">
        <f ca="1">BO$151-データ!AW229</f>
        <v>-1</v>
      </c>
      <c r="BP382" s="73" t="e">
        <f ca="1">BP$151-データ!AX229</f>
        <v>#N/A</v>
      </c>
      <c r="BQ382" s="73" t="e">
        <f>BQ$151-データ!AY229</f>
        <v>#N/A</v>
      </c>
      <c r="BR382" s="73" t="e">
        <f>BR$151-データ!AZ229</f>
        <v>#N/A</v>
      </c>
    </row>
    <row r="383" spans="30:70" hidden="1" outlineLevel="1">
      <c r="AD383" s="66">
        <f>データ!B230</f>
        <v>226</v>
      </c>
      <c r="AE383" s="66">
        <f ca="1">IF(AF383&lt;&gt;0,0,COUNTIF(AF$157:$AF383,0))</f>
        <v>0</v>
      </c>
      <c r="AF383" s="66">
        <f t="shared" ca="1" si="56"/>
        <v>1</v>
      </c>
      <c r="AG383" s="66" t="str">
        <f>データ!D230</f>
        <v>幽鬼</v>
      </c>
      <c r="AH383" s="66" t="str">
        <f>データ!F230</f>
        <v>グール</v>
      </c>
      <c r="AI383" s="73" t="e">
        <f ca="1">AI$151-データ!Q230</f>
        <v>#N/A</v>
      </c>
      <c r="AJ383" s="73" t="e">
        <f ca="1">AJ$151-データ!R230</f>
        <v>#N/A</v>
      </c>
      <c r="AK383" s="73" t="e">
        <f ca="1">AK$151-データ!S230</f>
        <v>#N/A</v>
      </c>
      <c r="AL383" s="73" t="e">
        <f ca="1">AL$151-データ!T230</f>
        <v>#N/A</v>
      </c>
      <c r="AM383" s="73" t="e">
        <f ca="1">AM$151-データ!U230</f>
        <v>#N/A</v>
      </c>
      <c r="AN383" s="73" t="e">
        <f ca="1">AN$151-データ!V230</f>
        <v>#N/A</v>
      </c>
      <c r="AO383" s="73" t="e">
        <f ca="1">AO$151-データ!W230</f>
        <v>#N/A</v>
      </c>
      <c r="AP383" s="73" t="e">
        <f ca="1">AP$151-データ!X230</f>
        <v>#N/A</v>
      </c>
      <c r="AQ383" s="73" t="e">
        <f ca="1">AQ$151-データ!Y230</f>
        <v>#N/A</v>
      </c>
      <c r="AR383" s="73" t="e">
        <f ca="1">AR$151-データ!Z230</f>
        <v>#N/A</v>
      </c>
      <c r="AS383" s="73" t="e">
        <f ca="1">AS$151-データ!AA230</f>
        <v>#N/A</v>
      </c>
      <c r="AT383" s="73" t="e">
        <f ca="1">AT$151-データ!AB230</f>
        <v>#N/A</v>
      </c>
      <c r="AU383" s="73" t="e">
        <f ca="1">AU$151-データ!AC230</f>
        <v>#N/A</v>
      </c>
      <c r="AV383" s="73" t="e">
        <f ca="1">AV$151-データ!AD230</f>
        <v>#N/A</v>
      </c>
      <c r="AW383" s="73" t="e">
        <f ca="1">AW$151-データ!AE230</f>
        <v>#N/A</v>
      </c>
      <c r="AX383" s="73" t="e">
        <f ca="1">AX$151-データ!AF230</f>
        <v>#N/A</v>
      </c>
      <c r="AY383" s="73" t="e">
        <f ca="1">AY$151-データ!AG230</f>
        <v>#N/A</v>
      </c>
      <c r="AZ383" s="73" t="e">
        <f ca="1">AZ$151-データ!AH230</f>
        <v>#N/A</v>
      </c>
      <c r="BA383" s="73" t="e">
        <f ca="1">BA$151-データ!AI230</f>
        <v>#N/A</v>
      </c>
      <c r="BB383" s="73" t="e">
        <f ca="1">BB$151-データ!AJ230</f>
        <v>#N/A</v>
      </c>
      <c r="BC383" s="73" t="e">
        <f ca="1">BC$151-データ!AK230</f>
        <v>#N/A</v>
      </c>
      <c r="BD383" s="73" t="e">
        <f ca="1">BD$151-データ!AL230</f>
        <v>#N/A</v>
      </c>
      <c r="BE383" s="73" t="e">
        <f ca="1">BE$151-データ!AM230</f>
        <v>#N/A</v>
      </c>
      <c r="BF383" s="73" t="e">
        <f ca="1">BF$151-データ!AN230</f>
        <v>#N/A</v>
      </c>
      <c r="BG383" s="73" t="e">
        <f ca="1">BG$151-データ!AO230</f>
        <v>#N/A</v>
      </c>
      <c r="BH383" s="73" t="e">
        <f ca="1">BH$151-データ!AP230</f>
        <v>#N/A</v>
      </c>
      <c r="BI383" s="73" t="e">
        <f ca="1">BI$151-データ!AQ230</f>
        <v>#N/A</v>
      </c>
      <c r="BJ383" s="73" t="e">
        <f ca="1">BJ$151-データ!AR230</f>
        <v>#N/A</v>
      </c>
      <c r="BK383" s="73" t="e">
        <f ca="1">BK$151-データ!AS230</f>
        <v>#N/A</v>
      </c>
      <c r="BL383" s="73" t="e">
        <f ca="1">BL$151-データ!AT230</f>
        <v>#N/A</v>
      </c>
      <c r="BM383" s="73" t="e">
        <f ca="1">BM$151-データ!AU230</f>
        <v>#N/A</v>
      </c>
      <c r="BN383" s="73" t="e">
        <f ca="1">BN$151-データ!AV230</f>
        <v>#N/A</v>
      </c>
      <c r="BO383" s="73">
        <f ca="1">BO$151-データ!AW230</f>
        <v>-2</v>
      </c>
      <c r="BP383" s="73" t="e">
        <f ca="1">BP$151-データ!AX230</f>
        <v>#N/A</v>
      </c>
      <c r="BQ383" s="73" t="e">
        <f>BQ$151-データ!AY230</f>
        <v>#N/A</v>
      </c>
      <c r="BR383" s="73" t="e">
        <f>BR$151-データ!AZ230</f>
        <v>#N/A</v>
      </c>
    </row>
    <row r="384" spans="30:70" hidden="1" outlineLevel="1">
      <c r="AD384" s="66">
        <f>データ!B231</f>
        <v>227</v>
      </c>
      <c r="AE384" s="66">
        <f ca="1">IF(AF384&lt;&gt;0,0,COUNTIF(AF$157:$AF384,0))</f>
        <v>0</v>
      </c>
      <c r="AF384" s="66">
        <f t="shared" ca="1" si="56"/>
        <v>1</v>
      </c>
      <c r="AG384" s="66" t="str">
        <f>データ!D231</f>
        <v>幽鬼</v>
      </c>
      <c r="AH384" s="66" t="str">
        <f>データ!F231</f>
        <v>コロンゾン</v>
      </c>
      <c r="AI384" s="73" t="e">
        <f ca="1">AI$151-データ!Q231</f>
        <v>#N/A</v>
      </c>
      <c r="AJ384" s="73" t="e">
        <f ca="1">AJ$151-データ!R231</f>
        <v>#N/A</v>
      </c>
      <c r="AK384" s="73" t="e">
        <f ca="1">AK$151-データ!S231</f>
        <v>#N/A</v>
      </c>
      <c r="AL384" s="73" t="e">
        <f ca="1">AL$151-データ!T231</f>
        <v>#N/A</v>
      </c>
      <c r="AM384" s="73" t="e">
        <f ca="1">AM$151-データ!U231</f>
        <v>#N/A</v>
      </c>
      <c r="AN384" s="73" t="e">
        <f ca="1">AN$151-データ!V231</f>
        <v>#N/A</v>
      </c>
      <c r="AO384" s="73" t="e">
        <f ca="1">AO$151-データ!W231</f>
        <v>#N/A</v>
      </c>
      <c r="AP384" s="73" t="e">
        <f ca="1">AP$151-データ!X231</f>
        <v>#N/A</v>
      </c>
      <c r="AQ384" s="73" t="e">
        <f ca="1">AQ$151-データ!Y231</f>
        <v>#N/A</v>
      </c>
      <c r="AR384" s="73" t="e">
        <f ca="1">AR$151-データ!Z231</f>
        <v>#N/A</v>
      </c>
      <c r="AS384" s="73" t="e">
        <f ca="1">AS$151-データ!AA231</f>
        <v>#N/A</v>
      </c>
      <c r="AT384" s="73" t="e">
        <f ca="1">AT$151-データ!AB231</f>
        <v>#N/A</v>
      </c>
      <c r="AU384" s="73" t="e">
        <f ca="1">AU$151-データ!AC231</f>
        <v>#N/A</v>
      </c>
      <c r="AV384" s="73" t="e">
        <f ca="1">AV$151-データ!AD231</f>
        <v>#N/A</v>
      </c>
      <c r="AW384" s="73" t="e">
        <f ca="1">AW$151-データ!AE231</f>
        <v>#N/A</v>
      </c>
      <c r="AX384" s="73" t="e">
        <f ca="1">AX$151-データ!AF231</f>
        <v>#N/A</v>
      </c>
      <c r="AY384" s="73" t="e">
        <f ca="1">AY$151-データ!AG231</f>
        <v>#N/A</v>
      </c>
      <c r="AZ384" s="73" t="e">
        <f ca="1">AZ$151-データ!AH231</f>
        <v>#N/A</v>
      </c>
      <c r="BA384" s="73" t="e">
        <f ca="1">BA$151-データ!AI231</f>
        <v>#N/A</v>
      </c>
      <c r="BB384" s="73" t="e">
        <f ca="1">BB$151-データ!AJ231</f>
        <v>#N/A</v>
      </c>
      <c r="BC384" s="73" t="e">
        <f ca="1">BC$151-データ!AK231</f>
        <v>#N/A</v>
      </c>
      <c r="BD384" s="73" t="e">
        <f ca="1">BD$151-データ!AL231</f>
        <v>#N/A</v>
      </c>
      <c r="BE384" s="73" t="e">
        <f ca="1">BE$151-データ!AM231</f>
        <v>#N/A</v>
      </c>
      <c r="BF384" s="73" t="e">
        <f ca="1">BF$151-データ!AN231</f>
        <v>#N/A</v>
      </c>
      <c r="BG384" s="73" t="e">
        <f ca="1">BG$151-データ!AO231</f>
        <v>#N/A</v>
      </c>
      <c r="BH384" s="73" t="e">
        <f ca="1">BH$151-データ!AP231</f>
        <v>#N/A</v>
      </c>
      <c r="BI384" s="73" t="e">
        <f ca="1">BI$151-データ!AQ231</f>
        <v>#N/A</v>
      </c>
      <c r="BJ384" s="73" t="e">
        <f ca="1">BJ$151-データ!AR231</f>
        <v>#N/A</v>
      </c>
      <c r="BK384" s="73" t="e">
        <f ca="1">BK$151-データ!AS231</f>
        <v>#N/A</v>
      </c>
      <c r="BL384" s="73" t="e">
        <f ca="1">BL$151-データ!AT231</f>
        <v>#N/A</v>
      </c>
      <c r="BM384" s="73" t="e">
        <f ca="1">BM$151-データ!AU231</f>
        <v>#N/A</v>
      </c>
      <c r="BN384" s="73" t="e">
        <f ca="1">BN$151-データ!AV231</f>
        <v>#N/A</v>
      </c>
      <c r="BO384" s="73">
        <f ca="1">BO$151-データ!AW231</f>
        <v>-2</v>
      </c>
      <c r="BP384" s="73" t="e">
        <f ca="1">BP$151-データ!AX231</f>
        <v>#N/A</v>
      </c>
      <c r="BQ384" s="73" t="e">
        <f>BQ$151-データ!AY231</f>
        <v>#N/A</v>
      </c>
      <c r="BR384" s="73" t="e">
        <f>BR$151-データ!AZ231</f>
        <v>#N/A</v>
      </c>
    </row>
    <row r="385" spans="30:70" hidden="1" outlineLevel="1">
      <c r="AD385" s="66">
        <f>データ!B232</f>
        <v>228</v>
      </c>
      <c r="AE385" s="66">
        <f ca="1">IF(AF385&lt;&gt;0,0,COUNTIF(AF$157:$AF385,0))</f>
        <v>0</v>
      </c>
      <c r="AF385" s="66">
        <f t="shared" ca="1" si="56"/>
        <v>1</v>
      </c>
      <c r="AG385" s="66" t="str">
        <f>データ!D232</f>
        <v>幽鬼</v>
      </c>
      <c r="AH385" s="66" t="str">
        <f>データ!F232</f>
        <v>ラフィン・スカル</v>
      </c>
      <c r="AI385" s="73" t="e">
        <f ca="1">AI$151-データ!Q232</f>
        <v>#N/A</v>
      </c>
      <c r="AJ385" s="73" t="e">
        <f ca="1">AJ$151-データ!R232</f>
        <v>#N/A</v>
      </c>
      <c r="AK385" s="73" t="e">
        <f ca="1">AK$151-データ!S232</f>
        <v>#N/A</v>
      </c>
      <c r="AL385" s="73" t="e">
        <f ca="1">AL$151-データ!T232</f>
        <v>#N/A</v>
      </c>
      <c r="AM385" s="73" t="e">
        <f ca="1">AM$151-データ!U232</f>
        <v>#N/A</v>
      </c>
      <c r="AN385" s="73" t="e">
        <f ca="1">AN$151-データ!V232</f>
        <v>#N/A</v>
      </c>
      <c r="AO385" s="73" t="e">
        <f ca="1">AO$151-データ!W232</f>
        <v>#N/A</v>
      </c>
      <c r="AP385" s="73" t="e">
        <f ca="1">AP$151-データ!X232</f>
        <v>#N/A</v>
      </c>
      <c r="AQ385" s="73" t="e">
        <f ca="1">AQ$151-データ!Y232</f>
        <v>#N/A</v>
      </c>
      <c r="AR385" s="73" t="e">
        <f ca="1">AR$151-データ!Z232</f>
        <v>#N/A</v>
      </c>
      <c r="AS385" s="73" t="e">
        <f ca="1">AS$151-データ!AA232</f>
        <v>#N/A</v>
      </c>
      <c r="AT385" s="73" t="e">
        <f ca="1">AT$151-データ!AB232</f>
        <v>#N/A</v>
      </c>
      <c r="AU385" s="73" t="e">
        <f ca="1">AU$151-データ!AC232</f>
        <v>#N/A</v>
      </c>
      <c r="AV385" s="73" t="e">
        <f ca="1">AV$151-データ!AD232</f>
        <v>#N/A</v>
      </c>
      <c r="AW385" s="73" t="e">
        <f ca="1">AW$151-データ!AE232</f>
        <v>#N/A</v>
      </c>
      <c r="AX385" s="73" t="e">
        <f ca="1">AX$151-データ!AF232</f>
        <v>#N/A</v>
      </c>
      <c r="AY385" s="73" t="e">
        <f ca="1">AY$151-データ!AG232</f>
        <v>#N/A</v>
      </c>
      <c r="AZ385" s="73" t="e">
        <f ca="1">AZ$151-データ!AH232</f>
        <v>#N/A</v>
      </c>
      <c r="BA385" s="73" t="e">
        <f ca="1">BA$151-データ!AI232</f>
        <v>#N/A</v>
      </c>
      <c r="BB385" s="73" t="e">
        <f ca="1">BB$151-データ!AJ232</f>
        <v>#N/A</v>
      </c>
      <c r="BC385" s="73" t="e">
        <f ca="1">BC$151-データ!AK232</f>
        <v>#N/A</v>
      </c>
      <c r="BD385" s="73" t="e">
        <f ca="1">BD$151-データ!AL232</f>
        <v>#N/A</v>
      </c>
      <c r="BE385" s="73" t="e">
        <f ca="1">BE$151-データ!AM232</f>
        <v>#N/A</v>
      </c>
      <c r="BF385" s="73" t="e">
        <f ca="1">BF$151-データ!AN232</f>
        <v>#N/A</v>
      </c>
      <c r="BG385" s="73" t="e">
        <f ca="1">BG$151-データ!AO232</f>
        <v>#N/A</v>
      </c>
      <c r="BH385" s="73" t="e">
        <f ca="1">BH$151-データ!AP232</f>
        <v>#N/A</v>
      </c>
      <c r="BI385" s="73" t="e">
        <f ca="1">BI$151-データ!AQ232</f>
        <v>#N/A</v>
      </c>
      <c r="BJ385" s="73" t="e">
        <f ca="1">BJ$151-データ!AR232</f>
        <v>#N/A</v>
      </c>
      <c r="BK385" s="73" t="e">
        <f ca="1">BK$151-データ!AS232</f>
        <v>#N/A</v>
      </c>
      <c r="BL385" s="73" t="e">
        <f ca="1">BL$151-データ!AT232</f>
        <v>#N/A</v>
      </c>
      <c r="BM385" s="73" t="e">
        <f ca="1">BM$151-データ!AU232</f>
        <v>#N/A</v>
      </c>
      <c r="BN385" s="73" t="e">
        <f ca="1">BN$151-データ!AV232</f>
        <v>#N/A</v>
      </c>
      <c r="BO385" s="73">
        <f ca="1">BO$151-データ!AW232</f>
        <v>-3</v>
      </c>
      <c r="BP385" s="73" t="e">
        <f ca="1">BP$151-データ!AX232</f>
        <v>#N/A</v>
      </c>
      <c r="BQ385" s="73" t="e">
        <f>BQ$151-データ!AY232</f>
        <v>#N/A</v>
      </c>
      <c r="BR385" s="73" t="e">
        <f>BR$151-データ!AZ232</f>
        <v>#N/A</v>
      </c>
    </row>
    <row r="386" spans="30:70" hidden="1" outlineLevel="1">
      <c r="AD386" s="66">
        <f>データ!B233</f>
        <v>229</v>
      </c>
      <c r="AE386" s="66">
        <f ca="1">IF(AF386&lt;&gt;0,0,COUNTIF(AF$157:$AF386,0))</f>
        <v>0</v>
      </c>
      <c r="AF386" s="66">
        <f t="shared" ca="1" si="56"/>
        <v>1</v>
      </c>
      <c r="AG386" s="66" t="str">
        <f>データ!D233</f>
        <v>幽鬼</v>
      </c>
      <c r="AH386" s="66" t="str">
        <f>データ!F233</f>
        <v>ピシャーチャ</v>
      </c>
      <c r="AI386" s="73" t="e">
        <f ca="1">AI$151-データ!Q233</f>
        <v>#N/A</v>
      </c>
      <c r="AJ386" s="73" t="e">
        <f ca="1">AJ$151-データ!R233</f>
        <v>#N/A</v>
      </c>
      <c r="AK386" s="73" t="e">
        <f ca="1">AK$151-データ!S233</f>
        <v>#N/A</v>
      </c>
      <c r="AL386" s="73" t="e">
        <f ca="1">AL$151-データ!T233</f>
        <v>#N/A</v>
      </c>
      <c r="AM386" s="73" t="e">
        <f ca="1">AM$151-データ!U233</f>
        <v>#N/A</v>
      </c>
      <c r="AN386" s="73" t="e">
        <f ca="1">AN$151-データ!V233</f>
        <v>#N/A</v>
      </c>
      <c r="AO386" s="73" t="e">
        <f ca="1">AO$151-データ!W233</f>
        <v>#N/A</v>
      </c>
      <c r="AP386" s="73" t="e">
        <f ca="1">AP$151-データ!X233</f>
        <v>#N/A</v>
      </c>
      <c r="AQ386" s="73" t="e">
        <f ca="1">AQ$151-データ!Y233</f>
        <v>#N/A</v>
      </c>
      <c r="AR386" s="73" t="e">
        <f ca="1">AR$151-データ!Z233</f>
        <v>#N/A</v>
      </c>
      <c r="AS386" s="73" t="e">
        <f ca="1">AS$151-データ!AA233</f>
        <v>#N/A</v>
      </c>
      <c r="AT386" s="73" t="e">
        <f ca="1">AT$151-データ!AB233</f>
        <v>#N/A</v>
      </c>
      <c r="AU386" s="73" t="e">
        <f ca="1">AU$151-データ!AC233</f>
        <v>#N/A</v>
      </c>
      <c r="AV386" s="73" t="e">
        <f ca="1">AV$151-データ!AD233</f>
        <v>#N/A</v>
      </c>
      <c r="AW386" s="73" t="e">
        <f ca="1">AW$151-データ!AE233</f>
        <v>#N/A</v>
      </c>
      <c r="AX386" s="73" t="e">
        <f ca="1">AX$151-データ!AF233</f>
        <v>#N/A</v>
      </c>
      <c r="AY386" s="73" t="e">
        <f ca="1">AY$151-データ!AG233</f>
        <v>#N/A</v>
      </c>
      <c r="AZ386" s="73" t="e">
        <f ca="1">AZ$151-データ!AH233</f>
        <v>#N/A</v>
      </c>
      <c r="BA386" s="73" t="e">
        <f ca="1">BA$151-データ!AI233</f>
        <v>#N/A</v>
      </c>
      <c r="BB386" s="73" t="e">
        <f ca="1">BB$151-データ!AJ233</f>
        <v>#N/A</v>
      </c>
      <c r="BC386" s="73" t="e">
        <f ca="1">BC$151-データ!AK233</f>
        <v>#N/A</v>
      </c>
      <c r="BD386" s="73" t="e">
        <f ca="1">BD$151-データ!AL233</f>
        <v>#N/A</v>
      </c>
      <c r="BE386" s="73" t="e">
        <f ca="1">BE$151-データ!AM233</f>
        <v>#N/A</v>
      </c>
      <c r="BF386" s="73" t="e">
        <f ca="1">BF$151-データ!AN233</f>
        <v>#N/A</v>
      </c>
      <c r="BG386" s="73" t="e">
        <f ca="1">BG$151-データ!AO233</f>
        <v>#N/A</v>
      </c>
      <c r="BH386" s="73" t="e">
        <f ca="1">BH$151-データ!AP233</f>
        <v>#N/A</v>
      </c>
      <c r="BI386" s="73" t="e">
        <f ca="1">BI$151-データ!AQ233</f>
        <v>#N/A</v>
      </c>
      <c r="BJ386" s="73" t="e">
        <f ca="1">BJ$151-データ!AR233</f>
        <v>#N/A</v>
      </c>
      <c r="BK386" s="73" t="e">
        <f ca="1">BK$151-データ!AS233</f>
        <v>#N/A</v>
      </c>
      <c r="BL386" s="73" t="e">
        <f ca="1">BL$151-データ!AT233</f>
        <v>#N/A</v>
      </c>
      <c r="BM386" s="73" t="e">
        <f ca="1">BM$151-データ!AU233</f>
        <v>#N/A</v>
      </c>
      <c r="BN386" s="73" t="e">
        <f ca="1">BN$151-データ!AV233</f>
        <v>#N/A</v>
      </c>
      <c r="BO386" s="73">
        <f ca="1">BO$151-データ!AW233</f>
        <v>-4</v>
      </c>
      <c r="BP386" s="73" t="e">
        <f ca="1">BP$151-データ!AX233</f>
        <v>#N/A</v>
      </c>
      <c r="BQ386" s="73" t="e">
        <f>BQ$151-データ!AY233</f>
        <v>#N/A</v>
      </c>
      <c r="BR386" s="73" t="e">
        <f>BR$151-データ!AZ233</f>
        <v>#N/A</v>
      </c>
    </row>
    <row r="387" spans="30:70" hidden="1" outlineLevel="1">
      <c r="AD387" s="66">
        <f>データ!B234</f>
        <v>230</v>
      </c>
      <c r="AE387" s="66">
        <f ca="1">IF(AF387&lt;&gt;0,0,COUNTIF(AF$157:$AF387,0))</f>
        <v>0</v>
      </c>
      <c r="AF387" s="66">
        <f t="shared" ca="1" si="56"/>
        <v>1</v>
      </c>
      <c r="AG387" s="66" t="str">
        <f>データ!D234</f>
        <v>幽鬼</v>
      </c>
      <c r="AH387" s="66" t="str">
        <f>データ!F234</f>
        <v>レギオン</v>
      </c>
      <c r="AI387" s="73" t="e">
        <f ca="1">AI$151-データ!Q234</f>
        <v>#N/A</v>
      </c>
      <c r="AJ387" s="73" t="e">
        <f ca="1">AJ$151-データ!R234</f>
        <v>#N/A</v>
      </c>
      <c r="AK387" s="73" t="e">
        <f ca="1">AK$151-データ!S234</f>
        <v>#N/A</v>
      </c>
      <c r="AL387" s="73" t="e">
        <f ca="1">AL$151-データ!T234</f>
        <v>#N/A</v>
      </c>
      <c r="AM387" s="73" t="e">
        <f ca="1">AM$151-データ!U234</f>
        <v>#N/A</v>
      </c>
      <c r="AN387" s="73" t="e">
        <f ca="1">AN$151-データ!V234</f>
        <v>#N/A</v>
      </c>
      <c r="AO387" s="73" t="e">
        <f ca="1">AO$151-データ!W234</f>
        <v>#N/A</v>
      </c>
      <c r="AP387" s="73" t="e">
        <f ca="1">AP$151-データ!X234</f>
        <v>#N/A</v>
      </c>
      <c r="AQ387" s="73" t="e">
        <f ca="1">AQ$151-データ!Y234</f>
        <v>#N/A</v>
      </c>
      <c r="AR387" s="73" t="e">
        <f ca="1">AR$151-データ!Z234</f>
        <v>#N/A</v>
      </c>
      <c r="AS387" s="73" t="e">
        <f ca="1">AS$151-データ!AA234</f>
        <v>#N/A</v>
      </c>
      <c r="AT387" s="73" t="e">
        <f ca="1">AT$151-データ!AB234</f>
        <v>#N/A</v>
      </c>
      <c r="AU387" s="73" t="e">
        <f ca="1">AU$151-データ!AC234</f>
        <v>#N/A</v>
      </c>
      <c r="AV387" s="73" t="e">
        <f ca="1">AV$151-データ!AD234</f>
        <v>#N/A</v>
      </c>
      <c r="AW387" s="73" t="e">
        <f ca="1">AW$151-データ!AE234</f>
        <v>#N/A</v>
      </c>
      <c r="AX387" s="73" t="e">
        <f ca="1">AX$151-データ!AF234</f>
        <v>#N/A</v>
      </c>
      <c r="AY387" s="73" t="e">
        <f ca="1">AY$151-データ!AG234</f>
        <v>#N/A</v>
      </c>
      <c r="AZ387" s="73" t="e">
        <f ca="1">AZ$151-データ!AH234</f>
        <v>#N/A</v>
      </c>
      <c r="BA387" s="73" t="e">
        <f ca="1">BA$151-データ!AI234</f>
        <v>#N/A</v>
      </c>
      <c r="BB387" s="73" t="e">
        <f ca="1">BB$151-データ!AJ234</f>
        <v>#N/A</v>
      </c>
      <c r="BC387" s="73" t="e">
        <f ca="1">BC$151-データ!AK234</f>
        <v>#N/A</v>
      </c>
      <c r="BD387" s="73" t="e">
        <f ca="1">BD$151-データ!AL234</f>
        <v>#N/A</v>
      </c>
      <c r="BE387" s="73" t="e">
        <f ca="1">BE$151-データ!AM234</f>
        <v>#N/A</v>
      </c>
      <c r="BF387" s="73" t="e">
        <f ca="1">BF$151-データ!AN234</f>
        <v>#N/A</v>
      </c>
      <c r="BG387" s="73" t="e">
        <f ca="1">BG$151-データ!AO234</f>
        <v>#N/A</v>
      </c>
      <c r="BH387" s="73" t="e">
        <f ca="1">BH$151-データ!AP234</f>
        <v>#N/A</v>
      </c>
      <c r="BI387" s="73" t="e">
        <f ca="1">BI$151-データ!AQ234</f>
        <v>#N/A</v>
      </c>
      <c r="BJ387" s="73" t="e">
        <f ca="1">BJ$151-データ!AR234</f>
        <v>#N/A</v>
      </c>
      <c r="BK387" s="73" t="e">
        <f ca="1">BK$151-データ!AS234</f>
        <v>#N/A</v>
      </c>
      <c r="BL387" s="73" t="e">
        <f ca="1">BL$151-データ!AT234</f>
        <v>#N/A</v>
      </c>
      <c r="BM387" s="73" t="e">
        <f ca="1">BM$151-データ!AU234</f>
        <v>#N/A</v>
      </c>
      <c r="BN387" s="73" t="e">
        <f ca="1">BN$151-データ!AV234</f>
        <v>#N/A</v>
      </c>
      <c r="BO387" s="73">
        <f ca="1">BO$151-データ!AW234</f>
        <v>-4</v>
      </c>
      <c r="BP387" s="73" t="e">
        <f ca="1">BP$151-データ!AX234</f>
        <v>#N/A</v>
      </c>
      <c r="BQ387" s="73" t="e">
        <f>BQ$151-データ!AY234</f>
        <v>#N/A</v>
      </c>
      <c r="BR387" s="73" t="e">
        <f>BR$151-データ!AZ234</f>
        <v>#N/A</v>
      </c>
    </row>
    <row r="388" spans="30:70" hidden="1" outlineLevel="1">
      <c r="AD388" s="66">
        <f>データ!B235</f>
        <v>231</v>
      </c>
      <c r="AE388" s="66">
        <f ca="1">IF(AF388&lt;&gt;0,0,COUNTIF(AF$157:$AF388,0))</f>
        <v>0</v>
      </c>
      <c r="AF388" s="66">
        <f t="shared" ca="1" si="56"/>
        <v>1</v>
      </c>
      <c r="AG388" s="66" t="str">
        <f>データ!D235</f>
        <v>幽鬼</v>
      </c>
      <c r="AH388" s="66" t="str">
        <f>データ!F235</f>
        <v>ヴェータラ</v>
      </c>
      <c r="AI388" s="73" t="e">
        <f ca="1">AI$151-データ!Q235</f>
        <v>#N/A</v>
      </c>
      <c r="AJ388" s="73" t="e">
        <f ca="1">AJ$151-データ!R235</f>
        <v>#N/A</v>
      </c>
      <c r="AK388" s="73" t="e">
        <f ca="1">AK$151-データ!S235</f>
        <v>#N/A</v>
      </c>
      <c r="AL388" s="73" t="e">
        <f ca="1">AL$151-データ!T235</f>
        <v>#N/A</v>
      </c>
      <c r="AM388" s="73" t="e">
        <f ca="1">AM$151-データ!U235</f>
        <v>#N/A</v>
      </c>
      <c r="AN388" s="73" t="e">
        <f ca="1">AN$151-データ!V235</f>
        <v>#N/A</v>
      </c>
      <c r="AO388" s="73" t="e">
        <f ca="1">AO$151-データ!W235</f>
        <v>#N/A</v>
      </c>
      <c r="AP388" s="73" t="e">
        <f ca="1">AP$151-データ!X235</f>
        <v>#N/A</v>
      </c>
      <c r="AQ388" s="73" t="e">
        <f ca="1">AQ$151-データ!Y235</f>
        <v>#N/A</v>
      </c>
      <c r="AR388" s="73" t="e">
        <f ca="1">AR$151-データ!Z235</f>
        <v>#N/A</v>
      </c>
      <c r="AS388" s="73" t="e">
        <f ca="1">AS$151-データ!AA235</f>
        <v>#N/A</v>
      </c>
      <c r="AT388" s="73" t="e">
        <f ca="1">AT$151-データ!AB235</f>
        <v>#N/A</v>
      </c>
      <c r="AU388" s="73" t="e">
        <f ca="1">AU$151-データ!AC235</f>
        <v>#N/A</v>
      </c>
      <c r="AV388" s="73" t="e">
        <f ca="1">AV$151-データ!AD235</f>
        <v>#N/A</v>
      </c>
      <c r="AW388" s="73" t="e">
        <f ca="1">AW$151-データ!AE235</f>
        <v>#N/A</v>
      </c>
      <c r="AX388" s="73" t="e">
        <f ca="1">AX$151-データ!AF235</f>
        <v>#N/A</v>
      </c>
      <c r="AY388" s="73" t="e">
        <f ca="1">AY$151-データ!AG235</f>
        <v>#N/A</v>
      </c>
      <c r="AZ388" s="73" t="e">
        <f ca="1">AZ$151-データ!AH235</f>
        <v>#N/A</v>
      </c>
      <c r="BA388" s="73" t="e">
        <f ca="1">BA$151-データ!AI235</f>
        <v>#N/A</v>
      </c>
      <c r="BB388" s="73" t="e">
        <f ca="1">BB$151-データ!AJ235</f>
        <v>#N/A</v>
      </c>
      <c r="BC388" s="73" t="e">
        <f ca="1">BC$151-データ!AK235</f>
        <v>#N/A</v>
      </c>
      <c r="BD388" s="73" t="e">
        <f ca="1">BD$151-データ!AL235</f>
        <v>#N/A</v>
      </c>
      <c r="BE388" s="73" t="e">
        <f ca="1">BE$151-データ!AM235</f>
        <v>#N/A</v>
      </c>
      <c r="BF388" s="73" t="e">
        <f ca="1">BF$151-データ!AN235</f>
        <v>#N/A</v>
      </c>
      <c r="BG388" s="73" t="e">
        <f ca="1">BG$151-データ!AO235</f>
        <v>#N/A</v>
      </c>
      <c r="BH388" s="73" t="e">
        <f ca="1">BH$151-データ!AP235</f>
        <v>#N/A</v>
      </c>
      <c r="BI388" s="73" t="e">
        <f ca="1">BI$151-データ!AQ235</f>
        <v>#N/A</v>
      </c>
      <c r="BJ388" s="73" t="e">
        <f ca="1">BJ$151-データ!AR235</f>
        <v>#N/A</v>
      </c>
      <c r="BK388" s="73" t="e">
        <f ca="1">BK$151-データ!AS235</f>
        <v>#N/A</v>
      </c>
      <c r="BL388" s="73" t="e">
        <f ca="1">BL$151-データ!AT235</f>
        <v>#N/A</v>
      </c>
      <c r="BM388" s="73" t="e">
        <f ca="1">BM$151-データ!AU235</f>
        <v>#N/A</v>
      </c>
      <c r="BN388" s="73" t="e">
        <f ca="1">BN$151-データ!AV235</f>
        <v>#N/A</v>
      </c>
      <c r="BO388" s="73">
        <f ca="1">BO$151-データ!AW235</f>
        <v>-5</v>
      </c>
      <c r="BP388" s="73" t="e">
        <f ca="1">BP$151-データ!AX235</f>
        <v>#N/A</v>
      </c>
      <c r="BQ388" s="73" t="e">
        <f>BQ$151-データ!AY235</f>
        <v>#N/A</v>
      </c>
      <c r="BR388" s="73" t="e">
        <f>BR$151-データ!AZ235</f>
        <v>#N/A</v>
      </c>
    </row>
    <row r="389" spans="30:70" hidden="1" outlineLevel="1">
      <c r="AD389" s="66">
        <f>データ!B236</f>
        <v>232</v>
      </c>
      <c r="AE389" s="66">
        <f ca="1">IF(AF389&lt;&gt;0,0,COUNTIF(AF$157:$AF389,0))</f>
        <v>0</v>
      </c>
      <c r="AF389" s="66">
        <f t="shared" ca="1" si="56"/>
        <v>1</v>
      </c>
      <c r="AG389" s="66" t="str">
        <f>データ!D236</f>
        <v>幽鬼</v>
      </c>
      <c r="AH389" s="66" t="str">
        <f>データ!F236</f>
        <v>クヴァンダ</v>
      </c>
      <c r="AI389" s="73" t="e">
        <f ca="1">AI$151-データ!Q236</f>
        <v>#N/A</v>
      </c>
      <c r="AJ389" s="73" t="e">
        <f ca="1">AJ$151-データ!R236</f>
        <v>#N/A</v>
      </c>
      <c r="AK389" s="73" t="e">
        <f ca="1">AK$151-データ!S236</f>
        <v>#N/A</v>
      </c>
      <c r="AL389" s="73" t="e">
        <f ca="1">AL$151-データ!T236</f>
        <v>#N/A</v>
      </c>
      <c r="AM389" s="73" t="e">
        <f ca="1">AM$151-データ!U236</f>
        <v>#N/A</v>
      </c>
      <c r="AN389" s="73" t="e">
        <f ca="1">AN$151-データ!V236</f>
        <v>#N/A</v>
      </c>
      <c r="AO389" s="73" t="e">
        <f ca="1">AO$151-データ!W236</f>
        <v>#N/A</v>
      </c>
      <c r="AP389" s="73" t="e">
        <f ca="1">AP$151-データ!X236</f>
        <v>#N/A</v>
      </c>
      <c r="AQ389" s="73" t="e">
        <f ca="1">AQ$151-データ!Y236</f>
        <v>#N/A</v>
      </c>
      <c r="AR389" s="73" t="e">
        <f ca="1">AR$151-データ!Z236</f>
        <v>#N/A</v>
      </c>
      <c r="AS389" s="73" t="e">
        <f ca="1">AS$151-データ!AA236</f>
        <v>#N/A</v>
      </c>
      <c r="AT389" s="73" t="e">
        <f ca="1">AT$151-データ!AB236</f>
        <v>#N/A</v>
      </c>
      <c r="AU389" s="73" t="e">
        <f ca="1">AU$151-データ!AC236</f>
        <v>#N/A</v>
      </c>
      <c r="AV389" s="73" t="e">
        <f ca="1">AV$151-データ!AD236</f>
        <v>#N/A</v>
      </c>
      <c r="AW389" s="73" t="e">
        <f ca="1">AW$151-データ!AE236</f>
        <v>#N/A</v>
      </c>
      <c r="AX389" s="73" t="e">
        <f ca="1">AX$151-データ!AF236</f>
        <v>#N/A</v>
      </c>
      <c r="AY389" s="73" t="e">
        <f ca="1">AY$151-データ!AG236</f>
        <v>#N/A</v>
      </c>
      <c r="AZ389" s="73" t="e">
        <f ca="1">AZ$151-データ!AH236</f>
        <v>#N/A</v>
      </c>
      <c r="BA389" s="73" t="e">
        <f ca="1">BA$151-データ!AI236</f>
        <v>#N/A</v>
      </c>
      <c r="BB389" s="73" t="e">
        <f ca="1">BB$151-データ!AJ236</f>
        <v>#N/A</v>
      </c>
      <c r="BC389" s="73" t="e">
        <f ca="1">BC$151-データ!AK236</f>
        <v>#N/A</v>
      </c>
      <c r="BD389" s="73" t="e">
        <f ca="1">BD$151-データ!AL236</f>
        <v>#N/A</v>
      </c>
      <c r="BE389" s="73" t="e">
        <f ca="1">BE$151-データ!AM236</f>
        <v>#N/A</v>
      </c>
      <c r="BF389" s="73" t="e">
        <f ca="1">BF$151-データ!AN236</f>
        <v>#N/A</v>
      </c>
      <c r="BG389" s="73" t="e">
        <f ca="1">BG$151-データ!AO236</f>
        <v>#N/A</v>
      </c>
      <c r="BH389" s="73" t="e">
        <f ca="1">BH$151-データ!AP236</f>
        <v>#N/A</v>
      </c>
      <c r="BI389" s="73" t="e">
        <f ca="1">BI$151-データ!AQ236</f>
        <v>#N/A</v>
      </c>
      <c r="BJ389" s="73" t="e">
        <f ca="1">BJ$151-データ!AR236</f>
        <v>#N/A</v>
      </c>
      <c r="BK389" s="73" t="e">
        <f ca="1">BK$151-データ!AS236</f>
        <v>#N/A</v>
      </c>
      <c r="BL389" s="73" t="e">
        <f ca="1">BL$151-データ!AT236</f>
        <v>#N/A</v>
      </c>
      <c r="BM389" s="73" t="e">
        <f ca="1">BM$151-データ!AU236</f>
        <v>#N/A</v>
      </c>
      <c r="BN389" s="73" t="e">
        <f ca="1">BN$151-データ!AV236</f>
        <v>#N/A</v>
      </c>
      <c r="BO389" s="73">
        <f ca="1">BO$151-データ!AW236</f>
        <v>-6</v>
      </c>
      <c r="BP389" s="73" t="e">
        <f ca="1">BP$151-データ!AX236</f>
        <v>#N/A</v>
      </c>
      <c r="BQ389" s="73" t="e">
        <f>BQ$151-データ!AY236</f>
        <v>#N/A</v>
      </c>
      <c r="BR389" s="73" t="e">
        <f>BR$151-データ!AZ236</f>
        <v>#N/A</v>
      </c>
    </row>
    <row r="390" spans="30:70" hidden="1" outlineLevel="1">
      <c r="AD390" s="66">
        <f>データ!B237</f>
        <v>233</v>
      </c>
      <c r="AE390" s="66">
        <f ca="1">IF(AF390&lt;&gt;0,0,COUNTIF(AF$157:$AF390,0))</f>
        <v>0</v>
      </c>
      <c r="AF390" s="66">
        <f t="shared" ca="1" si="56"/>
        <v>3</v>
      </c>
      <c r="AG390" s="66" t="str">
        <f>データ!D237</f>
        <v>幽鬼</v>
      </c>
      <c r="AH390" s="66" t="str">
        <f>データ!F237</f>
        <v>クドラク</v>
      </c>
      <c r="AI390" s="73" t="e">
        <f ca="1">AI$151-データ!Q237</f>
        <v>#N/A</v>
      </c>
      <c r="AJ390" s="73" t="e">
        <f ca="1">AJ$151-データ!R237</f>
        <v>#N/A</v>
      </c>
      <c r="AK390" s="73" t="e">
        <f ca="1">AK$151-データ!S237</f>
        <v>#N/A</v>
      </c>
      <c r="AL390" s="73" t="e">
        <f ca="1">AL$151-データ!T237</f>
        <v>#N/A</v>
      </c>
      <c r="AM390" s="73" t="e">
        <f ca="1">AM$151-データ!U237</f>
        <v>#N/A</v>
      </c>
      <c r="AN390" s="73" t="e">
        <f ca="1">AN$151-データ!V237</f>
        <v>#N/A</v>
      </c>
      <c r="AO390" s="73" t="e">
        <f ca="1">AO$151-データ!W237</f>
        <v>#N/A</v>
      </c>
      <c r="AP390" s="73" t="e">
        <f ca="1">AP$151-データ!X237</f>
        <v>#N/A</v>
      </c>
      <c r="AQ390" s="73" t="e">
        <f ca="1">AQ$151-データ!Y237</f>
        <v>#N/A</v>
      </c>
      <c r="AR390" s="73" t="e">
        <f ca="1">AR$151-データ!Z237</f>
        <v>#N/A</v>
      </c>
      <c r="AS390" s="73" t="e">
        <f ca="1">AS$151-データ!AA237</f>
        <v>#N/A</v>
      </c>
      <c r="AT390" s="73" t="e">
        <f ca="1">AT$151-データ!AB237</f>
        <v>#N/A</v>
      </c>
      <c r="AU390" s="73" t="e">
        <f ca="1">AU$151-データ!AC237</f>
        <v>#N/A</v>
      </c>
      <c r="AV390" s="73" t="e">
        <f ca="1">AV$151-データ!AD237</f>
        <v>#N/A</v>
      </c>
      <c r="AW390" s="73" t="e">
        <f ca="1">AW$151-データ!AE237</f>
        <v>#N/A</v>
      </c>
      <c r="AX390" s="73" t="e">
        <f ca="1">AX$151-データ!AF237</f>
        <v>#N/A</v>
      </c>
      <c r="AY390" s="73" t="e">
        <f ca="1">AY$151-データ!AG237</f>
        <v>#N/A</v>
      </c>
      <c r="AZ390" s="73" t="e">
        <f ca="1">AZ$151-データ!AH237</f>
        <v>#N/A</v>
      </c>
      <c r="BA390" s="73" t="e">
        <f ca="1">BA$151-データ!AI237</f>
        <v>#N/A</v>
      </c>
      <c r="BB390" s="73" t="e">
        <f ca="1">BB$151-データ!AJ237</f>
        <v>#N/A</v>
      </c>
      <c r="BC390" s="73">
        <f ca="1">BC$151-データ!AK237</f>
        <v>-6</v>
      </c>
      <c r="BD390" s="73" t="e">
        <f ca="1">BD$151-データ!AL237</f>
        <v>#N/A</v>
      </c>
      <c r="BE390" s="73">
        <f ca="1">BE$151-データ!AM237</f>
        <v>-6</v>
      </c>
      <c r="BF390" s="73" t="e">
        <f ca="1">BF$151-データ!AN237</f>
        <v>#N/A</v>
      </c>
      <c r="BG390" s="73" t="e">
        <f ca="1">BG$151-データ!AO237</f>
        <v>#N/A</v>
      </c>
      <c r="BH390" s="73" t="e">
        <f ca="1">BH$151-データ!AP237</f>
        <v>#N/A</v>
      </c>
      <c r="BI390" s="73" t="e">
        <f ca="1">BI$151-データ!AQ237</f>
        <v>#N/A</v>
      </c>
      <c r="BJ390" s="73" t="e">
        <f ca="1">BJ$151-データ!AR237</f>
        <v>#N/A</v>
      </c>
      <c r="BK390" s="73" t="e">
        <f ca="1">BK$151-データ!AS237</f>
        <v>#N/A</v>
      </c>
      <c r="BL390" s="73" t="e">
        <f ca="1">BL$151-データ!AT237</f>
        <v>#N/A</v>
      </c>
      <c r="BM390" s="73" t="e">
        <f ca="1">BM$151-データ!AU237</f>
        <v>#N/A</v>
      </c>
      <c r="BN390" s="73" t="e">
        <f ca="1">BN$151-データ!AV237</f>
        <v>#N/A</v>
      </c>
      <c r="BO390" s="73">
        <f ca="1">BO$151-データ!AW237</f>
        <v>-10</v>
      </c>
      <c r="BP390" s="73" t="e">
        <f ca="1">BP$151-データ!AX237</f>
        <v>#N/A</v>
      </c>
      <c r="BQ390" s="73" t="e">
        <f>BQ$151-データ!AY237</f>
        <v>#N/A</v>
      </c>
      <c r="BR390" s="73" t="e">
        <f>BR$151-データ!AZ237</f>
        <v>#N/A</v>
      </c>
    </row>
    <row r="391" spans="30:70" hidden="1" outlineLevel="1">
      <c r="AD391" s="66">
        <f>データ!B238</f>
        <v>234</v>
      </c>
      <c r="AE391" s="66">
        <f ca="1">IF(AF391&lt;&gt;0,0,COUNTIF(AF$157:$AF391,0))</f>
        <v>0</v>
      </c>
      <c r="AF391" s="66">
        <f t="shared" ca="1" si="56"/>
        <v>1</v>
      </c>
      <c r="AG391" s="66" t="str">
        <f>データ!D238</f>
        <v>龍神</v>
      </c>
      <c r="AH391" s="66" t="str">
        <f>データ!F238</f>
        <v>コワトリクエ</v>
      </c>
      <c r="AI391" s="73" t="e">
        <f ca="1">AI$151-データ!Q238</f>
        <v>#N/A</v>
      </c>
      <c r="AJ391" s="73" t="e">
        <f ca="1">AJ$151-データ!R238</f>
        <v>#N/A</v>
      </c>
      <c r="AK391" s="73" t="e">
        <f ca="1">AK$151-データ!S238</f>
        <v>#N/A</v>
      </c>
      <c r="AL391" s="73" t="e">
        <f ca="1">AL$151-データ!T238</f>
        <v>#N/A</v>
      </c>
      <c r="AM391" s="73" t="e">
        <f ca="1">AM$151-データ!U238</f>
        <v>#N/A</v>
      </c>
      <c r="AN391" s="73" t="e">
        <f ca="1">AN$151-データ!V238</f>
        <v>#N/A</v>
      </c>
      <c r="AO391" s="73" t="e">
        <f ca="1">AO$151-データ!W238</f>
        <v>#N/A</v>
      </c>
      <c r="AP391" s="73" t="e">
        <f ca="1">AP$151-データ!X238</f>
        <v>#N/A</v>
      </c>
      <c r="AQ391" s="73" t="e">
        <f ca="1">AQ$151-データ!Y238</f>
        <v>#N/A</v>
      </c>
      <c r="AR391" s="73" t="e">
        <f ca="1">AR$151-データ!Z238</f>
        <v>#N/A</v>
      </c>
      <c r="AS391" s="73" t="e">
        <f ca="1">AS$151-データ!AA238</f>
        <v>#N/A</v>
      </c>
      <c r="AT391" s="73" t="e">
        <f ca="1">AT$151-データ!AB238</f>
        <v>#N/A</v>
      </c>
      <c r="AU391" s="73">
        <f ca="1">AU$151-データ!AC238</f>
        <v>-1</v>
      </c>
      <c r="AV391" s="73" t="e">
        <f ca="1">AV$151-データ!AD238</f>
        <v>#N/A</v>
      </c>
      <c r="AW391" s="73" t="e">
        <f ca="1">AW$151-データ!AE238</f>
        <v>#N/A</v>
      </c>
      <c r="AX391" s="73" t="e">
        <f ca="1">AX$151-データ!AF238</f>
        <v>#N/A</v>
      </c>
      <c r="AY391" s="73" t="e">
        <f ca="1">AY$151-データ!AG238</f>
        <v>#N/A</v>
      </c>
      <c r="AZ391" s="73" t="e">
        <f ca="1">AZ$151-データ!AH238</f>
        <v>#N/A</v>
      </c>
      <c r="BA391" s="73" t="e">
        <f ca="1">BA$151-データ!AI238</f>
        <v>#N/A</v>
      </c>
      <c r="BB391" s="73" t="e">
        <f ca="1">BB$151-データ!AJ238</f>
        <v>#N/A</v>
      </c>
      <c r="BC391" s="73" t="e">
        <f ca="1">BC$151-データ!AK238</f>
        <v>#N/A</v>
      </c>
      <c r="BD391" s="73" t="e">
        <f ca="1">BD$151-データ!AL238</f>
        <v>#N/A</v>
      </c>
      <c r="BE391" s="73" t="e">
        <f ca="1">BE$151-データ!AM238</f>
        <v>#N/A</v>
      </c>
      <c r="BF391" s="73" t="e">
        <f ca="1">BF$151-データ!AN238</f>
        <v>#N/A</v>
      </c>
      <c r="BG391" s="73" t="e">
        <f ca="1">BG$151-データ!AO238</f>
        <v>#N/A</v>
      </c>
      <c r="BH391" s="73" t="e">
        <f ca="1">BH$151-データ!AP238</f>
        <v>#N/A</v>
      </c>
      <c r="BI391" s="73" t="e">
        <f ca="1">BI$151-データ!AQ238</f>
        <v>#N/A</v>
      </c>
      <c r="BJ391" s="73" t="e">
        <f ca="1">BJ$151-データ!AR238</f>
        <v>#N/A</v>
      </c>
      <c r="BK391" s="73" t="e">
        <f ca="1">BK$151-データ!AS238</f>
        <v>#N/A</v>
      </c>
      <c r="BL391" s="73" t="e">
        <f ca="1">BL$151-データ!AT238</f>
        <v>#N/A</v>
      </c>
      <c r="BM391" s="73" t="e">
        <f ca="1">BM$151-データ!AU238</f>
        <v>#N/A</v>
      </c>
      <c r="BN391" s="73" t="e">
        <f ca="1">BN$151-データ!AV238</f>
        <v>#N/A</v>
      </c>
      <c r="BO391" s="73" t="e">
        <f ca="1">BO$151-データ!AW238</f>
        <v>#N/A</v>
      </c>
      <c r="BP391" s="73" t="e">
        <f ca="1">BP$151-データ!AX238</f>
        <v>#N/A</v>
      </c>
      <c r="BQ391" s="73" t="e">
        <f>BQ$151-データ!AY238</f>
        <v>#N/A</v>
      </c>
      <c r="BR391" s="73" t="e">
        <f>BR$151-データ!AZ238</f>
        <v>#N/A</v>
      </c>
    </row>
    <row r="392" spans="30:70" hidden="1" outlineLevel="1">
      <c r="AD392" s="66">
        <f>データ!B239</f>
        <v>235</v>
      </c>
      <c r="AE392" s="66">
        <f ca="1">IF(AF392&lt;&gt;0,0,COUNTIF(AF$157:$AF392,0))</f>
        <v>0</v>
      </c>
      <c r="AF392" s="66">
        <f t="shared" ca="1" si="56"/>
        <v>1</v>
      </c>
      <c r="AG392" s="66" t="str">
        <f>データ!D239</f>
        <v>龍神</v>
      </c>
      <c r="AH392" s="66" t="str">
        <f>データ!F239</f>
        <v>ガンガー</v>
      </c>
      <c r="AI392" s="73" t="e">
        <f ca="1">AI$151-データ!Q239</f>
        <v>#N/A</v>
      </c>
      <c r="AJ392" s="73" t="e">
        <f ca="1">AJ$151-データ!R239</f>
        <v>#N/A</v>
      </c>
      <c r="AK392" s="73" t="e">
        <f ca="1">AK$151-データ!S239</f>
        <v>#N/A</v>
      </c>
      <c r="AL392" s="73" t="e">
        <f ca="1">AL$151-データ!T239</f>
        <v>#N/A</v>
      </c>
      <c r="AM392" s="73" t="e">
        <f ca="1">AM$151-データ!U239</f>
        <v>#N/A</v>
      </c>
      <c r="AN392" s="73" t="e">
        <f ca="1">AN$151-データ!V239</f>
        <v>#N/A</v>
      </c>
      <c r="AO392" s="73" t="e">
        <f ca="1">AO$151-データ!W239</f>
        <v>#N/A</v>
      </c>
      <c r="AP392" s="73" t="e">
        <f ca="1">AP$151-データ!X239</f>
        <v>#N/A</v>
      </c>
      <c r="AQ392" s="73" t="e">
        <f ca="1">AQ$151-データ!Y239</f>
        <v>#N/A</v>
      </c>
      <c r="AR392" s="73" t="e">
        <f ca="1">AR$151-データ!Z239</f>
        <v>#N/A</v>
      </c>
      <c r="AS392" s="73" t="e">
        <f ca="1">AS$151-データ!AA239</f>
        <v>#N/A</v>
      </c>
      <c r="AT392" s="73" t="e">
        <f ca="1">AT$151-データ!AB239</f>
        <v>#N/A</v>
      </c>
      <c r="AU392" s="73">
        <f ca="1">AU$151-データ!AC239</f>
        <v>-1</v>
      </c>
      <c r="AV392" s="73" t="e">
        <f ca="1">AV$151-データ!AD239</f>
        <v>#N/A</v>
      </c>
      <c r="AW392" s="73" t="e">
        <f ca="1">AW$151-データ!AE239</f>
        <v>#N/A</v>
      </c>
      <c r="AX392" s="73" t="e">
        <f ca="1">AX$151-データ!AF239</f>
        <v>#N/A</v>
      </c>
      <c r="AY392" s="73" t="e">
        <f ca="1">AY$151-データ!AG239</f>
        <v>#N/A</v>
      </c>
      <c r="AZ392" s="73" t="e">
        <f ca="1">AZ$151-データ!AH239</f>
        <v>#N/A</v>
      </c>
      <c r="BA392" s="73" t="e">
        <f ca="1">BA$151-データ!AI239</f>
        <v>#N/A</v>
      </c>
      <c r="BB392" s="73" t="e">
        <f ca="1">BB$151-データ!AJ239</f>
        <v>#N/A</v>
      </c>
      <c r="BC392" s="73" t="e">
        <f ca="1">BC$151-データ!AK239</f>
        <v>#N/A</v>
      </c>
      <c r="BD392" s="73" t="e">
        <f ca="1">BD$151-データ!AL239</f>
        <v>#N/A</v>
      </c>
      <c r="BE392" s="73" t="e">
        <f ca="1">BE$151-データ!AM239</f>
        <v>#N/A</v>
      </c>
      <c r="BF392" s="73" t="e">
        <f ca="1">BF$151-データ!AN239</f>
        <v>#N/A</v>
      </c>
      <c r="BG392" s="73" t="e">
        <f ca="1">BG$151-データ!AO239</f>
        <v>#N/A</v>
      </c>
      <c r="BH392" s="73" t="e">
        <f ca="1">BH$151-データ!AP239</f>
        <v>#N/A</v>
      </c>
      <c r="BI392" s="73" t="e">
        <f ca="1">BI$151-データ!AQ239</f>
        <v>#N/A</v>
      </c>
      <c r="BJ392" s="73" t="e">
        <f ca="1">BJ$151-データ!AR239</f>
        <v>#N/A</v>
      </c>
      <c r="BK392" s="73" t="e">
        <f ca="1">BK$151-データ!AS239</f>
        <v>#N/A</v>
      </c>
      <c r="BL392" s="73" t="e">
        <f ca="1">BL$151-データ!AT239</f>
        <v>#N/A</v>
      </c>
      <c r="BM392" s="73" t="e">
        <f ca="1">BM$151-データ!AU239</f>
        <v>#N/A</v>
      </c>
      <c r="BN392" s="73" t="e">
        <f ca="1">BN$151-データ!AV239</f>
        <v>#N/A</v>
      </c>
      <c r="BO392" s="73" t="e">
        <f ca="1">BO$151-データ!AW239</f>
        <v>#N/A</v>
      </c>
      <c r="BP392" s="73" t="e">
        <f ca="1">BP$151-データ!AX239</f>
        <v>#N/A</v>
      </c>
      <c r="BQ392" s="73" t="e">
        <f>BQ$151-データ!AY239</f>
        <v>#N/A</v>
      </c>
      <c r="BR392" s="73" t="e">
        <f>BR$151-データ!AZ239</f>
        <v>#N/A</v>
      </c>
    </row>
    <row r="393" spans="30:70" hidden="1" outlineLevel="1">
      <c r="AD393" s="66">
        <f>データ!B240</f>
        <v>236</v>
      </c>
      <c r="AE393" s="66">
        <f ca="1">IF(AF393&lt;&gt;0,0,COUNTIF(AF$157:$AF393,0))</f>
        <v>0</v>
      </c>
      <c r="AF393" s="66">
        <f t="shared" ca="1" si="56"/>
        <v>1</v>
      </c>
      <c r="AG393" s="66" t="str">
        <f>データ!D240</f>
        <v>龍神</v>
      </c>
      <c r="AH393" s="66" t="str">
        <f>データ!F240</f>
        <v>ケツアルカトル</v>
      </c>
      <c r="AI393" s="73" t="e">
        <f ca="1">AI$151-データ!Q240</f>
        <v>#N/A</v>
      </c>
      <c r="AJ393" s="73" t="e">
        <f ca="1">AJ$151-データ!R240</f>
        <v>#N/A</v>
      </c>
      <c r="AK393" s="73" t="e">
        <f ca="1">AK$151-データ!S240</f>
        <v>#N/A</v>
      </c>
      <c r="AL393" s="73" t="e">
        <f ca="1">AL$151-データ!T240</f>
        <v>#N/A</v>
      </c>
      <c r="AM393" s="73" t="e">
        <f ca="1">AM$151-データ!U240</f>
        <v>#N/A</v>
      </c>
      <c r="AN393" s="73" t="e">
        <f ca="1">AN$151-データ!V240</f>
        <v>#N/A</v>
      </c>
      <c r="AO393" s="73" t="e">
        <f ca="1">AO$151-データ!W240</f>
        <v>#N/A</v>
      </c>
      <c r="AP393" s="73" t="e">
        <f ca="1">AP$151-データ!X240</f>
        <v>#N/A</v>
      </c>
      <c r="AQ393" s="73" t="e">
        <f ca="1">AQ$151-データ!Y240</f>
        <v>#N/A</v>
      </c>
      <c r="AR393" s="73" t="e">
        <f ca="1">AR$151-データ!Z240</f>
        <v>#N/A</v>
      </c>
      <c r="AS393" s="73" t="e">
        <f ca="1">AS$151-データ!AA240</f>
        <v>#N/A</v>
      </c>
      <c r="AT393" s="73" t="e">
        <f ca="1">AT$151-データ!AB240</f>
        <v>#N/A</v>
      </c>
      <c r="AU393" s="73">
        <f ca="1">AU$151-データ!AC240</f>
        <v>-4</v>
      </c>
      <c r="AV393" s="73" t="e">
        <f ca="1">AV$151-データ!AD240</f>
        <v>#N/A</v>
      </c>
      <c r="AW393" s="73" t="e">
        <f ca="1">AW$151-データ!AE240</f>
        <v>#N/A</v>
      </c>
      <c r="AX393" s="73" t="e">
        <f ca="1">AX$151-データ!AF240</f>
        <v>#N/A</v>
      </c>
      <c r="AY393" s="73" t="e">
        <f ca="1">AY$151-データ!AG240</f>
        <v>#N/A</v>
      </c>
      <c r="AZ393" s="73" t="e">
        <f ca="1">AZ$151-データ!AH240</f>
        <v>#N/A</v>
      </c>
      <c r="BA393" s="73" t="e">
        <f ca="1">BA$151-データ!AI240</f>
        <v>#N/A</v>
      </c>
      <c r="BB393" s="73" t="e">
        <f ca="1">BB$151-データ!AJ240</f>
        <v>#N/A</v>
      </c>
      <c r="BC393" s="73" t="e">
        <f ca="1">BC$151-データ!AK240</f>
        <v>#N/A</v>
      </c>
      <c r="BD393" s="73" t="e">
        <f ca="1">BD$151-データ!AL240</f>
        <v>#N/A</v>
      </c>
      <c r="BE393" s="73" t="e">
        <f ca="1">BE$151-データ!AM240</f>
        <v>#N/A</v>
      </c>
      <c r="BF393" s="73" t="e">
        <f ca="1">BF$151-データ!AN240</f>
        <v>#N/A</v>
      </c>
      <c r="BG393" s="73" t="e">
        <f ca="1">BG$151-データ!AO240</f>
        <v>#N/A</v>
      </c>
      <c r="BH393" s="73" t="e">
        <f ca="1">BH$151-データ!AP240</f>
        <v>#N/A</v>
      </c>
      <c r="BI393" s="73" t="e">
        <f ca="1">BI$151-データ!AQ240</f>
        <v>#N/A</v>
      </c>
      <c r="BJ393" s="73" t="e">
        <f ca="1">BJ$151-データ!AR240</f>
        <v>#N/A</v>
      </c>
      <c r="BK393" s="73" t="e">
        <f ca="1">BK$151-データ!AS240</f>
        <v>#N/A</v>
      </c>
      <c r="BL393" s="73" t="e">
        <f ca="1">BL$151-データ!AT240</f>
        <v>#N/A</v>
      </c>
      <c r="BM393" s="73" t="e">
        <f ca="1">BM$151-データ!AU240</f>
        <v>#N/A</v>
      </c>
      <c r="BN393" s="73" t="e">
        <f ca="1">BN$151-データ!AV240</f>
        <v>#N/A</v>
      </c>
      <c r="BO393" s="73" t="e">
        <f ca="1">BO$151-データ!AW240</f>
        <v>#N/A</v>
      </c>
      <c r="BP393" s="73" t="e">
        <f ca="1">BP$151-データ!AX240</f>
        <v>#N/A</v>
      </c>
      <c r="BQ393" s="73" t="e">
        <f>BQ$151-データ!AY240</f>
        <v>#N/A</v>
      </c>
      <c r="BR393" s="73" t="e">
        <f>BR$151-データ!AZ240</f>
        <v>#N/A</v>
      </c>
    </row>
    <row r="394" spans="30:70" hidden="1" outlineLevel="1">
      <c r="AD394" s="66">
        <f>データ!B241</f>
        <v>237</v>
      </c>
      <c r="AE394" s="66">
        <f ca="1">IF(AF394&lt;&gt;0,0,COUNTIF(AF$157:$AF394,0))</f>
        <v>0</v>
      </c>
      <c r="AF394" s="66">
        <f t="shared" ca="1" si="56"/>
        <v>1</v>
      </c>
      <c r="AG394" s="66" t="str">
        <f>データ!D241</f>
        <v>龍神</v>
      </c>
      <c r="AH394" s="66" t="str">
        <f>データ!F241</f>
        <v>アナンタ</v>
      </c>
      <c r="AI394" s="73" t="e">
        <f ca="1">AI$151-データ!Q241</f>
        <v>#N/A</v>
      </c>
      <c r="AJ394" s="73" t="e">
        <f ca="1">AJ$151-データ!R241</f>
        <v>#N/A</v>
      </c>
      <c r="AK394" s="73" t="e">
        <f ca="1">AK$151-データ!S241</f>
        <v>#N/A</v>
      </c>
      <c r="AL394" s="73" t="e">
        <f ca="1">AL$151-データ!T241</f>
        <v>#N/A</v>
      </c>
      <c r="AM394" s="73" t="e">
        <f ca="1">AM$151-データ!U241</f>
        <v>#N/A</v>
      </c>
      <c r="AN394" s="73" t="e">
        <f ca="1">AN$151-データ!V241</f>
        <v>#N/A</v>
      </c>
      <c r="AO394" s="73" t="e">
        <f ca="1">AO$151-データ!W241</f>
        <v>#N/A</v>
      </c>
      <c r="AP394" s="73" t="e">
        <f ca="1">AP$151-データ!X241</f>
        <v>#N/A</v>
      </c>
      <c r="AQ394" s="73" t="e">
        <f ca="1">AQ$151-データ!Y241</f>
        <v>#N/A</v>
      </c>
      <c r="AR394" s="73" t="e">
        <f ca="1">AR$151-データ!Z241</f>
        <v>#N/A</v>
      </c>
      <c r="AS394" s="73" t="e">
        <f ca="1">AS$151-データ!AA241</f>
        <v>#N/A</v>
      </c>
      <c r="AT394" s="73" t="e">
        <f ca="1">AT$151-データ!AB241</f>
        <v>#N/A</v>
      </c>
      <c r="AU394" s="73">
        <f ca="1">AU$151-データ!AC241</f>
        <v>-8</v>
      </c>
      <c r="AV394" s="73" t="e">
        <f ca="1">AV$151-データ!AD241</f>
        <v>#N/A</v>
      </c>
      <c r="AW394" s="73" t="e">
        <f ca="1">AW$151-データ!AE241</f>
        <v>#N/A</v>
      </c>
      <c r="AX394" s="73" t="e">
        <f ca="1">AX$151-データ!AF241</f>
        <v>#N/A</v>
      </c>
      <c r="AY394" s="73" t="e">
        <f ca="1">AY$151-データ!AG241</f>
        <v>#N/A</v>
      </c>
      <c r="AZ394" s="73" t="e">
        <f ca="1">AZ$151-データ!AH241</f>
        <v>#N/A</v>
      </c>
      <c r="BA394" s="73" t="e">
        <f ca="1">BA$151-データ!AI241</f>
        <v>#N/A</v>
      </c>
      <c r="BB394" s="73" t="e">
        <f ca="1">BB$151-データ!AJ241</f>
        <v>#N/A</v>
      </c>
      <c r="BC394" s="73" t="e">
        <f ca="1">BC$151-データ!AK241</f>
        <v>#N/A</v>
      </c>
      <c r="BD394" s="73" t="e">
        <f ca="1">BD$151-データ!AL241</f>
        <v>#N/A</v>
      </c>
      <c r="BE394" s="73" t="e">
        <f ca="1">BE$151-データ!AM241</f>
        <v>#N/A</v>
      </c>
      <c r="BF394" s="73" t="e">
        <f ca="1">BF$151-データ!AN241</f>
        <v>#N/A</v>
      </c>
      <c r="BG394" s="73" t="e">
        <f ca="1">BG$151-データ!AO241</f>
        <v>#N/A</v>
      </c>
      <c r="BH394" s="73" t="e">
        <f ca="1">BH$151-データ!AP241</f>
        <v>#N/A</v>
      </c>
      <c r="BI394" s="73" t="e">
        <f ca="1">BI$151-データ!AQ241</f>
        <v>#N/A</v>
      </c>
      <c r="BJ394" s="73" t="e">
        <f ca="1">BJ$151-データ!AR241</f>
        <v>#N/A</v>
      </c>
      <c r="BK394" s="73" t="e">
        <f ca="1">BK$151-データ!AS241</f>
        <v>#N/A</v>
      </c>
      <c r="BL394" s="73" t="e">
        <f ca="1">BL$151-データ!AT241</f>
        <v>#N/A</v>
      </c>
      <c r="BM394" s="73" t="e">
        <f ca="1">BM$151-データ!AU241</f>
        <v>#N/A</v>
      </c>
      <c r="BN394" s="73" t="e">
        <f ca="1">BN$151-データ!AV241</f>
        <v>#N/A</v>
      </c>
      <c r="BO394" s="73" t="e">
        <f ca="1">BO$151-データ!AW241</f>
        <v>#N/A</v>
      </c>
      <c r="BP394" s="73" t="e">
        <f ca="1">BP$151-データ!AX241</f>
        <v>#N/A</v>
      </c>
      <c r="BQ394" s="73" t="e">
        <f>BQ$151-データ!AY241</f>
        <v>#N/A</v>
      </c>
      <c r="BR394" s="73" t="e">
        <f>BR$151-データ!AZ241</f>
        <v>#N/A</v>
      </c>
    </row>
    <row r="395" spans="30:70" hidden="1" outlineLevel="1">
      <c r="AD395" s="66">
        <f>データ!B242</f>
        <v>238</v>
      </c>
      <c r="AE395" s="66">
        <f ca="1">IF(AF395&lt;&gt;0,0,COUNTIF(AF$157:$AF395,0))</f>
        <v>0</v>
      </c>
      <c r="AF395" s="66">
        <f t="shared" ca="1" si="56"/>
        <v>3</v>
      </c>
      <c r="AG395" s="66" t="str">
        <f>データ!D242</f>
        <v>龍神</v>
      </c>
      <c r="AH395" s="66" t="str">
        <f>データ!F242</f>
        <v>セイリュウ</v>
      </c>
      <c r="AI395" s="73" t="e">
        <f ca="1">AI$151-データ!Q242</f>
        <v>#N/A</v>
      </c>
      <c r="AJ395" s="73" t="e">
        <f ca="1">AJ$151-データ!R242</f>
        <v>#N/A</v>
      </c>
      <c r="AK395" s="73" t="e">
        <f ca="1">AK$151-データ!S242</f>
        <v>#N/A</v>
      </c>
      <c r="AL395" s="73" t="e">
        <f ca="1">AL$151-データ!T242</f>
        <v>#N/A</v>
      </c>
      <c r="AM395" s="73" t="e">
        <f ca="1">AM$151-データ!U242</f>
        <v>#N/A</v>
      </c>
      <c r="AN395" s="73" t="e">
        <f ca="1">AN$151-データ!V242</f>
        <v>#N/A</v>
      </c>
      <c r="AO395" s="73" t="e">
        <f ca="1">AO$151-データ!W242</f>
        <v>#N/A</v>
      </c>
      <c r="AP395" s="73" t="e">
        <f ca="1">AP$151-データ!X242</f>
        <v>#N/A</v>
      </c>
      <c r="AQ395" s="73" t="e">
        <f ca="1">AQ$151-データ!Y242</f>
        <v>#N/A</v>
      </c>
      <c r="AR395" s="73" t="e">
        <f ca="1">AR$151-データ!Z242</f>
        <v>#N/A</v>
      </c>
      <c r="AS395" s="73" t="e">
        <f ca="1">AS$151-データ!AA242</f>
        <v>#N/A</v>
      </c>
      <c r="AT395" s="73" t="e">
        <f ca="1">AT$151-データ!AB242</f>
        <v>#N/A</v>
      </c>
      <c r="AU395" s="73">
        <f ca="1">AU$151-データ!AC242</f>
        <v>-8</v>
      </c>
      <c r="AV395" s="73" t="e">
        <f ca="1">AV$151-データ!AD242</f>
        <v>#N/A</v>
      </c>
      <c r="AW395" s="73" t="e">
        <f ca="1">AW$151-データ!AE242</f>
        <v>#N/A</v>
      </c>
      <c r="AX395" s="73">
        <f ca="1">AX$151-データ!AF242</f>
        <v>-4</v>
      </c>
      <c r="AY395" s="73" t="e">
        <f ca="1">AY$151-データ!AG242</f>
        <v>#N/A</v>
      </c>
      <c r="AZ395" s="73" t="e">
        <f ca="1">AZ$151-データ!AH242</f>
        <v>#N/A</v>
      </c>
      <c r="BA395" s="73" t="e">
        <f ca="1">BA$151-データ!AI242</f>
        <v>#N/A</v>
      </c>
      <c r="BB395" s="73" t="e">
        <f ca="1">BB$151-データ!AJ242</f>
        <v>#N/A</v>
      </c>
      <c r="BC395" s="73" t="e">
        <f ca="1">BC$151-データ!AK242</f>
        <v>#N/A</v>
      </c>
      <c r="BD395" s="73" t="e">
        <f ca="1">BD$151-データ!AL242</f>
        <v>#N/A</v>
      </c>
      <c r="BE395" s="73" t="e">
        <f ca="1">BE$151-データ!AM242</f>
        <v>#N/A</v>
      </c>
      <c r="BF395" s="73" t="e">
        <f ca="1">BF$151-データ!AN242</f>
        <v>#N/A</v>
      </c>
      <c r="BG395" s="73" t="e">
        <f ca="1">BG$151-データ!AO242</f>
        <v>#N/A</v>
      </c>
      <c r="BH395" s="73" t="e">
        <f ca="1">BH$151-データ!AP242</f>
        <v>#N/A</v>
      </c>
      <c r="BI395" s="73" t="e">
        <f ca="1">BI$151-データ!AQ242</f>
        <v>#N/A</v>
      </c>
      <c r="BJ395" s="73" t="e">
        <f ca="1">BJ$151-データ!AR242</f>
        <v>#N/A</v>
      </c>
      <c r="BK395" s="73" t="e">
        <f ca="1">BK$151-データ!AS242</f>
        <v>#N/A</v>
      </c>
      <c r="BL395" s="73">
        <f ca="1">BL$151-データ!AT242</f>
        <v>-7</v>
      </c>
      <c r="BM395" s="73" t="e">
        <f ca="1">BM$151-データ!AU242</f>
        <v>#N/A</v>
      </c>
      <c r="BN395" s="73" t="e">
        <f ca="1">BN$151-データ!AV242</f>
        <v>#N/A</v>
      </c>
      <c r="BO395" s="73" t="e">
        <f ca="1">BO$151-データ!AW242</f>
        <v>#N/A</v>
      </c>
      <c r="BP395" s="73" t="e">
        <f ca="1">BP$151-データ!AX242</f>
        <v>#N/A</v>
      </c>
      <c r="BQ395" s="73" t="e">
        <f>BQ$151-データ!AY242</f>
        <v>#N/A</v>
      </c>
      <c r="BR395" s="73" t="e">
        <f>BR$151-データ!AZ242</f>
        <v>#N/A</v>
      </c>
    </row>
    <row r="396" spans="30:70" hidden="1" outlineLevel="1">
      <c r="AD396" s="66">
        <f>データ!B243</f>
        <v>239</v>
      </c>
      <c r="AE396" s="66">
        <f ca="1">IF(AF396&lt;&gt;0,0,COUNTIF(AF$157:$AF396,0))</f>
        <v>0</v>
      </c>
      <c r="AF396" s="66">
        <f t="shared" ca="1" si="56"/>
        <v>1</v>
      </c>
      <c r="AG396" s="66" t="str">
        <f>データ!D243</f>
        <v>堕天使</v>
      </c>
      <c r="AH396" s="66" t="str">
        <f>データ!F243</f>
        <v>アンドラス</v>
      </c>
      <c r="AI396" s="73" t="e">
        <f ca="1">AI$151-データ!Q243</f>
        <v>#N/A</v>
      </c>
      <c r="AJ396" s="73" t="e">
        <f ca="1">AJ$151-データ!R243</f>
        <v>#N/A</v>
      </c>
      <c r="AK396" s="73" t="e">
        <f ca="1">AK$151-データ!S243</f>
        <v>#N/A</v>
      </c>
      <c r="AL396" s="73" t="e">
        <f ca="1">AL$151-データ!T243</f>
        <v>#N/A</v>
      </c>
      <c r="AM396" s="73" t="e">
        <f ca="1">AM$151-データ!U243</f>
        <v>#N/A</v>
      </c>
      <c r="AN396" s="73" t="e">
        <f ca="1">AN$151-データ!V243</f>
        <v>#N/A</v>
      </c>
      <c r="AO396" s="73" t="e">
        <f ca="1">AO$151-データ!W243</f>
        <v>#N/A</v>
      </c>
      <c r="AP396" s="73" t="e">
        <f ca="1">AP$151-データ!X243</f>
        <v>#N/A</v>
      </c>
      <c r="AQ396" s="73" t="e">
        <f ca="1">AQ$151-データ!Y243</f>
        <v>#N/A</v>
      </c>
      <c r="AR396" s="73" t="e">
        <f ca="1">AR$151-データ!Z243</f>
        <v>#N/A</v>
      </c>
      <c r="AS396" s="73" t="e">
        <f ca="1">AS$151-データ!AA243</f>
        <v>#N/A</v>
      </c>
      <c r="AT396" s="73" t="e">
        <f ca="1">AT$151-データ!AB243</f>
        <v>#N/A</v>
      </c>
      <c r="AU396" s="73" t="e">
        <f ca="1">AU$151-データ!AC243</f>
        <v>#N/A</v>
      </c>
      <c r="AV396" s="73">
        <f ca="1">AV$151-データ!AD243</f>
        <v>-1</v>
      </c>
      <c r="AW396" s="73" t="e">
        <f ca="1">AW$151-データ!AE243</f>
        <v>#N/A</v>
      </c>
      <c r="AX396" s="73" t="e">
        <f ca="1">AX$151-データ!AF243</f>
        <v>#N/A</v>
      </c>
      <c r="AY396" s="73" t="e">
        <f ca="1">AY$151-データ!AG243</f>
        <v>#N/A</v>
      </c>
      <c r="AZ396" s="73" t="e">
        <f ca="1">AZ$151-データ!AH243</f>
        <v>#N/A</v>
      </c>
      <c r="BA396" s="73" t="e">
        <f ca="1">BA$151-データ!AI243</f>
        <v>#N/A</v>
      </c>
      <c r="BB396" s="73" t="e">
        <f ca="1">BB$151-データ!AJ243</f>
        <v>#N/A</v>
      </c>
      <c r="BC396" s="73" t="e">
        <f ca="1">BC$151-データ!AK243</f>
        <v>#N/A</v>
      </c>
      <c r="BD396" s="73" t="e">
        <f ca="1">BD$151-データ!AL243</f>
        <v>#N/A</v>
      </c>
      <c r="BE396" s="73" t="e">
        <f ca="1">BE$151-データ!AM243</f>
        <v>#N/A</v>
      </c>
      <c r="BF396" s="73" t="e">
        <f ca="1">BF$151-データ!AN243</f>
        <v>#N/A</v>
      </c>
      <c r="BG396" s="73" t="e">
        <f ca="1">BG$151-データ!AO243</f>
        <v>#N/A</v>
      </c>
      <c r="BH396" s="73" t="e">
        <f ca="1">BH$151-データ!AP243</f>
        <v>#N/A</v>
      </c>
      <c r="BI396" s="73" t="e">
        <f ca="1">BI$151-データ!AQ243</f>
        <v>#N/A</v>
      </c>
      <c r="BJ396" s="73" t="e">
        <f ca="1">BJ$151-データ!AR243</f>
        <v>#N/A</v>
      </c>
      <c r="BK396" s="73" t="e">
        <f ca="1">BK$151-データ!AS243</f>
        <v>#N/A</v>
      </c>
      <c r="BL396" s="73" t="e">
        <f ca="1">BL$151-データ!AT243</f>
        <v>#N/A</v>
      </c>
      <c r="BM396" s="73" t="e">
        <f ca="1">BM$151-データ!AU243</f>
        <v>#N/A</v>
      </c>
      <c r="BN396" s="73" t="e">
        <f ca="1">BN$151-データ!AV243</f>
        <v>#N/A</v>
      </c>
      <c r="BO396" s="73" t="e">
        <f ca="1">BO$151-データ!AW243</f>
        <v>#N/A</v>
      </c>
      <c r="BP396" s="73" t="e">
        <f ca="1">BP$151-データ!AX243</f>
        <v>#N/A</v>
      </c>
      <c r="BQ396" s="73" t="e">
        <f>BQ$151-データ!AY243</f>
        <v>#N/A</v>
      </c>
      <c r="BR396" s="73" t="e">
        <f>BR$151-データ!AZ243</f>
        <v>#N/A</v>
      </c>
    </row>
    <row r="397" spans="30:70" hidden="1" outlineLevel="1">
      <c r="AD397" s="66">
        <f>データ!B244</f>
        <v>240</v>
      </c>
      <c r="AE397" s="66">
        <f ca="1">IF(AF397&lt;&gt;0,0,COUNTIF(AF$157:$AF397,0))</f>
        <v>0</v>
      </c>
      <c r="AF397" s="66">
        <f t="shared" ca="1" si="56"/>
        <v>1</v>
      </c>
      <c r="AG397" s="66" t="str">
        <f>データ!D244</f>
        <v>堕天使</v>
      </c>
      <c r="AH397" s="66" t="str">
        <f>データ!F244</f>
        <v>フォルネウス</v>
      </c>
      <c r="AI397" s="73" t="e">
        <f ca="1">AI$151-データ!Q244</f>
        <v>#N/A</v>
      </c>
      <c r="AJ397" s="73" t="e">
        <f ca="1">AJ$151-データ!R244</f>
        <v>#N/A</v>
      </c>
      <c r="AK397" s="73" t="e">
        <f ca="1">AK$151-データ!S244</f>
        <v>#N/A</v>
      </c>
      <c r="AL397" s="73" t="e">
        <f ca="1">AL$151-データ!T244</f>
        <v>#N/A</v>
      </c>
      <c r="AM397" s="73" t="e">
        <f ca="1">AM$151-データ!U244</f>
        <v>#N/A</v>
      </c>
      <c r="AN397" s="73" t="e">
        <f ca="1">AN$151-データ!V244</f>
        <v>#N/A</v>
      </c>
      <c r="AO397" s="73" t="e">
        <f ca="1">AO$151-データ!W244</f>
        <v>#N/A</v>
      </c>
      <c r="AP397" s="73" t="e">
        <f ca="1">AP$151-データ!X244</f>
        <v>#N/A</v>
      </c>
      <c r="AQ397" s="73" t="e">
        <f ca="1">AQ$151-データ!Y244</f>
        <v>#N/A</v>
      </c>
      <c r="AR397" s="73" t="e">
        <f ca="1">AR$151-データ!Z244</f>
        <v>#N/A</v>
      </c>
      <c r="AS397" s="73" t="e">
        <f ca="1">AS$151-データ!AA244</f>
        <v>#N/A</v>
      </c>
      <c r="AT397" s="73" t="e">
        <f ca="1">AT$151-データ!AB244</f>
        <v>#N/A</v>
      </c>
      <c r="AU397" s="73" t="e">
        <f ca="1">AU$151-データ!AC244</f>
        <v>#N/A</v>
      </c>
      <c r="AV397" s="73">
        <f ca="1">AV$151-データ!AD244</f>
        <v>-1</v>
      </c>
      <c r="AW397" s="73" t="e">
        <f ca="1">AW$151-データ!AE244</f>
        <v>#N/A</v>
      </c>
      <c r="AX397" s="73" t="e">
        <f ca="1">AX$151-データ!AF244</f>
        <v>#N/A</v>
      </c>
      <c r="AY397" s="73" t="e">
        <f ca="1">AY$151-データ!AG244</f>
        <v>#N/A</v>
      </c>
      <c r="AZ397" s="73" t="e">
        <f ca="1">AZ$151-データ!AH244</f>
        <v>#N/A</v>
      </c>
      <c r="BA397" s="73" t="e">
        <f ca="1">BA$151-データ!AI244</f>
        <v>#N/A</v>
      </c>
      <c r="BB397" s="73" t="e">
        <f ca="1">BB$151-データ!AJ244</f>
        <v>#N/A</v>
      </c>
      <c r="BC397" s="73" t="e">
        <f ca="1">BC$151-データ!AK244</f>
        <v>#N/A</v>
      </c>
      <c r="BD397" s="73" t="e">
        <f ca="1">BD$151-データ!AL244</f>
        <v>#N/A</v>
      </c>
      <c r="BE397" s="73" t="e">
        <f ca="1">BE$151-データ!AM244</f>
        <v>#N/A</v>
      </c>
      <c r="BF397" s="73" t="e">
        <f ca="1">BF$151-データ!AN244</f>
        <v>#N/A</v>
      </c>
      <c r="BG397" s="73" t="e">
        <f ca="1">BG$151-データ!AO244</f>
        <v>#N/A</v>
      </c>
      <c r="BH397" s="73" t="e">
        <f ca="1">BH$151-データ!AP244</f>
        <v>#N/A</v>
      </c>
      <c r="BI397" s="73" t="e">
        <f ca="1">BI$151-データ!AQ244</f>
        <v>#N/A</v>
      </c>
      <c r="BJ397" s="73" t="e">
        <f ca="1">BJ$151-データ!AR244</f>
        <v>#N/A</v>
      </c>
      <c r="BK397" s="73" t="e">
        <f ca="1">BK$151-データ!AS244</f>
        <v>#N/A</v>
      </c>
      <c r="BL397" s="73" t="e">
        <f ca="1">BL$151-データ!AT244</f>
        <v>#N/A</v>
      </c>
      <c r="BM397" s="73" t="e">
        <f ca="1">BM$151-データ!AU244</f>
        <v>#N/A</v>
      </c>
      <c r="BN397" s="73" t="e">
        <f ca="1">BN$151-データ!AV244</f>
        <v>#N/A</v>
      </c>
      <c r="BO397" s="73" t="e">
        <f ca="1">BO$151-データ!AW244</f>
        <v>#N/A</v>
      </c>
      <c r="BP397" s="73" t="e">
        <f ca="1">BP$151-データ!AX244</f>
        <v>#N/A</v>
      </c>
      <c r="BQ397" s="73" t="e">
        <f>BQ$151-データ!AY244</f>
        <v>#N/A</v>
      </c>
      <c r="BR397" s="73" t="e">
        <f>BR$151-データ!AZ244</f>
        <v>#N/A</v>
      </c>
    </row>
    <row r="398" spans="30:70" hidden="1" outlineLevel="1">
      <c r="AD398" s="66">
        <f>データ!B245</f>
        <v>241</v>
      </c>
      <c r="AE398" s="66">
        <f ca="1">IF(AF398&lt;&gt;0,0,COUNTIF(AF$157:$AF398,0))</f>
        <v>0</v>
      </c>
      <c r="AF398" s="66">
        <f t="shared" ca="1" si="56"/>
        <v>1</v>
      </c>
      <c r="AG398" s="66" t="str">
        <f>データ!D245</f>
        <v>堕天使</v>
      </c>
      <c r="AH398" s="66" t="str">
        <f>データ!F245</f>
        <v>デカラビア</v>
      </c>
      <c r="AI398" s="73" t="e">
        <f ca="1">AI$151-データ!Q245</f>
        <v>#N/A</v>
      </c>
      <c r="AJ398" s="73" t="e">
        <f ca="1">AJ$151-データ!R245</f>
        <v>#N/A</v>
      </c>
      <c r="AK398" s="73" t="e">
        <f ca="1">AK$151-データ!S245</f>
        <v>#N/A</v>
      </c>
      <c r="AL398" s="73" t="e">
        <f ca="1">AL$151-データ!T245</f>
        <v>#N/A</v>
      </c>
      <c r="AM398" s="73" t="e">
        <f ca="1">AM$151-データ!U245</f>
        <v>#N/A</v>
      </c>
      <c r="AN398" s="73" t="e">
        <f ca="1">AN$151-データ!V245</f>
        <v>#N/A</v>
      </c>
      <c r="AO398" s="73" t="e">
        <f ca="1">AO$151-データ!W245</f>
        <v>#N/A</v>
      </c>
      <c r="AP398" s="73" t="e">
        <f ca="1">AP$151-データ!X245</f>
        <v>#N/A</v>
      </c>
      <c r="AQ398" s="73" t="e">
        <f ca="1">AQ$151-データ!Y245</f>
        <v>#N/A</v>
      </c>
      <c r="AR398" s="73" t="e">
        <f ca="1">AR$151-データ!Z245</f>
        <v>#N/A</v>
      </c>
      <c r="AS398" s="73" t="e">
        <f ca="1">AS$151-データ!AA245</f>
        <v>#N/A</v>
      </c>
      <c r="AT398" s="73" t="e">
        <f ca="1">AT$151-データ!AB245</f>
        <v>#N/A</v>
      </c>
      <c r="AU398" s="73" t="e">
        <f ca="1">AU$151-データ!AC245</f>
        <v>#N/A</v>
      </c>
      <c r="AV398" s="73">
        <f ca="1">AV$151-データ!AD245</f>
        <v>-1</v>
      </c>
      <c r="AW398" s="73" t="e">
        <f ca="1">AW$151-データ!AE245</f>
        <v>#N/A</v>
      </c>
      <c r="AX398" s="73" t="e">
        <f ca="1">AX$151-データ!AF245</f>
        <v>#N/A</v>
      </c>
      <c r="AY398" s="73" t="e">
        <f ca="1">AY$151-データ!AG245</f>
        <v>#N/A</v>
      </c>
      <c r="AZ398" s="73" t="e">
        <f ca="1">AZ$151-データ!AH245</f>
        <v>#N/A</v>
      </c>
      <c r="BA398" s="73" t="e">
        <f ca="1">BA$151-データ!AI245</f>
        <v>#N/A</v>
      </c>
      <c r="BB398" s="73" t="e">
        <f ca="1">BB$151-データ!AJ245</f>
        <v>#N/A</v>
      </c>
      <c r="BC398" s="73" t="e">
        <f ca="1">BC$151-データ!AK245</f>
        <v>#N/A</v>
      </c>
      <c r="BD398" s="73" t="e">
        <f ca="1">BD$151-データ!AL245</f>
        <v>#N/A</v>
      </c>
      <c r="BE398" s="73" t="e">
        <f ca="1">BE$151-データ!AM245</f>
        <v>#N/A</v>
      </c>
      <c r="BF398" s="73" t="e">
        <f ca="1">BF$151-データ!AN245</f>
        <v>#N/A</v>
      </c>
      <c r="BG398" s="73" t="e">
        <f ca="1">BG$151-データ!AO245</f>
        <v>#N/A</v>
      </c>
      <c r="BH398" s="73" t="e">
        <f ca="1">BH$151-データ!AP245</f>
        <v>#N/A</v>
      </c>
      <c r="BI398" s="73" t="e">
        <f ca="1">BI$151-データ!AQ245</f>
        <v>#N/A</v>
      </c>
      <c r="BJ398" s="73" t="e">
        <f ca="1">BJ$151-データ!AR245</f>
        <v>#N/A</v>
      </c>
      <c r="BK398" s="73" t="e">
        <f ca="1">BK$151-データ!AS245</f>
        <v>#N/A</v>
      </c>
      <c r="BL398" s="73" t="e">
        <f ca="1">BL$151-データ!AT245</f>
        <v>#N/A</v>
      </c>
      <c r="BM398" s="73" t="e">
        <f ca="1">BM$151-データ!AU245</f>
        <v>#N/A</v>
      </c>
      <c r="BN398" s="73" t="e">
        <f ca="1">BN$151-データ!AV245</f>
        <v>#N/A</v>
      </c>
      <c r="BO398" s="73" t="e">
        <f ca="1">BO$151-データ!AW245</f>
        <v>#N/A</v>
      </c>
      <c r="BP398" s="73" t="e">
        <f ca="1">BP$151-データ!AX245</f>
        <v>#N/A</v>
      </c>
      <c r="BQ398" s="73" t="e">
        <f>BQ$151-データ!AY245</f>
        <v>#N/A</v>
      </c>
      <c r="BR398" s="73" t="e">
        <f>BR$151-データ!AZ245</f>
        <v>#N/A</v>
      </c>
    </row>
    <row r="399" spans="30:70" hidden="1" outlineLevel="1">
      <c r="AD399" s="66">
        <f>データ!B246</f>
        <v>242</v>
      </c>
      <c r="AE399" s="66">
        <f ca="1">IF(AF399&lt;&gt;0,0,COUNTIF(AF$157:$AF399,0))</f>
        <v>0</v>
      </c>
      <c r="AF399" s="66">
        <f t="shared" ca="1" si="56"/>
        <v>1</v>
      </c>
      <c r="AG399" s="66" t="str">
        <f>データ!D246</f>
        <v>堕天使</v>
      </c>
      <c r="AH399" s="66" t="str">
        <f>データ!F246</f>
        <v>エリゴール</v>
      </c>
      <c r="AI399" s="73" t="e">
        <f ca="1">AI$151-データ!Q246</f>
        <v>#N/A</v>
      </c>
      <c r="AJ399" s="73" t="e">
        <f ca="1">AJ$151-データ!R246</f>
        <v>#N/A</v>
      </c>
      <c r="AK399" s="73" t="e">
        <f ca="1">AK$151-データ!S246</f>
        <v>#N/A</v>
      </c>
      <c r="AL399" s="73" t="e">
        <f ca="1">AL$151-データ!T246</f>
        <v>#N/A</v>
      </c>
      <c r="AM399" s="73" t="e">
        <f ca="1">AM$151-データ!U246</f>
        <v>#N/A</v>
      </c>
      <c r="AN399" s="73" t="e">
        <f ca="1">AN$151-データ!V246</f>
        <v>#N/A</v>
      </c>
      <c r="AO399" s="73" t="e">
        <f ca="1">AO$151-データ!W246</f>
        <v>#N/A</v>
      </c>
      <c r="AP399" s="73" t="e">
        <f ca="1">AP$151-データ!X246</f>
        <v>#N/A</v>
      </c>
      <c r="AQ399" s="73" t="e">
        <f ca="1">AQ$151-データ!Y246</f>
        <v>#N/A</v>
      </c>
      <c r="AR399" s="73" t="e">
        <f ca="1">AR$151-データ!Z246</f>
        <v>#N/A</v>
      </c>
      <c r="AS399" s="73" t="e">
        <f ca="1">AS$151-データ!AA246</f>
        <v>#N/A</v>
      </c>
      <c r="AT399" s="73" t="e">
        <f ca="1">AT$151-データ!AB246</f>
        <v>#N/A</v>
      </c>
      <c r="AU399" s="73" t="e">
        <f ca="1">AU$151-データ!AC246</f>
        <v>#N/A</v>
      </c>
      <c r="AV399" s="73">
        <f ca="1">AV$151-データ!AD246</f>
        <v>-2</v>
      </c>
      <c r="AW399" s="73" t="e">
        <f ca="1">AW$151-データ!AE246</f>
        <v>#N/A</v>
      </c>
      <c r="AX399" s="73" t="e">
        <f ca="1">AX$151-データ!AF246</f>
        <v>#N/A</v>
      </c>
      <c r="AY399" s="73" t="e">
        <f ca="1">AY$151-データ!AG246</f>
        <v>#N/A</v>
      </c>
      <c r="AZ399" s="73" t="e">
        <f ca="1">AZ$151-データ!AH246</f>
        <v>#N/A</v>
      </c>
      <c r="BA399" s="73" t="e">
        <f ca="1">BA$151-データ!AI246</f>
        <v>#N/A</v>
      </c>
      <c r="BB399" s="73" t="e">
        <f ca="1">BB$151-データ!AJ246</f>
        <v>#N/A</v>
      </c>
      <c r="BC399" s="73" t="e">
        <f ca="1">BC$151-データ!AK246</f>
        <v>#N/A</v>
      </c>
      <c r="BD399" s="73" t="e">
        <f ca="1">BD$151-データ!AL246</f>
        <v>#N/A</v>
      </c>
      <c r="BE399" s="73" t="e">
        <f ca="1">BE$151-データ!AM246</f>
        <v>#N/A</v>
      </c>
      <c r="BF399" s="73" t="e">
        <f ca="1">BF$151-データ!AN246</f>
        <v>#N/A</v>
      </c>
      <c r="BG399" s="73" t="e">
        <f ca="1">BG$151-データ!AO246</f>
        <v>#N/A</v>
      </c>
      <c r="BH399" s="73" t="e">
        <f ca="1">BH$151-データ!AP246</f>
        <v>#N/A</v>
      </c>
      <c r="BI399" s="73" t="e">
        <f ca="1">BI$151-データ!AQ246</f>
        <v>#N/A</v>
      </c>
      <c r="BJ399" s="73" t="e">
        <f ca="1">BJ$151-データ!AR246</f>
        <v>#N/A</v>
      </c>
      <c r="BK399" s="73" t="e">
        <f ca="1">BK$151-データ!AS246</f>
        <v>#N/A</v>
      </c>
      <c r="BL399" s="73" t="e">
        <f ca="1">BL$151-データ!AT246</f>
        <v>#N/A</v>
      </c>
      <c r="BM399" s="73" t="e">
        <f ca="1">BM$151-データ!AU246</f>
        <v>#N/A</v>
      </c>
      <c r="BN399" s="73" t="e">
        <f ca="1">BN$151-データ!AV246</f>
        <v>#N/A</v>
      </c>
      <c r="BO399" s="73" t="e">
        <f ca="1">BO$151-データ!AW246</f>
        <v>#N/A</v>
      </c>
      <c r="BP399" s="73" t="e">
        <f ca="1">BP$151-データ!AX246</f>
        <v>#N/A</v>
      </c>
      <c r="BQ399" s="73" t="e">
        <f>BQ$151-データ!AY246</f>
        <v>#N/A</v>
      </c>
      <c r="BR399" s="73" t="e">
        <f>BR$151-データ!AZ246</f>
        <v>#N/A</v>
      </c>
    </row>
    <row r="400" spans="30:70" hidden="1" outlineLevel="1">
      <c r="AD400" s="66">
        <f>データ!B247</f>
        <v>243</v>
      </c>
      <c r="AE400" s="66">
        <f ca="1">IF(AF400&lt;&gt;0,0,COUNTIF(AF$157:$AF400,0))</f>
        <v>0</v>
      </c>
      <c r="AF400" s="66">
        <f t="shared" ca="1" si="56"/>
        <v>1</v>
      </c>
      <c r="AG400" s="66" t="str">
        <f>データ!D247</f>
        <v>堕天使</v>
      </c>
      <c r="AH400" s="66" t="str">
        <f>データ!F247</f>
        <v>ベリス</v>
      </c>
      <c r="AI400" s="73" t="e">
        <f ca="1">AI$151-データ!Q247</f>
        <v>#N/A</v>
      </c>
      <c r="AJ400" s="73" t="e">
        <f ca="1">AJ$151-データ!R247</f>
        <v>#N/A</v>
      </c>
      <c r="AK400" s="73" t="e">
        <f ca="1">AK$151-データ!S247</f>
        <v>#N/A</v>
      </c>
      <c r="AL400" s="73" t="e">
        <f ca="1">AL$151-データ!T247</f>
        <v>#N/A</v>
      </c>
      <c r="AM400" s="73" t="e">
        <f ca="1">AM$151-データ!U247</f>
        <v>#N/A</v>
      </c>
      <c r="AN400" s="73" t="e">
        <f ca="1">AN$151-データ!V247</f>
        <v>#N/A</v>
      </c>
      <c r="AO400" s="73" t="e">
        <f ca="1">AO$151-データ!W247</f>
        <v>#N/A</v>
      </c>
      <c r="AP400" s="73" t="e">
        <f ca="1">AP$151-データ!X247</f>
        <v>#N/A</v>
      </c>
      <c r="AQ400" s="73" t="e">
        <f ca="1">AQ$151-データ!Y247</f>
        <v>#N/A</v>
      </c>
      <c r="AR400" s="73" t="e">
        <f ca="1">AR$151-データ!Z247</f>
        <v>#N/A</v>
      </c>
      <c r="AS400" s="73" t="e">
        <f ca="1">AS$151-データ!AA247</f>
        <v>#N/A</v>
      </c>
      <c r="AT400" s="73" t="e">
        <f ca="1">AT$151-データ!AB247</f>
        <v>#N/A</v>
      </c>
      <c r="AU400" s="73" t="e">
        <f ca="1">AU$151-データ!AC247</f>
        <v>#N/A</v>
      </c>
      <c r="AV400" s="73">
        <f ca="1">AV$151-データ!AD247</f>
        <v>-3</v>
      </c>
      <c r="AW400" s="73" t="e">
        <f ca="1">AW$151-データ!AE247</f>
        <v>#N/A</v>
      </c>
      <c r="AX400" s="73" t="e">
        <f ca="1">AX$151-データ!AF247</f>
        <v>#N/A</v>
      </c>
      <c r="AY400" s="73" t="e">
        <f ca="1">AY$151-データ!AG247</f>
        <v>#N/A</v>
      </c>
      <c r="AZ400" s="73" t="e">
        <f ca="1">AZ$151-データ!AH247</f>
        <v>#N/A</v>
      </c>
      <c r="BA400" s="73" t="e">
        <f ca="1">BA$151-データ!AI247</f>
        <v>#N/A</v>
      </c>
      <c r="BB400" s="73" t="e">
        <f ca="1">BB$151-データ!AJ247</f>
        <v>#N/A</v>
      </c>
      <c r="BC400" s="73" t="e">
        <f ca="1">BC$151-データ!AK247</f>
        <v>#N/A</v>
      </c>
      <c r="BD400" s="73" t="e">
        <f ca="1">BD$151-データ!AL247</f>
        <v>#N/A</v>
      </c>
      <c r="BE400" s="73" t="e">
        <f ca="1">BE$151-データ!AM247</f>
        <v>#N/A</v>
      </c>
      <c r="BF400" s="73" t="e">
        <f ca="1">BF$151-データ!AN247</f>
        <v>#N/A</v>
      </c>
      <c r="BG400" s="73" t="e">
        <f ca="1">BG$151-データ!AO247</f>
        <v>#N/A</v>
      </c>
      <c r="BH400" s="73" t="e">
        <f ca="1">BH$151-データ!AP247</f>
        <v>#N/A</v>
      </c>
      <c r="BI400" s="73" t="e">
        <f ca="1">BI$151-データ!AQ247</f>
        <v>#N/A</v>
      </c>
      <c r="BJ400" s="73" t="e">
        <f ca="1">BJ$151-データ!AR247</f>
        <v>#N/A</v>
      </c>
      <c r="BK400" s="73" t="e">
        <f ca="1">BK$151-データ!AS247</f>
        <v>#N/A</v>
      </c>
      <c r="BL400" s="73" t="e">
        <f ca="1">BL$151-データ!AT247</f>
        <v>#N/A</v>
      </c>
      <c r="BM400" s="73" t="e">
        <f ca="1">BM$151-データ!AU247</f>
        <v>#N/A</v>
      </c>
      <c r="BN400" s="73" t="e">
        <f ca="1">BN$151-データ!AV247</f>
        <v>#N/A</v>
      </c>
      <c r="BO400" s="73" t="e">
        <f ca="1">BO$151-データ!AW247</f>
        <v>#N/A</v>
      </c>
      <c r="BP400" s="73" t="e">
        <f ca="1">BP$151-データ!AX247</f>
        <v>#N/A</v>
      </c>
      <c r="BQ400" s="73" t="e">
        <f>BQ$151-データ!AY247</f>
        <v>#N/A</v>
      </c>
      <c r="BR400" s="73" t="e">
        <f>BR$151-データ!AZ247</f>
        <v>#N/A</v>
      </c>
    </row>
    <row r="401" spans="30:70" hidden="1" outlineLevel="1">
      <c r="AD401" s="66">
        <f>データ!B248</f>
        <v>244</v>
      </c>
      <c r="AE401" s="66">
        <f ca="1">IF(AF401&lt;&gt;0,0,COUNTIF(AF$157:$AF401,0))</f>
        <v>0</v>
      </c>
      <c r="AF401" s="66">
        <f t="shared" ca="1" si="56"/>
        <v>1</v>
      </c>
      <c r="AG401" s="66" t="str">
        <f>データ!D248</f>
        <v>堕天使</v>
      </c>
      <c r="AH401" s="66" t="str">
        <f>データ!F248</f>
        <v>オセ　</v>
      </c>
      <c r="AI401" s="73" t="e">
        <f ca="1">AI$151-データ!Q248</f>
        <v>#N/A</v>
      </c>
      <c r="AJ401" s="73" t="e">
        <f ca="1">AJ$151-データ!R248</f>
        <v>#N/A</v>
      </c>
      <c r="AK401" s="73" t="e">
        <f ca="1">AK$151-データ!S248</f>
        <v>#N/A</v>
      </c>
      <c r="AL401" s="73" t="e">
        <f ca="1">AL$151-データ!T248</f>
        <v>#N/A</v>
      </c>
      <c r="AM401" s="73" t="e">
        <f ca="1">AM$151-データ!U248</f>
        <v>#N/A</v>
      </c>
      <c r="AN401" s="73" t="e">
        <f ca="1">AN$151-データ!V248</f>
        <v>#N/A</v>
      </c>
      <c r="AO401" s="73" t="e">
        <f ca="1">AO$151-データ!W248</f>
        <v>#N/A</v>
      </c>
      <c r="AP401" s="73" t="e">
        <f ca="1">AP$151-データ!X248</f>
        <v>#N/A</v>
      </c>
      <c r="AQ401" s="73" t="e">
        <f ca="1">AQ$151-データ!Y248</f>
        <v>#N/A</v>
      </c>
      <c r="AR401" s="73" t="e">
        <f ca="1">AR$151-データ!Z248</f>
        <v>#N/A</v>
      </c>
      <c r="AS401" s="73" t="e">
        <f ca="1">AS$151-データ!AA248</f>
        <v>#N/A</v>
      </c>
      <c r="AT401" s="73" t="e">
        <f ca="1">AT$151-データ!AB248</f>
        <v>#N/A</v>
      </c>
      <c r="AU401" s="73" t="e">
        <f ca="1">AU$151-データ!AC248</f>
        <v>#N/A</v>
      </c>
      <c r="AV401" s="73">
        <f ca="1">AV$151-データ!AD248</f>
        <v>-4</v>
      </c>
      <c r="AW401" s="73" t="e">
        <f ca="1">AW$151-データ!AE248</f>
        <v>#N/A</v>
      </c>
      <c r="AX401" s="73" t="e">
        <f ca="1">AX$151-データ!AF248</f>
        <v>#N/A</v>
      </c>
      <c r="AY401" s="73" t="e">
        <f ca="1">AY$151-データ!AG248</f>
        <v>#N/A</v>
      </c>
      <c r="AZ401" s="73" t="e">
        <f ca="1">AZ$151-データ!AH248</f>
        <v>#N/A</v>
      </c>
      <c r="BA401" s="73" t="e">
        <f ca="1">BA$151-データ!AI248</f>
        <v>#N/A</v>
      </c>
      <c r="BB401" s="73" t="e">
        <f ca="1">BB$151-データ!AJ248</f>
        <v>#N/A</v>
      </c>
      <c r="BC401" s="73" t="e">
        <f ca="1">BC$151-データ!AK248</f>
        <v>#N/A</v>
      </c>
      <c r="BD401" s="73" t="e">
        <f ca="1">BD$151-データ!AL248</f>
        <v>#N/A</v>
      </c>
      <c r="BE401" s="73" t="e">
        <f ca="1">BE$151-データ!AM248</f>
        <v>#N/A</v>
      </c>
      <c r="BF401" s="73" t="e">
        <f ca="1">BF$151-データ!AN248</f>
        <v>#N/A</v>
      </c>
      <c r="BG401" s="73" t="e">
        <f ca="1">BG$151-データ!AO248</f>
        <v>#N/A</v>
      </c>
      <c r="BH401" s="73" t="e">
        <f ca="1">BH$151-データ!AP248</f>
        <v>#N/A</v>
      </c>
      <c r="BI401" s="73" t="e">
        <f ca="1">BI$151-データ!AQ248</f>
        <v>#N/A</v>
      </c>
      <c r="BJ401" s="73" t="e">
        <f ca="1">BJ$151-データ!AR248</f>
        <v>#N/A</v>
      </c>
      <c r="BK401" s="73" t="e">
        <f ca="1">BK$151-データ!AS248</f>
        <v>#N/A</v>
      </c>
      <c r="BL401" s="73" t="e">
        <f ca="1">BL$151-データ!AT248</f>
        <v>#N/A</v>
      </c>
      <c r="BM401" s="73" t="e">
        <f ca="1">BM$151-データ!AU248</f>
        <v>#N/A</v>
      </c>
      <c r="BN401" s="73" t="e">
        <f ca="1">BN$151-データ!AV248</f>
        <v>#N/A</v>
      </c>
      <c r="BO401" s="73" t="e">
        <f ca="1">BO$151-データ!AW248</f>
        <v>#N/A</v>
      </c>
      <c r="BP401" s="73" t="e">
        <f ca="1">BP$151-データ!AX248</f>
        <v>#N/A</v>
      </c>
      <c r="BQ401" s="73" t="e">
        <f>BQ$151-データ!AY248</f>
        <v>#N/A</v>
      </c>
      <c r="BR401" s="73" t="e">
        <f>BR$151-データ!AZ248</f>
        <v>#N/A</v>
      </c>
    </row>
    <row r="402" spans="30:70" hidden="1" outlineLevel="1">
      <c r="AD402" s="66">
        <f>データ!B249</f>
        <v>245</v>
      </c>
      <c r="AE402" s="66">
        <f ca="1">IF(AF402&lt;&gt;0,0,COUNTIF(AF$157:$AF402,0))</f>
        <v>0</v>
      </c>
      <c r="AF402" s="66">
        <f t="shared" ca="1" si="56"/>
        <v>1</v>
      </c>
      <c r="AG402" s="66" t="str">
        <f>データ!D249</f>
        <v>堕天使</v>
      </c>
      <c r="AH402" s="66" t="str">
        <f>データ!F249</f>
        <v>オロバス</v>
      </c>
      <c r="AI402" s="73" t="e">
        <f ca="1">AI$151-データ!Q249</f>
        <v>#N/A</v>
      </c>
      <c r="AJ402" s="73" t="e">
        <f ca="1">AJ$151-データ!R249</f>
        <v>#N/A</v>
      </c>
      <c r="AK402" s="73" t="e">
        <f ca="1">AK$151-データ!S249</f>
        <v>#N/A</v>
      </c>
      <c r="AL402" s="73" t="e">
        <f ca="1">AL$151-データ!T249</f>
        <v>#N/A</v>
      </c>
      <c r="AM402" s="73" t="e">
        <f ca="1">AM$151-データ!U249</f>
        <v>#N/A</v>
      </c>
      <c r="AN402" s="73" t="e">
        <f ca="1">AN$151-データ!V249</f>
        <v>#N/A</v>
      </c>
      <c r="AO402" s="73" t="e">
        <f ca="1">AO$151-データ!W249</f>
        <v>#N/A</v>
      </c>
      <c r="AP402" s="73" t="e">
        <f ca="1">AP$151-データ!X249</f>
        <v>#N/A</v>
      </c>
      <c r="AQ402" s="73" t="e">
        <f ca="1">AQ$151-データ!Y249</f>
        <v>#N/A</v>
      </c>
      <c r="AR402" s="73" t="e">
        <f ca="1">AR$151-データ!Z249</f>
        <v>#N/A</v>
      </c>
      <c r="AS402" s="73" t="e">
        <f ca="1">AS$151-データ!AA249</f>
        <v>#N/A</v>
      </c>
      <c r="AT402" s="73" t="e">
        <f ca="1">AT$151-データ!AB249</f>
        <v>#N/A</v>
      </c>
      <c r="AU402" s="73" t="e">
        <f ca="1">AU$151-データ!AC249</f>
        <v>#N/A</v>
      </c>
      <c r="AV402" s="73">
        <f ca="1">AV$151-データ!AD249</f>
        <v>-5</v>
      </c>
      <c r="AW402" s="73" t="e">
        <f ca="1">AW$151-データ!AE249</f>
        <v>#N/A</v>
      </c>
      <c r="AX402" s="73" t="e">
        <f ca="1">AX$151-データ!AF249</f>
        <v>#N/A</v>
      </c>
      <c r="AY402" s="73" t="e">
        <f ca="1">AY$151-データ!AG249</f>
        <v>#N/A</v>
      </c>
      <c r="AZ402" s="73" t="e">
        <f ca="1">AZ$151-データ!AH249</f>
        <v>#N/A</v>
      </c>
      <c r="BA402" s="73" t="e">
        <f ca="1">BA$151-データ!AI249</f>
        <v>#N/A</v>
      </c>
      <c r="BB402" s="73" t="e">
        <f ca="1">BB$151-データ!AJ249</f>
        <v>#N/A</v>
      </c>
      <c r="BC402" s="73" t="e">
        <f ca="1">BC$151-データ!AK249</f>
        <v>#N/A</v>
      </c>
      <c r="BD402" s="73" t="e">
        <f ca="1">BD$151-データ!AL249</f>
        <v>#N/A</v>
      </c>
      <c r="BE402" s="73" t="e">
        <f ca="1">BE$151-データ!AM249</f>
        <v>#N/A</v>
      </c>
      <c r="BF402" s="73" t="e">
        <f ca="1">BF$151-データ!AN249</f>
        <v>#N/A</v>
      </c>
      <c r="BG402" s="73" t="e">
        <f ca="1">BG$151-データ!AO249</f>
        <v>#N/A</v>
      </c>
      <c r="BH402" s="73" t="e">
        <f ca="1">BH$151-データ!AP249</f>
        <v>#N/A</v>
      </c>
      <c r="BI402" s="73" t="e">
        <f ca="1">BI$151-データ!AQ249</f>
        <v>#N/A</v>
      </c>
      <c r="BJ402" s="73" t="e">
        <f ca="1">BJ$151-データ!AR249</f>
        <v>#N/A</v>
      </c>
      <c r="BK402" s="73" t="e">
        <f ca="1">BK$151-データ!AS249</f>
        <v>#N/A</v>
      </c>
      <c r="BL402" s="73" t="e">
        <f ca="1">BL$151-データ!AT249</f>
        <v>#N/A</v>
      </c>
      <c r="BM402" s="73" t="e">
        <f ca="1">BM$151-データ!AU249</f>
        <v>#N/A</v>
      </c>
      <c r="BN402" s="73" t="e">
        <f ca="1">BN$151-データ!AV249</f>
        <v>#N/A</v>
      </c>
      <c r="BO402" s="73" t="e">
        <f ca="1">BO$151-データ!AW249</f>
        <v>#N/A</v>
      </c>
      <c r="BP402" s="73" t="e">
        <f ca="1">BP$151-データ!AX249</f>
        <v>#N/A</v>
      </c>
      <c r="BQ402" s="73" t="e">
        <f>BQ$151-データ!AY249</f>
        <v>#N/A</v>
      </c>
      <c r="BR402" s="73" t="e">
        <f>BR$151-データ!AZ249</f>
        <v>#N/A</v>
      </c>
    </row>
    <row r="403" spans="30:70" hidden="1" outlineLevel="1">
      <c r="AD403" s="66">
        <f>データ!B250</f>
        <v>246</v>
      </c>
      <c r="AE403" s="66">
        <f ca="1">IF(AF403&lt;&gt;0,0,COUNTIF(AF$157:$AF403,0))</f>
        <v>0</v>
      </c>
      <c r="AF403" s="66">
        <f t="shared" ca="1" si="56"/>
        <v>1</v>
      </c>
      <c r="AG403" s="66" t="str">
        <f>データ!D250</f>
        <v>堕天使</v>
      </c>
      <c r="AH403" s="66" t="str">
        <f>データ!F250</f>
        <v>フラロウス　</v>
      </c>
      <c r="AI403" s="73" t="e">
        <f ca="1">AI$151-データ!Q250</f>
        <v>#N/A</v>
      </c>
      <c r="AJ403" s="73" t="e">
        <f ca="1">AJ$151-データ!R250</f>
        <v>#N/A</v>
      </c>
      <c r="AK403" s="73" t="e">
        <f ca="1">AK$151-データ!S250</f>
        <v>#N/A</v>
      </c>
      <c r="AL403" s="73" t="e">
        <f ca="1">AL$151-データ!T250</f>
        <v>#N/A</v>
      </c>
      <c r="AM403" s="73" t="e">
        <f ca="1">AM$151-データ!U250</f>
        <v>#N/A</v>
      </c>
      <c r="AN403" s="73" t="e">
        <f ca="1">AN$151-データ!V250</f>
        <v>#N/A</v>
      </c>
      <c r="AO403" s="73" t="e">
        <f ca="1">AO$151-データ!W250</f>
        <v>#N/A</v>
      </c>
      <c r="AP403" s="73" t="e">
        <f ca="1">AP$151-データ!X250</f>
        <v>#N/A</v>
      </c>
      <c r="AQ403" s="73" t="e">
        <f ca="1">AQ$151-データ!Y250</f>
        <v>#N/A</v>
      </c>
      <c r="AR403" s="73" t="e">
        <f ca="1">AR$151-データ!Z250</f>
        <v>#N/A</v>
      </c>
      <c r="AS403" s="73" t="e">
        <f ca="1">AS$151-データ!AA250</f>
        <v>#N/A</v>
      </c>
      <c r="AT403" s="73" t="e">
        <f ca="1">AT$151-データ!AB250</f>
        <v>#N/A</v>
      </c>
      <c r="AU403" s="73" t="e">
        <f ca="1">AU$151-データ!AC250</f>
        <v>#N/A</v>
      </c>
      <c r="AV403" s="73">
        <f ca="1">AV$151-データ!AD250</f>
        <v>-6</v>
      </c>
      <c r="AW403" s="73" t="e">
        <f ca="1">AW$151-データ!AE250</f>
        <v>#N/A</v>
      </c>
      <c r="AX403" s="73" t="e">
        <f ca="1">AX$151-データ!AF250</f>
        <v>#N/A</v>
      </c>
      <c r="AY403" s="73" t="e">
        <f ca="1">AY$151-データ!AG250</f>
        <v>#N/A</v>
      </c>
      <c r="AZ403" s="73" t="e">
        <f ca="1">AZ$151-データ!AH250</f>
        <v>#N/A</v>
      </c>
      <c r="BA403" s="73" t="e">
        <f ca="1">BA$151-データ!AI250</f>
        <v>#N/A</v>
      </c>
      <c r="BB403" s="73" t="e">
        <f ca="1">BB$151-データ!AJ250</f>
        <v>#N/A</v>
      </c>
      <c r="BC403" s="73" t="e">
        <f ca="1">BC$151-データ!AK250</f>
        <v>#N/A</v>
      </c>
      <c r="BD403" s="73" t="e">
        <f ca="1">BD$151-データ!AL250</f>
        <v>#N/A</v>
      </c>
      <c r="BE403" s="73" t="e">
        <f ca="1">BE$151-データ!AM250</f>
        <v>#N/A</v>
      </c>
      <c r="BF403" s="73" t="e">
        <f ca="1">BF$151-データ!AN250</f>
        <v>#N/A</v>
      </c>
      <c r="BG403" s="73" t="e">
        <f ca="1">BG$151-データ!AO250</f>
        <v>#N/A</v>
      </c>
      <c r="BH403" s="73" t="e">
        <f ca="1">BH$151-データ!AP250</f>
        <v>#N/A</v>
      </c>
      <c r="BI403" s="73" t="e">
        <f ca="1">BI$151-データ!AQ250</f>
        <v>#N/A</v>
      </c>
      <c r="BJ403" s="73" t="e">
        <f ca="1">BJ$151-データ!AR250</f>
        <v>#N/A</v>
      </c>
      <c r="BK403" s="73" t="e">
        <f ca="1">BK$151-データ!AS250</f>
        <v>#N/A</v>
      </c>
      <c r="BL403" s="73" t="e">
        <f ca="1">BL$151-データ!AT250</f>
        <v>#N/A</v>
      </c>
      <c r="BM403" s="73" t="e">
        <f ca="1">BM$151-データ!AU250</f>
        <v>#N/A</v>
      </c>
      <c r="BN403" s="73" t="e">
        <f ca="1">BN$151-データ!AV250</f>
        <v>#N/A</v>
      </c>
      <c r="BO403" s="73" t="e">
        <f ca="1">BO$151-データ!AW250</f>
        <v>#N/A</v>
      </c>
      <c r="BP403" s="73" t="e">
        <f ca="1">BP$151-データ!AX250</f>
        <v>#N/A</v>
      </c>
      <c r="BQ403" s="73" t="e">
        <f>BQ$151-データ!AY250</f>
        <v>#N/A</v>
      </c>
      <c r="BR403" s="73" t="e">
        <f>BR$151-データ!AZ250</f>
        <v>#N/A</v>
      </c>
    </row>
    <row r="404" spans="30:70" hidden="1" outlineLevel="1">
      <c r="AD404" s="66">
        <f>データ!B251</f>
        <v>247</v>
      </c>
      <c r="AE404" s="66">
        <f ca="1">IF(AF404&lt;&gt;0,0,COUNTIF(AF$157:$AF404,0))</f>
        <v>0</v>
      </c>
      <c r="AF404" s="66">
        <f t="shared" ca="1" si="56"/>
        <v>1</v>
      </c>
      <c r="AG404" s="66" t="str">
        <f>データ!D251</f>
        <v>堕天使</v>
      </c>
      <c r="AH404" s="66" t="str">
        <f>データ!F251</f>
        <v>ゴモリー</v>
      </c>
      <c r="AI404" s="73" t="e">
        <f ca="1">AI$151-データ!Q251</f>
        <v>#N/A</v>
      </c>
      <c r="AJ404" s="73" t="e">
        <f ca="1">AJ$151-データ!R251</f>
        <v>#N/A</v>
      </c>
      <c r="AK404" s="73" t="e">
        <f ca="1">AK$151-データ!S251</f>
        <v>#N/A</v>
      </c>
      <c r="AL404" s="73" t="e">
        <f ca="1">AL$151-データ!T251</f>
        <v>#N/A</v>
      </c>
      <c r="AM404" s="73" t="e">
        <f ca="1">AM$151-データ!U251</f>
        <v>#N/A</v>
      </c>
      <c r="AN404" s="73" t="e">
        <f ca="1">AN$151-データ!V251</f>
        <v>#N/A</v>
      </c>
      <c r="AO404" s="73" t="e">
        <f ca="1">AO$151-データ!W251</f>
        <v>#N/A</v>
      </c>
      <c r="AP404" s="73" t="e">
        <f ca="1">AP$151-データ!X251</f>
        <v>#N/A</v>
      </c>
      <c r="AQ404" s="73" t="e">
        <f ca="1">AQ$151-データ!Y251</f>
        <v>#N/A</v>
      </c>
      <c r="AR404" s="73" t="e">
        <f ca="1">AR$151-データ!Z251</f>
        <v>#N/A</v>
      </c>
      <c r="AS404" s="73" t="e">
        <f ca="1">AS$151-データ!AA251</f>
        <v>#N/A</v>
      </c>
      <c r="AT404" s="73" t="e">
        <f ca="1">AT$151-データ!AB251</f>
        <v>#N/A</v>
      </c>
      <c r="AU404" s="73" t="e">
        <f ca="1">AU$151-データ!AC251</f>
        <v>#N/A</v>
      </c>
      <c r="AV404" s="73">
        <f ca="1">AV$151-データ!AD251</f>
        <v>-6</v>
      </c>
      <c r="AW404" s="73" t="e">
        <f ca="1">AW$151-データ!AE251</f>
        <v>#N/A</v>
      </c>
      <c r="AX404" s="73" t="e">
        <f ca="1">AX$151-データ!AF251</f>
        <v>#N/A</v>
      </c>
      <c r="AY404" s="73" t="e">
        <f ca="1">AY$151-データ!AG251</f>
        <v>#N/A</v>
      </c>
      <c r="AZ404" s="73" t="e">
        <f ca="1">AZ$151-データ!AH251</f>
        <v>#N/A</v>
      </c>
      <c r="BA404" s="73" t="e">
        <f ca="1">BA$151-データ!AI251</f>
        <v>#N/A</v>
      </c>
      <c r="BB404" s="73" t="e">
        <f ca="1">BB$151-データ!AJ251</f>
        <v>#N/A</v>
      </c>
      <c r="BC404" s="73" t="e">
        <f ca="1">BC$151-データ!AK251</f>
        <v>#N/A</v>
      </c>
      <c r="BD404" s="73" t="e">
        <f ca="1">BD$151-データ!AL251</f>
        <v>#N/A</v>
      </c>
      <c r="BE404" s="73" t="e">
        <f ca="1">BE$151-データ!AM251</f>
        <v>#N/A</v>
      </c>
      <c r="BF404" s="73" t="e">
        <f ca="1">BF$151-データ!AN251</f>
        <v>#N/A</v>
      </c>
      <c r="BG404" s="73" t="e">
        <f ca="1">BG$151-データ!AO251</f>
        <v>#N/A</v>
      </c>
      <c r="BH404" s="73" t="e">
        <f ca="1">BH$151-データ!AP251</f>
        <v>#N/A</v>
      </c>
      <c r="BI404" s="73" t="e">
        <f ca="1">BI$151-データ!AQ251</f>
        <v>#N/A</v>
      </c>
      <c r="BJ404" s="73" t="e">
        <f ca="1">BJ$151-データ!AR251</f>
        <v>#N/A</v>
      </c>
      <c r="BK404" s="73" t="e">
        <f ca="1">BK$151-データ!AS251</f>
        <v>#N/A</v>
      </c>
      <c r="BL404" s="73" t="e">
        <f ca="1">BL$151-データ!AT251</f>
        <v>#N/A</v>
      </c>
      <c r="BM404" s="73" t="e">
        <f ca="1">BM$151-データ!AU251</f>
        <v>#N/A</v>
      </c>
      <c r="BN404" s="73" t="e">
        <f ca="1">BN$151-データ!AV251</f>
        <v>#N/A</v>
      </c>
      <c r="BO404" s="73" t="e">
        <f ca="1">BO$151-データ!AW251</f>
        <v>#N/A</v>
      </c>
      <c r="BP404" s="73" t="e">
        <f ca="1">BP$151-データ!AX251</f>
        <v>#N/A</v>
      </c>
      <c r="BQ404" s="73" t="e">
        <f>BQ$151-データ!AY251</f>
        <v>#N/A</v>
      </c>
      <c r="BR404" s="73" t="e">
        <f>BR$151-データ!AZ251</f>
        <v>#N/A</v>
      </c>
    </row>
    <row r="405" spans="30:70" hidden="1" outlineLevel="1">
      <c r="AD405" s="66">
        <f>データ!B252</f>
        <v>248</v>
      </c>
      <c r="AE405" s="66">
        <f ca="1">IF(AF405&lt;&gt;0,0,COUNTIF(AF$157:$AF405,0))</f>
        <v>0</v>
      </c>
      <c r="AF405" s="66">
        <f t="shared" ca="1" si="56"/>
        <v>1</v>
      </c>
      <c r="AG405" s="66" t="str">
        <f>データ!D252</f>
        <v>堕天使</v>
      </c>
      <c r="AH405" s="66" t="str">
        <f>データ!F252</f>
        <v>アザゼル</v>
      </c>
      <c r="AI405" s="73" t="e">
        <f ca="1">AI$151-データ!Q252</f>
        <v>#N/A</v>
      </c>
      <c r="AJ405" s="73" t="e">
        <f ca="1">AJ$151-データ!R252</f>
        <v>#N/A</v>
      </c>
      <c r="AK405" s="73" t="e">
        <f ca="1">AK$151-データ!S252</f>
        <v>#N/A</v>
      </c>
      <c r="AL405" s="73" t="e">
        <f ca="1">AL$151-データ!T252</f>
        <v>#N/A</v>
      </c>
      <c r="AM405" s="73" t="e">
        <f ca="1">AM$151-データ!U252</f>
        <v>#N/A</v>
      </c>
      <c r="AN405" s="73" t="e">
        <f ca="1">AN$151-データ!V252</f>
        <v>#N/A</v>
      </c>
      <c r="AO405" s="73" t="e">
        <f ca="1">AO$151-データ!W252</f>
        <v>#N/A</v>
      </c>
      <c r="AP405" s="73" t="e">
        <f ca="1">AP$151-データ!X252</f>
        <v>#N/A</v>
      </c>
      <c r="AQ405" s="73" t="e">
        <f ca="1">AQ$151-データ!Y252</f>
        <v>#N/A</v>
      </c>
      <c r="AR405" s="73" t="e">
        <f ca="1">AR$151-データ!Z252</f>
        <v>#N/A</v>
      </c>
      <c r="AS405" s="73" t="e">
        <f ca="1">AS$151-データ!AA252</f>
        <v>#N/A</v>
      </c>
      <c r="AT405" s="73" t="e">
        <f ca="1">AT$151-データ!AB252</f>
        <v>#N/A</v>
      </c>
      <c r="AU405" s="73" t="e">
        <f ca="1">AU$151-データ!AC252</f>
        <v>#N/A</v>
      </c>
      <c r="AV405" s="73">
        <f ca="1">AV$151-データ!AD252</f>
        <v>-7</v>
      </c>
      <c r="AW405" s="73" t="e">
        <f ca="1">AW$151-データ!AE252</f>
        <v>#N/A</v>
      </c>
      <c r="AX405" s="73" t="e">
        <f ca="1">AX$151-データ!AF252</f>
        <v>#N/A</v>
      </c>
      <c r="AY405" s="73" t="e">
        <f ca="1">AY$151-データ!AG252</f>
        <v>#N/A</v>
      </c>
      <c r="AZ405" s="73" t="e">
        <f ca="1">AZ$151-データ!AH252</f>
        <v>#N/A</v>
      </c>
      <c r="BA405" s="73" t="e">
        <f ca="1">BA$151-データ!AI252</f>
        <v>#N/A</v>
      </c>
      <c r="BB405" s="73" t="e">
        <f ca="1">BB$151-データ!AJ252</f>
        <v>#N/A</v>
      </c>
      <c r="BC405" s="73" t="e">
        <f ca="1">BC$151-データ!AK252</f>
        <v>#N/A</v>
      </c>
      <c r="BD405" s="73" t="e">
        <f ca="1">BD$151-データ!AL252</f>
        <v>#N/A</v>
      </c>
      <c r="BE405" s="73" t="e">
        <f ca="1">BE$151-データ!AM252</f>
        <v>#N/A</v>
      </c>
      <c r="BF405" s="73" t="e">
        <f ca="1">BF$151-データ!AN252</f>
        <v>#N/A</v>
      </c>
      <c r="BG405" s="73" t="e">
        <f ca="1">BG$151-データ!AO252</f>
        <v>#N/A</v>
      </c>
      <c r="BH405" s="73" t="e">
        <f ca="1">BH$151-データ!AP252</f>
        <v>#N/A</v>
      </c>
      <c r="BI405" s="73" t="e">
        <f ca="1">BI$151-データ!AQ252</f>
        <v>#N/A</v>
      </c>
      <c r="BJ405" s="73" t="e">
        <f ca="1">BJ$151-データ!AR252</f>
        <v>#N/A</v>
      </c>
      <c r="BK405" s="73" t="e">
        <f ca="1">BK$151-データ!AS252</f>
        <v>#N/A</v>
      </c>
      <c r="BL405" s="73" t="e">
        <f ca="1">BL$151-データ!AT252</f>
        <v>#N/A</v>
      </c>
      <c r="BM405" s="73" t="e">
        <f ca="1">BM$151-データ!AU252</f>
        <v>#N/A</v>
      </c>
      <c r="BN405" s="73" t="e">
        <f ca="1">BN$151-データ!AV252</f>
        <v>#N/A</v>
      </c>
      <c r="BO405" s="73" t="e">
        <f ca="1">BO$151-データ!AW252</f>
        <v>#N/A</v>
      </c>
      <c r="BP405" s="73" t="e">
        <f ca="1">BP$151-データ!AX252</f>
        <v>#N/A</v>
      </c>
      <c r="BQ405" s="73" t="e">
        <f>BQ$151-データ!AY252</f>
        <v>#N/A</v>
      </c>
      <c r="BR405" s="73" t="e">
        <f>BR$151-データ!AZ252</f>
        <v>#N/A</v>
      </c>
    </row>
    <row r="406" spans="30:70" hidden="1" outlineLevel="1">
      <c r="AD406" s="66">
        <f>データ!B253</f>
        <v>249</v>
      </c>
      <c r="AE406" s="66">
        <f ca="1">IF(AF406&lt;&gt;0,0,COUNTIF(AF$157:$AF406,0))</f>
        <v>0</v>
      </c>
      <c r="AF406" s="66">
        <f t="shared" ca="1" si="56"/>
        <v>1</v>
      </c>
      <c r="AG406" s="66" t="str">
        <f>データ!D253</f>
        <v>鬼女</v>
      </c>
      <c r="AH406" s="66" t="str">
        <f>データ!F253</f>
        <v>ダツエバ</v>
      </c>
      <c r="AI406" s="73" t="e">
        <f ca="1">AI$151-データ!Q253</f>
        <v>#N/A</v>
      </c>
      <c r="AJ406" s="73" t="e">
        <f ca="1">AJ$151-データ!R253</f>
        <v>#N/A</v>
      </c>
      <c r="AK406" s="73" t="e">
        <f ca="1">AK$151-データ!S253</f>
        <v>#N/A</v>
      </c>
      <c r="AL406" s="73" t="e">
        <f ca="1">AL$151-データ!T253</f>
        <v>#N/A</v>
      </c>
      <c r="AM406" s="73" t="e">
        <f ca="1">AM$151-データ!U253</f>
        <v>#N/A</v>
      </c>
      <c r="AN406" s="73" t="e">
        <f ca="1">AN$151-データ!V253</f>
        <v>#N/A</v>
      </c>
      <c r="AO406" s="73" t="e">
        <f ca="1">AO$151-データ!W253</f>
        <v>#N/A</v>
      </c>
      <c r="AP406" s="73" t="e">
        <f ca="1">AP$151-データ!X253</f>
        <v>#N/A</v>
      </c>
      <c r="AQ406" s="73" t="e">
        <f ca="1">AQ$151-データ!Y253</f>
        <v>#N/A</v>
      </c>
      <c r="AR406" s="73" t="e">
        <f ca="1">AR$151-データ!Z253</f>
        <v>#N/A</v>
      </c>
      <c r="AS406" s="73" t="e">
        <f ca="1">AS$151-データ!AA253</f>
        <v>#N/A</v>
      </c>
      <c r="AT406" s="73" t="e">
        <f ca="1">AT$151-データ!AB253</f>
        <v>#N/A</v>
      </c>
      <c r="AU406" s="73" t="e">
        <f ca="1">AU$151-データ!AC253</f>
        <v>#N/A</v>
      </c>
      <c r="AV406" s="73" t="e">
        <f ca="1">AV$151-データ!AD253</f>
        <v>#N/A</v>
      </c>
      <c r="AW406" s="73">
        <f ca="1">AW$151-データ!AE253</f>
        <v>-1</v>
      </c>
      <c r="AX406" s="73" t="e">
        <f ca="1">AX$151-データ!AF253</f>
        <v>#N/A</v>
      </c>
      <c r="AY406" s="73" t="e">
        <f ca="1">AY$151-データ!AG253</f>
        <v>#N/A</v>
      </c>
      <c r="AZ406" s="73" t="e">
        <f ca="1">AZ$151-データ!AH253</f>
        <v>#N/A</v>
      </c>
      <c r="BA406" s="73" t="e">
        <f ca="1">BA$151-データ!AI253</f>
        <v>#N/A</v>
      </c>
      <c r="BB406" s="73" t="e">
        <f ca="1">BB$151-データ!AJ253</f>
        <v>#N/A</v>
      </c>
      <c r="BC406" s="73" t="e">
        <f ca="1">BC$151-データ!AK253</f>
        <v>#N/A</v>
      </c>
      <c r="BD406" s="73" t="e">
        <f ca="1">BD$151-データ!AL253</f>
        <v>#N/A</v>
      </c>
      <c r="BE406" s="73" t="e">
        <f ca="1">BE$151-データ!AM253</f>
        <v>#N/A</v>
      </c>
      <c r="BF406" s="73" t="e">
        <f ca="1">BF$151-データ!AN253</f>
        <v>#N/A</v>
      </c>
      <c r="BG406" s="73" t="e">
        <f ca="1">BG$151-データ!AO253</f>
        <v>#N/A</v>
      </c>
      <c r="BH406" s="73" t="e">
        <f ca="1">BH$151-データ!AP253</f>
        <v>#N/A</v>
      </c>
      <c r="BI406" s="73" t="e">
        <f ca="1">BI$151-データ!AQ253</f>
        <v>#N/A</v>
      </c>
      <c r="BJ406" s="73" t="e">
        <f ca="1">BJ$151-データ!AR253</f>
        <v>#N/A</v>
      </c>
      <c r="BK406" s="73" t="e">
        <f ca="1">BK$151-データ!AS253</f>
        <v>#N/A</v>
      </c>
      <c r="BL406" s="73" t="e">
        <f ca="1">BL$151-データ!AT253</f>
        <v>#N/A</v>
      </c>
      <c r="BM406" s="73" t="e">
        <f ca="1">BM$151-データ!AU253</f>
        <v>#N/A</v>
      </c>
      <c r="BN406" s="73" t="e">
        <f ca="1">BN$151-データ!AV253</f>
        <v>#N/A</v>
      </c>
      <c r="BO406" s="73" t="e">
        <f ca="1">BO$151-データ!AW253</f>
        <v>#N/A</v>
      </c>
      <c r="BP406" s="73" t="e">
        <f ca="1">BP$151-データ!AX253</f>
        <v>#N/A</v>
      </c>
      <c r="BQ406" s="73" t="e">
        <f>BQ$151-データ!AY253</f>
        <v>#N/A</v>
      </c>
      <c r="BR406" s="73" t="e">
        <f>BR$151-データ!AZ253</f>
        <v>#N/A</v>
      </c>
    </row>
    <row r="407" spans="30:70" hidden="1" outlineLevel="1">
      <c r="AD407" s="66">
        <f>データ!B254</f>
        <v>250</v>
      </c>
      <c r="AE407" s="66">
        <f ca="1">IF(AF407&lt;&gt;0,0,COUNTIF(AF$157:$AF407,0))</f>
        <v>0</v>
      </c>
      <c r="AF407" s="66">
        <f t="shared" ca="1" si="56"/>
        <v>1</v>
      </c>
      <c r="AG407" s="66" t="str">
        <f>データ!D254</f>
        <v>鬼女</v>
      </c>
      <c r="AH407" s="66" t="str">
        <f>データ!F254</f>
        <v>アチェリ</v>
      </c>
      <c r="AI407" s="73" t="e">
        <f ca="1">AI$151-データ!Q254</f>
        <v>#N/A</v>
      </c>
      <c r="AJ407" s="73" t="e">
        <f ca="1">AJ$151-データ!R254</f>
        <v>#N/A</v>
      </c>
      <c r="AK407" s="73" t="e">
        <f ca="1">AK$151-データ!S254</f>
        <v>#N/A</v>
      </c>
      <c r="AL407" s="73" t="e">
        <f ca="1">AL$151-データ!T254</f>
        <v>#N/A</v>
      </c>
      <c r="AM407" s="73" t="e">
        <f ca="1">AM$151-データ!U254</f>
        <v>#N/A</v>
      </c>
      <c r="AN407" s="73" t="e">
        <f ca="1">AN$151-データ!V254</f>
        <v>#N/A</v>
      </c>
      <c r="AO407" s="73" t="e">
        <f ca="1">AO$151-データ!W254</f>
        <v>#N/A</v>
      </c>
      <c r="AP407" s="73" t="e">
        <f ca="1">AP$151-データ!X254</f>
        <v>#N/A</v>
      </c>
      <c r="AQ407" s="73" t="e">
        <f ca="1">AQ$151-データ!Y254</f>
        <v>#N/A</v>
      </c>
      <c r="AR407" s="73" t="e">
        <f ca="1">AR$151-データ!Z254</f>
        <v>#N/A</v>
      </c>
      <c r="AS407" s="73" t="e">
        <f ca="1">AS$151-データ!AA254</f>
        <v>#N/A</v>
      </c>
      <c r="AT407" s="73" t="e">
        <f ca="1">AT$151-データ!AB254</f>
        <v>#N/A</v>
      </c>
      <c r="AU407" s="73" t="e">
        <f ca="1">AU$151-データ!AC254</f>
        <v>#N/A</v>
      </c>
      <c r="AV407" s="73" t="e">
        <f ca="1">AV$151-データ!AD254</f>
        <v>#N/A</v>
      </c>
      <c r="AW407" s="73">
        <f ca="1">AW$151-データ!AE254</f>
        <v>-1</v>
      </c>
      <c r="AX407" s="73" t="e">
        <f ca="1">AX$151-データ!AF254</f>
        <v>#N/A</v>
      </c>
      <c r="AY407" s="73" t="e">
        <f ca="1">AY$151-データ!AG254</f>
        <v>#N/A</v>
      </c>
      <c r="AZ407" s="73" t="e">
        <f ca="1">AZ$151-データ!AH254</f>
        <v>#N/A</v>
      </c>
      <c r="BA407" s="73" t="e">
        <f ca="1">BA$151-データ!AI254</f>
        <v>#N/A</v>
      </c>
      <c r="BB407" s="73" t="e">
        <f ca="1">BB$151-データ!AJ254</f>
        <v>#N/A</v>
      </c>
      <c r="BC407" s="73" t="e">
        <f ca="1">BC$151-データ!AK254</f>
        <v>#N/A</v>
      </c>
      <c r="BD407" s="73" t="e">
        <f ca="1">BD$151-データ!AL254</f>
        <v>#N/A</v>
      </c>
      <c r="BE407" s="73" t="e">
        <f ca="1">BE$151-データ!AM254</f>
        <v>#N/A</v>
      </c>
      <c r="BF407" s="73" t="e">
        <f ca="1">BF$151-データ!AN254</f>
        <v>#N/A</v>
      </c>
      <c r="BG407" s="73" t="e">
        <f ca="1">BG$151-データ!AO254</f>
        <v>#N/A</v>
      </c>
      <c r="BH407" s="73" t="e">
        <f ca="1">BH$151-データ!AP254</f>
        <v>#N/A</v>
      </c>
      <c r="BI407" s="73" t="e">
        <f ca="1">BI$151-データ!AQ254</f>
        <v>#N/A</v>
      </c>
      <c r="BJ407" s="73" t="e">
        <f ca="1">BJ$151-データ!AR254</f>
        <v>#N/A</v>
      </c>
      <c r="BK407" s="73" t="e">
        <f ca="1">BK$151-データ!AS254</f>
        <v>#N/A</v>
      </c>
      <c r="BL407" s="73" t="e">
        <f ca="1">BL$151-データ!AT254</f>
        <v>#N/A</v>
      </c>
      <c r="BM407" s="73" t="e">
        <f ca="1">BM$151-データ!AU254</f>
        <v>#N/A</v>
      </c>
      <c r="BN407" s="73" t="e">
        <f ca="1">BN$151-データ!AV254</f>
        <v>#N/A</v>
      </c>
      <c r="BO407" s="73" t="e">
        <f ca="1">BO$151-データ!AW254</f>
        <v>#N/A</v>
      </c>
      <c r="BP407" s="73" t="e">
        <f ca="1">BP$151-データ!AX254</f>
        <v>#N/A</v>
      </c>
      <c r="BQ407" s="73" t="e">
        <f>BQ$151-データ!AY254</f>
        <v>#N/A</v>
      </c>
      <c r="BR407" s="73" t="e">
        <f>BR$151-データ!AZ254</f>
        <v>#N/A</v>
      </c>
    </row>
    <row r="408" spans="30:70" hidden="1" outlineLevel="1">
      <c r="AD408" s="66">
        <f>データ!B255</f>
        <v>251</v>
      </c>
      <c r="AE408" s="66">
        <f ca="1">IF(AF408&lt;&gt;0,0,COUNTIF(AF$157:$AF408,0))</f>
        <v>0</v>
      </c>
      <c r="AF408" s="66">
        <f t="shared" ca="1" si="56"/>
        <v>1</v>
      </c>
      <c r="AG408" s="66" t="str">
        <f>データ!D255</f>
        <v>鬼女</v>
      </c>
      <c r="AH408" s="66" t="str">
        <f>データ!F255</f>
        <v>ターラカ</v>
      </c>
      <c r="AI408" s="73" t="e">
        <f ca="1">AI$151-データ!Q255</f>
        <v>#N/A</v>
      </c>
      <c r="AJ408" s="73" t="e">
        <f ca="1">AJ$151-データ!R255</f>
        <v>#N/A</v>
      </c>
      <c r="AK408" s="73" t="e">
        <f ca="1">AK$151-データ!S255</f>
        <v>#N/A</v>
      </c>
      <c r="AL408" s="73" t="e">
        <f ca="1">AL$151-データ!T255</f>
        <v>#N/A</v>
      </c>
      <c r="AM408" s="73" t="e">
        <f ca="1">AM$151-データ!U255</f>
        <v>#N/A</v>
      </c>
      <c r="AN408" s="73" t="e">
        <f ca="1">AN$151-データ!V255</f>
        <v>#N/A</v>
      </c>
      <c r="AO408" s="73" t="e">
        <f ca="1">AO$151-データ!W255</f>
        <v>#N/A</v>
      </c>
      <c r="AP408" s="73" t="e">
        <f ca="1">AP$151-データ!X255</f>
        <v>#N/A</v>
      </c>
      <c r="AQ408" s="73" t="e">
        <f ca="1">AQ$151-データ!Y255</f>
        <v>#N/A</v>
      </c>
      <c r="AR408" s="73" t="e">
        <f ca="1">AR$151-データ!Z255</f>
        <v>#N/A</v>
      </c>
      <c r="AS408" s="73" t="e">
        <f ca="1">AS$151-データ!AA255</f>
        <v>#N/A</v>
      </c>
      <c r="AT408" s="73" t="e">
        <f ca="1">AT$151-データ!AB255</f>
        <v>#N/A</v>
      </c>
      <c r="AU408" s="73" t="e">
        <f ca="1">AU$151-データ!AC255</f>
        <v>#N/A</v>
      </c>
      <c r="AV408" s="73" t="e">
        <f ca="1">AV$151-データ!AD255</f>
        <v>#N/A</v>
      </c>
      <c r="AW408" s="73">
        <f ca="1">AW$151-データ!AE255</f>
        <v>-1</v>
      </c>
      <c r="AX408" s="73" t="e">
        <f ca="1">AX$151-データ!AF255</f>
        <v>#N/A</v>
      </c>
      <c r="AY408" s="73" t="e">
        <f ca="1">AY$151-データ!AG255</f>
        <v>#N/A</v>
      </c>
      <c r="AZ408" s="73" t="e">
        <f ca="1">AZ$151-データ!AH255</f>
        <v>#N/A</v>
      </c>
      <c r="BA408" s="73" t="e">
        <f ca="1">BA$151-データ!AI255</f>
        <v>#N/A</v>
      </c>
      <c r="BB408" s="73" t="e">
        <f ca="1">BB$151-データ!AJ255</f>
        <v>#N/A</v>
      </c>
      <c r="BC408" s="73" t="e">
        <f ca="1">BC$151-データ!AK255</f>
        <v>#N/A</v>
      </c>
      <c r="BD408" s="73" t="e">
        <f ca="1">BD$151-データ!AL255</f>
        <v>#N/A</v>
      </c>
      <c r="BE408" s="73" t="e">
        <f ca="1">BE$151-データ!AM255</f>
        <v>#N/A</v>
      </c>
      <c r="BF408" s="73" t="e">
        <f ca="1">BF$151-データ!AN255</f>
        <v>#N/A</v>
      </c>
      <c r="BG408" s="73" t="e">
        <f ca="1">BG$151-データ!AO255</f>
        <v>#N/A</v>
      </c>
      <c r="BH408" s="73" t="e">
        <f ca="1">BH$151-データ!AP255</f>
        <v>#N/A</v>
      </c>
      <c r="BI408" s="73" t="e">
        <f ca="1">BI$151-データ!AQ255</f>
        <v>#N/A</v>
      </c>
      <c r="BJ408" s="73" t="e">
        <f ca="1">BJ$151-データ!AR255</f>
        <v>#N/A</v>
      </c>
      <c r="BK408" s="73" t="e">
        <f ca="1">BK$151-データ!AS255</f>
        <v>#N/A</v>
      </c>
      <c r="BL408" s="73" t="e">
        <f ca="1">BL$151-データ!AT255</f>
        <v>#N/A</v>
      </c>
      <c r="BM408" s="73" t="e">
        <f ca="1">BM$151-データ!AU255</f>
        <v>#N/A</v>
      </c>
      <c r="BN408" s="73" t="e">
        <f ca="1">BN$151-データ!AV255</f>
        <v>#N/A</v>
      </c>
      <c r="BO408" s="73" t="e">
        <f ca="1">BO$151-データ!AW255</f>
        <v>#N/A</v>
      </c>
      <c r="BP408" s="73" t="e">
        <f ca="1">BP$151-データ!AX255</f>
        <v>#N/A</v>
      </c>
      <c r="BQ408" s="73" t="e">
        <f>BQ$151-データ!AY255</f>
        <v>#N/A</v>
      </c>
      <c r="BR408" s="73" t="e">
        <f>BR$151-データ!AZ255</f>
        <v>#N/A</v>
      </c>
    </row>
    <row r="409" spans="30:70" hidden="1" outlineLevel="1">
      <c r="AD409" s="66">
        <f>データ!B256</f>
        <v>252</v>
      </c>
      <c r="AE409" s="66">
        <f ca="1">IF(AF409&lt;&gt;0,0,COUNTIF(AF$157:$AF409,0))</f>
        <v>0</v>
      </c>
      <c r="AF409" s="66">
        <f t="shared" ca="1" si="56"/>
        <v>1</v>
      </c>
      <c r="AG409" s="66" t="str">
        <f>データ!D256</f>
        <v>鬼女</v>
      </c>
      <c r="AH409" s="66" t="str">
        <f>データ!F256</f>
        <v>ヨモツシコメ</v>
      </c>
      <c r="AI409" s="73" t="e">
        <f ca="1">AI$151-データ!Q256</f>
        <v>#N/A</v>
      </c>
      <c r="AJ409" s="73" t="e">
        <f ca="1">AJ$151-データ!R256</f>
        <v>#N/A</v>
      </c>
      <c r="AK409" s="73" t="e">
        <f ca="1">AK$151-データ!S256</f>
        <v>#N/A</v>
      </c>
      <c r="AL409" s="73" t="e">
        <f ca="1">AL$151-データ!T256</f>
        <v>#N/A</v>
      </c>
      <c r="AM409" s="73" t="e">
        <f ca="1">AM$151-データ!U256</f>
        <v>#N/A</v>
      </c>
      <c r="AN409" s="73" t="e">
        <f ca="1">AN$151-データ!V256</f>
        <v>#N/A</v>
      </c>
      <c r="AO409" s="73" t="e">
        <f ca="1">AO$151-データ!W256</f>
        <v>#N/A</v>
      </c>
      <c r="AP409" s="73" t="e">
        <f ca="1">AP$151-データ!X256</f>
        <v>#N/A</v>
      </c>
      <c r="AQ409" s="73" t="e">
        <f ca="1">AQ$151-データ!Y256</f>
        <v>#N/A</v>
      </c>
      <c r="AR409" s="73" t="e">
        <f ca="1">AR$151-データ!Z256</f>
        <v>#N/A</v>
      </c>
      <c r="AS409" s="73" t="e">
        <f ca="1">AS$151-データ!AA256</f>
        <v>#N/A</v>
      </c>
      <c r="AT409" s="73" t="e">
        <f ca="1">AT$151-データ!AB256</f>
        <v>#N/A</v>
      </c>
      <c r="AU409" s="73" t="e">
        <f ca="1">AU$151-データ!AC256</f>
        <v>#N/A</v>
      </c>
      <c r="AV409" s="73" t="e">
        <f ca="1">AV$151-データ!AD256</f>
        <v>#N/A</v>
      </c>
      <c r="AW409" s="73">
        <f ca="1">AW$151-データ!AE256</f>
        <v>-2</v>
      </c>
      <c r="AX409" s="73" t="e">
        <f ca="1">AX$151-データ!AF256</f>
        <v>#N/A</v>
      </c>
      <c r="AY409" s="73" t="e">
        <f ca="1">AY$151-データ!AG256</f>
        <v>#N/A</v>
      </c>
      <c r="AZ409" s="73" t="e">
        <f ca="1">AZ$151-データ!AH256</f>
        <v>#N/A</v>
      </c>
      <c r="BA409" s="73" t="e">
        <f ca="1">BA$151-データ!AI256</f>
        <v>#N/A</v>
      </c>
      <c r="BB409" s="73" t="e">
        <f ca="1">BB$151-データ!AJ256</f>
        <v>#N/A</v>
      </c>
      <c r="BC409" s="73" t="e">
        <f ca="1">BC$151-データ!AK256</f>
        <v>#N/A</v>
      </c>
      <c r="BD409" s="73" t="e">
        <f ca="1">BD$151-データ!AL256</f>
        <v>#N/A</v>
      </c>
      <c r="BE409" s="73" t="e">
        <f ca="1">BE$151-データ!AM256</f>
        <v>#N/A</v>
      </c>
      <c r="BF409" s="73" t="e">
        <f ca="1">BF$151-データ!AN256</f>
        <v>#N/A</v>
      </c>
      <c r="BG409" s="73" t="e">
        <f ca="1">BG$151-データ!AO256</f>
        <v>#N/A</v>
      </c>
      <c r="BH409" s="73" t="e">
        <f ca="1">BH$151-データ!AP256</f>
        <v>#N/A</v>
      </c>
      <c r="BI409" s="73" t="e">
        <f ca="1">BI$151-データ!AQ256</f>
        <v>#N/A</v>
      </c>
      <c r="BJ409" s="73" t="e">
        <f ca="1">BJ$151-データ!AR256</f>
        <v>#N/A</v>
      </c>
      <c r="BK409" s="73" t="e">
        <f ca="1">BK$151-データ!AS256</f>
        <v>#N/A</v>
      </c>
      <c r="BL409" s="73" t="e">
        <f ca="1">BL$151-データ!AT256</f>
        <v>#N/A</v>
      </c>
      <c r="BM409" s="73" t="e">
        <f ca="1">BM$151-データ!AU256</f>
        <v>#N/A</v>
      </c>
      <c r="BN409" s="73" t="e">
        <f ca="1">BN$151-データ!AV256</f>
        <v>#N/A</v>
      </c>
      <c r="BO409" s="73" t="e">
        <f ca="1">BO$151-データ!AW256</f>
        <v>#N/A</v>
      </c>
      <c r="BP409" s="73" t="e">
        <f ca="1">BP$151-データ!AX256</f>
        <v>#N/A</v>
      </c>
      <c r="BQ409" s="73" t="e">
        <f>BQ$151-データ!AY256</f>
        <v>#N/A</v>
      </c>
      <c r="BR409" s="73" t="e">
        <f>BR$151-データ!AZ256</f>
        <v>#N/A</v>
      </c>
    </row>
    <row r="410" spans="30:70" hidden="1" outlineLevel="1">
      <c r="AD410" s="66">
        <f>データ!B257</f>
        <v>253</v>
      </c>
      <c r="AE410" s="66">
        <f ca="1">IF(AF410&lt;&gt;0,0,COUNTIF(AF$157:$AF410,0))</f>
        <v>0</v>
      </c>
      <c r="AF410" s="66">
        <f t="shared" ca="1" si="56"/>
        <v>1</v>
      </c>
      <c r="AG410" s="66" t="str">
        <f>データ!D257</f>
        <v>鬼女</v>
      </c>
      <c r="AH410" s="66" t="str">
        <f>データ!F257</f>
        <v>ゴルゴン</v>
      </c>
      <c r="AI410" s="73" t="e">
        <f ca="1">AI$151-データ!Q257</f>
        <v>#N/A</v>
      </c>
      <c r="AJ410" s="73" t="e">
        <f ca="1">AJ$151-データ!R257</f>
        <v>#N/A</v>
      </c>
      <c r="AK410" s="73" t="e">
        <f ca="1">AK$151-データ!S257</f>
        <v>#N/A</v>
      </c>
      <c r="AL410" s="73" t="e">
        <f ca="1">AL$151-データ!T257</f>
        <v>#N/A</v>
      </c>
      <c r="AM410" s="73" t="e">
        <f ca="1">AM$151-データ!U257</f>
        <v>#N/A</v>
      </c>
      <c r="AN410" s="73" t="e">
        <f ca="1">AN$151-データ!V257</f>
        <v>#N/A</v>
      </c>
      <c r="AO410" s="73" t="e">
        <f ca="1">AO$151-データ!W257</f>
        <v>#N/A</v>
      </c>
      <c r="AP410" s="73" t="e">
        <f ca="1">AP$151-データ!X257</f>
        <v>#N/A</v>
      </c>
      <c r="AQ410" s="73" t="e">
        <f ca="1">AQ$151-データ!Y257</f>
        <v>#N/A</v>
      </c>
      <c r="AR410" s="73" t="e">
        <f ca="1">AR$151-データ!Z257</f>
        <v>#N/A</v>
      </c>
      <c r="AS410" s="73" t="e">
        <f ca="1">AS$151-データ!AA257</f>
        <v>#N/A</v>
      </c>
      <c r="AT410" s="73" t="e">
        <f ca="1">AT$151-データ!AB257</f>
        <v>#N/A</v>
      </c>
      <c r="AU410" s="73" t="e">
        <f ca="1">AU$151-データ!AC257</f>
        <v>#N/A</v>
      </c>
      <c r="AV410" s="73" t="e">
        <f ca="1">AV$151-データ!AD257</f>
        <v>#N/A</v>
      </c>
      <c r="AW410" s="73">
        <f ca="1">AW$151-データ!AE257</f>
        <v>-3</v>
      </c>
      <c r="AX410" s="73" t="e">
        <f ca="1">AX$151-データ!AF257</f>
        <v>#N/A</v>
      </c>
      <c r="AY410" s="73" t="e">
        <f ca="1">AY$151-データ!AG257</f>
        <v>#N/A</v>
      </c>
      <c r="AZ410" s="73" t="e">
        <f ca="1">AZ$151-データ!AH257</f>
        <v>#N/A</v>
      </c>
      <c r="BA410" s="73" t="e">
        <f ca="1">BA$151-データ!AI257</f>
        <v>#N/A</v>
      </c>
      <c r="BB410" s="73" t="e">
        <f ca="1">BB$151-データ!AJ257</f>
        <v>#N/A</v>
      </c>
      <c r="BC410" s="73" t="e">
        <f ca="1">BC$151-データ!AK257</f>
        <v>#N/A</v>
      </c>
      <c r="BD410" s="73" t="e">
        <f ca="1">BD$151-データ!AL257</f>
        <v>#N/A</v>
      </c>
      <c r="BE410" s="73" t="e">
        <f ca="1">BE$151-データ!AM257</f>
        <v>#N/A</v>
      </c>
      <c r="BF410" s="73" t="e">
        <f ca="1">BF$151-データ!AN257</f>
        <v>#N/A</v>
      </c>
      <c r="BG410" s="73" t="e">
        <f ca="1">BG$151-データ!AO257</f>
        <v>#N/A</v>
      </c>
      <c r="BH410" s="73" t="e">
        <f ca="1">BH$151-データ!AP257</f>
        <v>#N/A</v>
      </c>
      <c r="BI410" s="73" t="e">
        <f ca="1">BI$151-データ!AQ257</f>
        <v>#N/A</v>
      </c>
      <c r="BJ410" s="73" t="e">
        <f ca="1">BJ$151-データ!AR257</f>
        <v>#N/A</v>
      </c>
      <c r="BK410" s="73" t="e">
        <f ca="1">BK$151-データ!AS257</f>
        <v>#N/A</v>
      </c>
      <c r="BL410" s="73" t="e">
        <f ca="1">BL$151-データ!AT257</f>
        <v>#N/A</v>
      </c>
      <c r="BM410" s="73" t="e">
        <f ca="1">BM$151-データ!AU257</f>
        <v>#N/A</v>
      </c>
      <c r="BN410" s="73" t="e">
        <f ca="1">BN$151-データ!AV257</f>
        <v>#N/A</v>
      </c>
      <c r="BO410" s="73" t="e">
        <f ca="1">BO$151-データ!AW257</f>
        <v>#N/A</v>
      </c>
      <c r="BP410" s="73" t="e">
        <f ca="1">BP$151-データ!AX257</f>
        <v>#N/A</v>
      </c>
      <c r="BQ410" s="73" t="e">
        <f>BQ$151-データ!AY257</f>
        <v>#N/A</v>
      </c>
      <c r="BR410" s="73" t="e">
        <f>BR$151-データ!AZ257</f>
        <v>#N/A</v>
      </c>
    </row>
    <row r="411" spans="30:70" hidden="1" outlineLevel="1">
      <c r="AD411" s="66">
        <f>データ!B258</f>
        <v>254</v>
      </c>
      <c r="AE411" s="66">
        <f ca="1">IF(AF411&lt;&gt;0,0,COUNTIF(AF$157:$AF411,0))</f>
        <v>0</v>
      </c>
      <c r="AF411" s="66">
        <f t="shared" ca="1" si="56"/>
        <v>1</v>
      </c>
      <c r="AG411" s="66" t="str">
        <f>データ!D258</f>
        <v>鬼女</v>
      </c>
      <c r="AH411" s="66" t="str">
        <f>データ!F258</f>
        <v>ラミア</v>
      </c>
      <c r="AI411" s="73" t="e">
        <f ca="1">AI$151-データ!Q258</f>
        <v>#N/A</v>
      </c>
      <c r="AJ411" s="73" t="e">
        <f ca="1">AJ$151-データ!R258</f>
        <v>#N/A</v>
      </c>
      <c r="AK411" s="73" t="e">
        <f ca="1">AK$151-データ!S258</f>
        <v>#N/A</v>
      </c>
      <c r="AL411" s="73" t="e">
        <f ca="1">AL$151-データ!T258</f>
        <v>#N/A</v>
      </c>
      <c r="AM411" s="73" t="e">
        <f ca="1">AM$151-データ!U258</f>
        <v>#N/A</v>
      </c>
      <c r="AN411" s="73" t="e">
        <f ca="1">AN$151-データ!V258</f>
        <v>#N/A</v>
      </c>
      <c r="AO411" s="73" t="e">
        <f ca="1">AO$151-データ!W258</f>
        <v>#N/A</v>
      </c>
      <c r="AP411" s="73" t="e">
        <f ca="1">AP$151-データ!X258</f>
        <v>#N/A</v>
      </c>
      <c r="AQ411" s="73" t="e">
        <f ca="1">AQ$151-データ!Y258</f>
        <v>#N/A</v>
      </c>
      <c r="AR411" s="73" t="e">
        <f ca="1">AR$151-データ!Z258</f>
        <v>#N/A</v>
      </c>
      <c r="AS411" s="73" t="e">
        <f ca="1">AS$151-データ!AA258</f>
        <v>#N/A</v>
      </c>
      <c r="AT411" s="73" t="e">
        <f ca="1">AT$151-データ!AB258</f>
        <v>#N/A</v>
      </c>
      <c r="AU411" s="73" t="e">
        <f ca="1">AU$151-データ!AC258</f>
        <v>#N/A</v>
      </c>
      <c r="AV411" s="73" t="e">
        <f ca="1">AV$151-データ!AD258</f>
        <v>#N/A</v>
      </c>
      <c r="AW411" s="73">
        <f ca="1">AW$151-データ!AE258</f>
        <v>-3</v>
      </c>
      <c r="AX411" s="73" t="e">
        <f ca="1">AX$151-データ!AF258</f>
        <v>#N/A</v>
      </c>
      <c r="AY411" s="73" t="e">
        <f ca="1">AY$151-データ!AG258</f>
        <v>#N/A</v>
      </c>
      <c r="AZ411" s="73" t="e">
        <f ca="1">AZ$151-データ!AH258</f>
        <v>#N/A</v>
      </c>
      <c r="BA411" s="73" t="e">
        <f ca="1">BA$151-データ!AI258</f>
        <v>#N/A</v>
      </c>
      <c r="BB411" s="73" t="e">
        <f ca="1">BB$151-データ!AJ258</f>
        <v>#N/A</v>
      </c>
      <c r="BC411" s="73" t="e">
        <f ca="1">BC$151-データ!AK258</f>
        <v>#N/A</v>
      </c>
      <c r="BD411" s="73" t="e">
        <f ca="1">BD$151-データ!AL258</f>
        <v>#N/A</v>
      </c>
      <c r="BE411" s="73" t="e">
        <f ca="1">BE$151-データ!AM258</f>
        <v>#N/A</v>
      </c>
      <c r="BF411" s="73" t="e">
        <f ca="1">BF$151-データ!AN258</f>
        <v>#N/A</v>
      </c>
      <c r="BG411" s="73" t="e">
        <f ca="1">BG$151-データ!AO258</f>
        <v>#N/A</v>
      </c>
      <c r="BH411" s="73" t="e">
        <f ca="1">BH$151-データ!AP258</f>
        <v>#N/A</v>
      </c>
      <c r="BI411" s="73" t="e">
        <f ca="1">BI$151-データ!AQ258</f>
        <v>#N/A</v>
      </c>
      <c r="BJ411" s="73" t="e">
        <f ca="1">BJ$151-データ!AR258</f>
        <v>#N/A</v>
      </c>
      <c r="BK411" s="73" t="e">
        <f ca="1">BK$151-データ!AS258</f>
        <v>#N/A</v>
      </c>
      <c r="BL411" s="73" t="e">
        <f ca="1">BL$151-データ!AT258</f>
        <v>#N/A</v>
      </c>
      <c r="BM411" s="73" t="e">
        <f ca="1">BM$151-データ!AU258</f>
        <v>#N/A</v>
      </c>
      <c r="BN411" s="73" t="e">
        <f ca="1">BN$151-データ!AV258</f>
        <v>#N/A</v>
      </c>
      <c r="BO411" s="73" t="e">
        <f ca="1">BO$151-データ!AW258</f>
        <v>#N/A</v>
      </c>
      <c r="BP411" s="73" t="e">
        <f ca="1">BP$151-データ!AX258</f>
        <v>#N/A</v>
      </c>
      <c r="BQ411" s="73" t="e">
        <f>BQ$151-データ!AY258</f>
        <v>#N/A</v>
      </c>
      <c r="BR411" s="73" t="e">
        <f>BR$151-データ!AZ258</f>
        <v>#N/A</v>
      </c>
    </row>
    <row r="412" spans="30:70" hidden="1" outlineLevel="1">
      <c r="AD412" s="66">
        <f>データ!B259</f>
        <v>255</v>
      </c>
      <c r="AE412" s="66">
        <f ca="1">IF(AF412&lt;&gt;0,0,COUNTIF(AF$157:$AF412,0))</f>
        <v>0</v>
      </c>
      <c r="AF412" s="66">
        <f t="shared" ca="1" si="56"/>
        <v>1</v>
      </c>
      <c r="AG412" s="66" t="str">
        <f>データ!D259</f>
        <v>鬼女</v>
      </c>
      <c r="AH412" s="66" t="str">
        <f>データ!F259</f>
        <v>リャナンシー</v>
      </c>
      <c r="AI412" s="73" t="e">
        <f ca="1">AI$151-データ!Q259</f>
        <v>#N/A</v>
      </c>
      <c r="AJ412" s="73" t="e">
        <f ca="1">AJ$151-データ!R259</f>
        <v>#N/A</v>
      </c>
      <c r="AK412" s="73" t="e">
        <f ca="1">AK$151-データ!S259</f>
        <v>#N/A</v>
      </c>
      <c r="AL412" s="73" t="e">
        <f ca="1">AL$151-データ!T259</f>
        <v>#N/A</v>
      </c>
      <c r="AM412" s="73" t="e">
        <f ca="1">AM$151-データ!U259</f>
        <v>#N/A</v>
      </c>
      <c r="AN412" s="73" t="e">
        <f ca="1">AN$151-データ!V259</f>
        <v>#N/A</v>
      </c>
      <c r="AO412" s="73" t="e">
        <f ca="1">AO$151-データ!W259</f>
        <v>#N/A</v>
      </c>
      <c r="AP412" s="73" t="e">
        <f ca="1">AP$151-データ!X259</f>
        <v>#N/A</v>
      </c>
      <c r="AQ412" s="73" t="e">
        <f ca="1">AQ$151-データ!Y259</f>
        <v>#N/A</v>
      </c>
      <c r="AR412" s="73" t="e">
        <f ca="1">AR$151-データ!Z259</f>
        <v>#N/A</v>
      </c>
      <c r="AS412" s="73" t="e">
        <f ca="1">AS$151-データ!AA259</f>
        <v>#N/A</v>
      </c>
      <c r="AT412" s="73" t="e">
        <f ca="1">AT$151-データ!AB259</f>
        <v>#N/A</v>
      </c>
      <c r="AU412" s="73" t="e">
        <f ca="1">AU$151-データ!AC259</f>
        <v>#N/A</v>
      </c>
      <c r="AV412" s="73" t="e">
        <f ca="1">AV$151-データ!AD259</f>
        <v>#N/A</v>
      </c>
      <c r="AW412" s="73">
        <f ca="1">AW$151-データ!AE259</f>
        <v>-4</v>
      </c>
      <c r="AX412" s="73" t="e">
        <f ca="1">AX$151-データ!AF259</f>
        <v>#N/A</v>
      </c>
      <c r="AY412" s="73" t="e">
        <f ca="1">AY$151-データ!AG259</f>
        <v>#N/A</v>
      </c>
      <c r="AZ412" s="73" t="e">
        <f ca="1">AZ$151-データ!AH259</f>
        <v>#N/A</v>
      </c>
      <c r="BA412" s="73" t="e">
        <f ca="1">BA$151-データ!AI259</f>
        <v>#N/A</v>
      </c>
      <c r="BB412" s="73" t="e">
        <f ca="1">BB$151-データ!AJ259</f>
        <v>#N/A</v>
      </c>
      <c r="BC412" s="73" t="e">
        <f ca="1">BC$151-データ!AK259</f>
        <v>#N/A</v>
      </c>
      <c r="BD412" s="73" t="e">
        <f ca="1">BD$151-データ!AL259</f>
        <v>#N/A</v>
      </c>
      <c r="BE412" s="73" t="e">
        <f ca="1">BE$151-データ!AM259</f>
        <v>#N/A</v>
      </c>
      <c r="BF412" s="73" t="e">
        <f ca="1">BF$151-データ!AN259</f>
        <v>#N/A</v>
      </c>
      <c r="BG412" s="73" t="e">
        <f ca="1">BG$151-データ!AO259</f>
        <v>#N/A</v>
      </c>
      <c r="BH412" s="73" t="e">
        <f ca="1">BH$151-データ!AP259</f>
        <v>#N/A</v>
      </c>
      <c r="BI412" s="73" t="e">
        <f ca="1">BI$151-データ!AQ259</f>
        <v>#N/A</v>
      </c>
      <c r="BJ412" s="73" t="e">
        <f ca="1">BJ$151-データ!AR259</f>
        <v>#N/A</v>
      </c>
      <c r="BK412" s="73" t="e">
        <f ca="1">BK$151-データ!AS259</f>
        <v>#N/A</v>
      </c>
      <c r="BL412" s="73" t="e">
        <f ca="1">BL$151-データ!AT259</f>
        <v>#N/A</v>
      </c>
      <c r="BM412" s="73" t="e">
        <f ca="1">BM$151-データ!AU259</f>
        <v>#N/A</v>
      </c>
      <c r="BN412" s="73" t="e">
        <f ca="1">BN$151-データ!AV259</f>
        <v>#N/A</v>
      </c>
      <c r="BO412" s="73" t="e">
        <f ca="1">BO$151-データ!AW259</f>
        <v>#N/A</v>
      </c>
      <c r="BP412" s="73" t="e">
        <f ca="1">BP$151-データ!AX259</f>
        <v>#N/A</v>
      </c>
      <c r="BQ412" s="73" t="e">
        <f>BQ$151-データ!AY259</f>
        <v>#N/A</v>
      </c>
      <c r="BR412" s="73" t="e">
        <f>BR$151-データ!AZ259</f>
        <v>#N/A</v>
      </c>
    </row>
    <row r="413" spans="30:70" hidden="1" outlineLevel="1">
      <c r="AD413" s="66">
        <f>データ!B260</f>
        <v>256</v>
      </c>
      <c r="AE413" s="66">
        <f ca="1">IF(AF413&lt;&gt;0,0,COUNTIF(AF$157:$AF413,0))</f>
        <v>0</v>
      </c>
      <c r="AF413" s="66">
        <f t="shared" ca="1" si="56"/>
        <v>1</v>
      </c>
      <c r="AG413" s="66" t="str">
        <f>データ!D260</f>
        <v>鬼女</v>
      </c>
      <c r="AH413" s="66" t="str">
        <f>データ!F260</f>
        <v>ユキジョロウ</v>
      </c>
      <c r="AI413" s="73" t="e">
        <f ca="1">AI$151-データ!Q260</f>
        <v>#N/A</v>
      </c>
      <c r="AJ413" s="73" t="e">
        <f ca="1">AJ$151-データ!R260</f>
        <v>#N/A</v>
      </c>
      <c r="AK413" s="73" t="e">
        <f ca="1">AK$151-データ!S260</f>
        <v>#N/A</v>
      </c>
      <c r="AL413" s="73" t="e">
        <f ca="1">AL$151-データ!T260</f>
        <v>#N/A</v>
      </c>
      <c r="AM413" s="73" t="e">
        <f ca="1">AM$151-データ!U260</f>
        <v>#N/A</v>
      </c>
      <c r="AN413" s="73" t="e">
        <f ca="1">AN$151-データ!V260</f>
        <v>#N/A</v>
      </c>
      <c r="AO413" s="73" t="e">
        <f ca="1">AO$151-データ!W260</f>
        <v>#N/A</v>
      </c>
      <c r="AP413" s="73" t="e">
        <f ca="1">AP$151-データ!X260</f>
        <v>#N/A</v>
      </c>
      <c r="AQ413" s="73" t="e">
        <f ca="1">AQ$151-データ!Y260</f>
        <v>#N/A</v>
      </c>
      <c r="AR413" s="73" t="e">
        <f ca="1">AR$151-データ!Z260</f>
        <v>#N/A</v>
      </c>
      <c r="AS413" s="73" t="e">
        <f ca="1">AS$151-データ!AA260</f>
        <v>#N/A</v>
      </c>
      <c r="AT413" s="73" t="e">
        <f ca="1">AT$151-データ!AB260</f>
        <v>#N/A</v>
      </c>
      <c r="AU413" s="73" t="e">
        <f ca="1">AU$151-データ!AC260</f>
        <v>#N/A</v>
      </c>
      <c r="AV413" s="73" t="e">
        <f ca="1">AV$151-データ!AD260</f>
        <v>#N/A</v>
      </c>
      <c r="AW413" s="73">
        <f ca="1">AW$151-データ!AE260</f>
        <v>-4</v>
      </c>
      <c r="AX413" s="73" t="e">
        <f ca="1">AX$151-データ!AF260</f>
        <v>#N/A</v>
      </c>
      <c r="AY413" s="73" t="e">
        <f ca="1">AY$151-データ!AG260</f>
        <v>#N/A</v>
      </c>
      <c r="AZ413" s="73" t="e">
        <f ca="1">AZ$151-データ!AH260</f>
        <v>#N/A</v>
      </c>
      <c r="BA413" s="73" t="e">
        <f ca="1">BA$151-データ!AI260</f>
        <v>#N/A</v>
      </c>
      <c r="BB413" s="73" t="e">
        <f ca="1">BB$151-データ!AJ260</f>
        <v>#N/A</v>
      </c>
      <c r="BC413" s="73" t="e">
        <f ca="1">BC$151-データ!AK260</f>
        <v>#N/A</v>
      </c>
      <c r="BD413" s="73" t="e">
        <f ca="1">BD$151-データ!AL260</f>
        <v>#N/A</v>
      </c>
      <c r="BE413" s="73" t="e">
        <f ca="1">BE$151-データ!AM260</f>
        <v>#N/A</v>
      </c>
      <c r="BF413" s="73" t="e">
        <f ca="1">BF$151-データ!AN260</f>
        <v>#N/A</v>
      </c>
      <c r="BG413" s="73" t="e">
        <f ca="1">BG$151-データ!AO260</f>
        <v>#N/A</v>
      </c>
      <c r="BH413" s="73" t="e">
        <f ca="1">BH$151-データ!AP260</f>
        <v>#N/A</v>
      </c>
      <c r="BI413" s="73" t="e">
        <f ca="1">BI$151-データ!AQ260</f>
        <v>#N/A</v>
      </c>
      <c r="BJ413" s="73" t="e">
        <f ca="1">BJ$151-データ!AR260</f>
        <v>#N/A</v>
      </c>
      <c r="BK413" s="73" t="e">
        <f ca="1">BK$151-データ!AS260</f>
        <v>#N/A</v>
      </c>
      <c r="BL413" s="73" t="e">
        <f ca="1">BL$151-データ!AT260</f>
        <v>#N/A</v>
      </c>
      <c r="BM413" s="73" t="e">
        <f ca="1">BM$151-データ!AU260</f>
        <v>#N/A</v>
      </c>
      <c r="BN413" s="73" t="e">
        <f ca="1">BN$151-データ!AV260</f>
        <v>#N/A</v>
      </c>
      <c r="BO413" s="73" t="e">
        <f ca="1">BO$151-データ!AW260</f>
        <v>#N/A</v>
      </c>
      <c r="BP413" s="73" t="e">
        <f ca="1">BP$151-データ!AX260</f>
        <v>#N/A</v>
      </c>
      <c r="BQ413" s="73" t="e">
        <f>BQ$151-データ!AY260</f>
        <v>#N/A</v>
      </c>
      <c r="BR413" s="73" t="e">
        <f>BR$151-データ!AZ260</f>
        <v>#N/A</v>
      </c>
    </row>
    <row r="414" spans="30:70" hidden="1" outlineLevel="1">
      <c r="AD414" s="66">
        <f>データ!B261</f>
        <v>257</v>
      </c>
      <c r="AE414" s="66">
        <f ca="1">IF(AF414&lt;&gt;0,0,COUNTIF(AF$157:$AF414,0))</f>
        <v>0</v>
      </c>
      <c r="AF414" s="66">
        <f t="shared" ca="1" si="56"/>
        <v>1</v>
      </c>
      <c r="AG414" s="66" t="str">
        <f>データ!D261</f>
        <v>鬼女</v>
      </c>
      <c r="AH414" s="66" t="str">
        <f>データ!F261</f>
        <v>ダーキニー</v>
      </c>
      <c r="AI414" s="73" t="e">
        <f ca="1">AI$151-データ!Q261</f>
        <v>#N/A</v>
      </c>
      <c r="AJ414" s="73" t="e">
        <f ca="1">AJ$151-データ!R261</f>
        <v>#N/A</v>
      </c>
      <c r="AK414" s="73" t="e">
        <f ca="1">AK$151-データ!S261</f>
        <v>#N/A</v>
      </c>
      <c r="AL414" s="73" t="e">
        <f ca="1">AL$151-データ!T261</f>
        <v>#N/A</v>
      </c>
      <c r="AM414" s="73" t="e">
        <f ca="1">AM$151-データ!U261</f>
        <v>#N/A</v>
      </c>
      <c r="AN414" s="73" t="e">
        <f ca="1">AN$151-データ!V261</f>
        <v>#N/A</v>
      </c>
      <c r="AO414" s="73" t="e">
        <f ca="1">AO$151-データ!W261</f>
        <v>#N/A</v>
      </c>
      <c r="AP414" s="73" t="e">
        <f ca="1">AP$151-データ!X261</f>
        <v>#N/A</v>
      </c>
      <c r="AQ414" s="73" t="e">
        <f ca="1">AQ$151-データ!Y261</f>
        <v>#N/A</v>
      </c>
      <c r="AR414" s="73" t="e">
        <f ca="1">AR$151-データ!Z261</f>
        <v>#N/A</v>
      </c>
      <c r="AS414" s="73" t="e">
        <f ca="1">AS$151-データ!AA261</f>
        <v>#N/A</v>
      </c>
      <c r="AT414" s="73" t="e">
        <f ca="1">AT$151-データ!AB261</f>
        <v>#N/A</v>
      </c>
      <c r="AU414" s="73" t="e">
        <f ca="1">AU$151-データ!AC261</f>
        <v>#N/A</v>
      </c>
      <c r="AV414" s="73" t="e">
        <f ca="1">AV$151-データ!AD261</f>
        <v>#N/A</v>
      </c>
      <c r="AW414" s="73">
        <f ca="1">AW$151-データ!AE261</f>
        <v>-5</v>
      </c>
      <c r="AX414" s="73" t="e">
        <f ca="1">AX$151-データ!AF261</f>
        <v>#N/A</v>
      </c>
      <c r="AY414" s="73" t="e">
        <f ca="1">AY$151-データ!AG261</f>
        <v>#N/A</v>
      </c>
      <c r="AZ414" s="73" t="e">
        <f ca="1">AZ$151-データ!AH261</f>
        <v>#N/A</v>
      </c>
      <c r="BA414" s="73" t="e">
        <f ca="1">BA$151-データ!AI261</f>
        <v>#N/A</v>
      </c>
      <c r="BB414" s="73" t="e">
        <f ca="1">BB$151-データ!AJ261</f>
        <v>#N/A</v>
      </c>
      <c r="BC414" s="73" t="e">
        <f ca="1">BC$151-データ!AK261</f>
        <v>#N/A</v>
      </c>
      <c r="BD414" s="73" t="e">
        <f ca="1">BD$151-データ!AL261</f>
        <v>#N/A</v>
      </c>
      <c r="BE414" s="73" t="e">
        <f ca="1">BE$151-データ!AM261</f>
        <v>#N/A</v>
      </c>
      <c r="BF414" s="73" t="e">
        <f ca="1">BF$151-データ!AN261</f>
        <v>#N/A</v>
      </c>
      <c r="BG414" s="73" t="e">
        <f ca="1">BG$151-データ!AO261</f>
        <v>#N/A</v>
      </c>
      <c r="BH414" s="73" t="e">
        <f ca="1">BH$151-データ!AP261</f>
        <v>#N/A</v>
      </c>
      <c r="BI414" s="73" t="e">
        <f ca="1">BI$151-データ!AQ261</f>
        <v>#N/A</v>
      </c>
      <c r="BJ414" s="73" t="e">
        <f ca="1">BJ$151-データ!AR261</f>
        <v>#N/A</v>
      </c>
      <c r="BK414" s="73" t="e">
        <f ca="1">BK$151-データ!AS261</f>
        <v>#N/A</v>
      </c>
      <c r="BL414" s="73" t="e">
        <f ca="1">BL$151-データ!AT261</f>
        <v>#N/A</v>
      </c>
      <c r="BM414" s="73" t="e">
        <f ca="1">BM$151-データ!AU261</f>
        <v>#N/A</v>
      </c>
      <c r="BN414" s="73" t="e">
        <f ca="1">BN$151-データ!AV261</f>
        <v>#N/A</v>
      </c>
      <c r="BO414" s="73" t="e">
        <f ca="1">BO$151-データ!AW261</f>
        <v>#N/A</v>
      </c>
      <c r="BP414" s="73" t="e">
        <f ca="1">BP$151-データ!AX261</f>
        <v>#N/A</v>
      </c>
      <c r="BQ414" s="73" t="e">
        <f>BQ$151-データ!AY261</f>
        <v>#N/A</v>
      </c>
      <c r="BR414" s="73" t="e">
        <f>BR$151-データ!AZ261</f>
        <v>#N/A</v>
      </c>
    </row>
    <row r="415" spans="30:70" hidden="1" outlineLevel="1">
      <c r="AD415" s="66">
        <f>データ!B262</f>
        <v>258</v>
      </c>
      <c r="AE415" s="66">
        <f ca="1">IF(AF415&lt;&gt;0,0,COUNTIF(AF$157:$AF415,0))</f>
        <v>0</v>
      </c>
      <c r="AF415" s="66">
        <f t="shared" ref="AF415:AF462" ca="1" si="57">COUNTIF(AI415:BR415,"&lt;0")</f>
        <v>1</v>
      </c>
      <c r="AG415" s="66" t="str">
        <f>データ!D262</f>
        <v>鬼女</v>
      </c>
      <c r="AH415" s="66" t="str">
        <f>データ!F262</f>
        <v>アルケニー</v>
      </c>
      <c r="AI415" s="73" t="e">
        <f ca="1">AI$151-データ!Q262</f>
        <v>#N/A</v>
      </c>
      <c r="AJ415" s="73" t="e">
        <f ca="1">AJ$151-データ!R262</f>
        <v>#N/A</v>
      </c>
      <c r="AK415" s="73" t="e">
        <f ca="1">AK$151-データ!S262</f>
        <v>#N/A</v>
      </c>
      <c r="AL415" s="73" t="e">
        <f ca="1">AL$151-データ!T262</f>
        <v>#N/A</v>
      </c>
      <c r="AM415" s="73" t="e">
        <f ca="1">AM$151-データ!U262</f>
        <v>#N/A</v>
      </c>
      <c r="AN415" s="73" t="e">
        <f ca="1">AN$151-データ!V262</f>
        <v>#N/A</v>
      </c>
      <c r="AO415" s="73" t="e">
        <f ca="1">AO$151-データ!W262</f>
        <v>#N/A</v>
      </c>
      <c r="AP415" s="73" t="e">
        <f ca="1">AP$151-データ!X262</f>
        <v>#N/A</v>
      </c>
      <c r="AQ415" s="73" t="e">
        <f ca="1">AQ$151-データ!Y262</f>
        <v>#N/A</v>
      </c>
      <c r="AR415" s="73" t="e">
        <f ca="1">AR$151-データ!Z262</f>
        <v>#N/A</v>
      </c>
      <c r="AS415" s="73" t="e">
        <f ca="1">AS$151-データ!AA262</f>
        <v>#N/A</v>
      </c>
      <c r="AT415" s="73" t="e">
        <f ca="1">AT$151-データ!AB262</f>
        <v>#N/A</v>
      </c>
      <c r="AU415" s="73" t="e">
        <f ca="1">AU$151-データ!AC262</f>
        <v>#N/A</v>
      </c>
      <c r="AV415" s="73" t="e">
        <f ca="1">AV$151-データ!AD262</f>
        <v>#N/A</v>
      </c>
      <c r="AW415" s="73">
        <f ca="1">AW$151-データ!AE262</f>
        <v>-5</v>
      </c>
      <c r="AX415" s="73" t="e">
        <f ca="1">AX$151-データ!AF262</f>
        <v>#N/A</v>
      </c>
      <c r="AY415" s="73" t="e">
        <f ca="1">AY$151-データ!AG262</f>
        <v>#N/A</v>
      </c>
      <c r="AZ415" s="73" t="e">
        <f ca="1">AZ$151-データ!AH262</f>
        <v>#N/A</v>
      </c>
      <c r="BA415" s="73" t="e">
        <f ca="1">BA$151-データ!AI262</f>
        <v>#N/A</v>
      </c>
      <c r="BB415" s="73" t="e">
        <f ca="1">BB$151-データ!AJ262</f>
        <v>#N/A</v>
      </c>
      <c r="BC415" s="73" t="e">
        <f ca="1">BC$151-データ!AK262</f>
        <v>#N/A</v>
      </c>
      <c r="BD415" s="73" t="e">
        <f ca="1">BD$151-データ!AL262</f>
        <v>#N/A</v>
      </c>
      <c r="BE415" s="73" t="e">
        <f ca="1">BE$151-データ!AM262</f>
        <v>#N/A</v>
      </c>
      <c r="BF415" s="73" t="e">
        <f ca="1">BF$151-データ!AN262</f>
        <v>#N/A</v>
      </c>
      <c r="BG415" s="73" t="e">
        <f ca="1">BG$151-データ!AO262</f>
        <v>#N/A</v>
      </c>
      <c r="BH415" s="73" t="e">
        <f ca="1">BH$151-データ!AP262</f>
        <v>#N/A</v>
      </c>
      <c r="BI415" s="73" t="e">
        <f ca="1">BI$151-データ!AQ262</f>
        <v>#N/A</v>
      </c>
      <c r="BJ415" s="73" t="e">
        <f ca="1">BJ$151-データ!AR262</f>
        <v>#N/A</v>
      </c>
      <c r="BK415" s="73" t="e">
        <f ca="1">BK$151-データ!AS262</f>
        <v>#N/A</v>
      </c>
      <c r="BL415" s="73" t="e">
        <f ca="1">BL$151-データ!AT262</f>
        <v>#N/A</v>
      </c>
      <c r="BM415" s="73" t="e">
        <f ca="1">BM$151-データ!AU262</f>
        <v>#N/A</v>
      </c>
      <c r="BN415" s="73" t="e">
        <f ca="1">BN$151-データ!AV262</f>
        <v>#N/A</v>
      </c>
      <c r="BO415" s="73" t="e">
        <f ca="1">BO$151-データ!AW262</f>
        <v>#N/A</v>
      </c>
      <c r="BP415" s="73" t="e">
        <f ca="1">BP$151-データ!AX262</f>
        <v>#N/A</v>
      </c>
      <c r="BQ415" s="73" t="e">
        <f>BQ$151-データ!AY262</f>
        <v>#N/A</v>
      </c>
      <c r="BR415" s="73" t="e">
        <f>BR$151-データ!AZ262</f>
        <v>#N/A</v>
      </c>
    </row>
    <row r="416" spans="30:70" hidden="1" outlineLevel="1">
      <c r="AD416" s="66">
        <f>データ!B263</f>
        <v>259</v>
      </c>
      <c r="AE416" s="66">
        <f ca="1">IF(AF416&lt;&gt;0,0,COUNTIF(AF$157:$AF416,0))</f>
        <v>0</v>
      </c>
      <c r="AF416" s="66">
        <f t="shared" ca="1" si="57"/>
        <v>1</v>
      </c>
      <c r="AG416" s="66" t="str">
        <f>データ!D263</f>
        <v>鬼女</v>
      </c>
      <c r="AH416" s="66" t="str">
        <f>データ!F263</f>
        <v>ヤクシニー</v>
      </c>
      <c r="AI416" s="73" t="e">
        <f ca="1">AI$151-データ!Q263</f>
        <v>#N/A</v>
      </c>
      <c r="AJ416" s="73" t="e">
        <f ca="1">AJ$151-データ!R263</f>
        <v>#N/A</v>
      </c>
      <c r="AK416" s="73" t="e">
        <f ca="1">AK$151-データ!S263</f>
        <v>#N/A</v>
      </c>
      <c r="AL416" s="73" t="e">
        <f ca="1">AL$151-データ!T263</f>
        <v>#N/A</v>
      </c>
      <c r="AM416" s="73" t="e">
        <f ca="1">AM$151-データ!U263</f>
        <v>#N/A</v>
      </c>
      <c r="AN416" s="73" t="e">
        <f ca="1">AN$151-データ!V263</f>
        <v>#N/A</v>
      </c>
      <c r="AO416" s="73" t="e">
        <f ca="1">AO$151-データ!W263</f>
        <v>#N/A</v>
      </c>
      <c r="AP416" s="73" t="e">
        <f ca="1">AP$151-データ!X263</f>
        <v>#N/A</v>
      </c>
      <c r="AQ416" s="73" t="e">
        <f ca="1">AQ$151-データ!Y263</f>
        <v>#N/A</v>
      </c>
      <c r="AR416" s="73" t="e">
        <f ca="1">AR$151-データ!Z263</f>
        <v>#N/A</v>
      </c>
      <c r="AS416" s="73" t="e">
        <f ca="1">AS$151-データ!AA263</f>
        <v>#N/A</v>
      </c>
      <c r="AT416" s="73" t="e">
        <f ca="1">AT$151-データ!AB263</f>
        <v>#N/A</v>
      </c>
      <c r="AU416" s="73" t="e">
        <f ca="1">AU$151-データ!AC263</f>
        <v>#N/A</v>
      </c>
      <c r="AV416" s="73" t="e">
        <f ca="1">AV$151-データ!AD263</f>
        <v>#N/A</v>
      </c>
      <c r="AW416" s="73">
        <f ca="1">AW$151-データ!AE263</f>
        <v>-5</v>
      </c>
      <c r="AX416" s="73" t="e">
        <f ca="1">AX$151-データ!AF263</f>
        <v>#N/A</v>
      </c>
      <c r="AY416" s="73" t="e">
        <f ca="1">AY$151-データ!AG263</f>
        <v>#N/A</v>
      </c>
      <c r="AZ416" s="73" t="e">
        <f ca="1">AZ$151-データ!AH263</f>
        <v>#N/A</v>
      </c>
      <c r="BA416" s="73" t="e">
        <f ca="1">BA$151-データ!AI263</f>
        <v>#N/A</v>
      </c>
      <c r="BB416" s="73" t="e">
        <f ca="1">BB$151-データ!AJ263</f>
        <v>#N/A</v>
      </c>
      <c r="BC416" s="73" t="e">
        <f ca="1">BC$151-データ!AK263</f>
        <v>#N/A</v>
      </c>
      <c r="BD416" s="73" t="e">
        <f ca="1">BD$151-データ!AL263</f>
        <v>#N/A</v>
      </c>
      <c r="BE416" s="73" t="e">
        <f ca="1">BE$151-データ!AM263</f>
        <v>#N/A</v>
      </c>
      <c r="BF416" s="73" t="e">
        <f ca="1">BF$151-データ!AN263</f>
        <v>#N/A</v>
      </c>
      <c r="BG416" s="73" t="e">
        <f ca="1">BG$151-データ!AO263</f>
        <v>#N/A</v>
      </c>
      <c r="BH416" s="73" t="e">
        <f ca="1">BH$151-データ!AP263</f>
        <v>#N/A</v>
      </c>
      <c r="BI416" s="73" t="e">
        <f ca="1">BI$151-データ!AQ263</f>
        <v>#N/A</v>
      </c>
      <c r="BJ416" s="73" t="e">
        <f ca="1">BJ$151-データ!AR263</f>
        <v>#N/A</v>
      </c>
      <c r="BK416" s="73" t="e">
        <f ca="1">BK$151-データ!AS263</f>
        <v>#N/A</v>
      </c>
      <c r="BL416" s="73" t="e">
        <f ca="1">BL$151-データ!AT263</f>
        <v>#N/A</v>
      </c>
      <c r="BM416" s="73" t="e">
        <f ca="1">BM$151-データ!AU263</f>
        <v>#N/A</v>
      </c>
      <c r="BN416" s="73" t="e">
        <f ca="1">BN$151-データ!AV263</f>
        <v>#N/A</v>
      </c>
      <c r="BO416" s="73" t="e">
        <f ca="1">BO$151-データ!AW263</f>
        <v>#N/A</v>
      </c>
      <c r="BP416" s="73" t="e">
        <f ca="1">BP$151-データ!AX263</f>
        <v>#N/A</v>
      </c>
      <c r="BQ416" s="73" t="e">
        <f>BQ$151-データ!AY263</f>
        <v>#N/A</v>
      </c>
      <c r="BR416" s="73" t="e">
        <f>BR$151-データ!AZ263</f>
        <v>#N/A</v>
      </c>
    </row>
    <row r="417" spans="30:70" hidden="1" outlineLevel="1">
      <c r="AD417" s="66">
        <f>データ!B264</f>
        <v>260</v>
      </c>
      <c r="AE417" s="66">
        <f ca="1">IF(AF417&lt;&gt;0,0,COUNTIF(AF$157:$AF417,0))</f>
        <v>0</v>
      </c>
      <c r="AF417" s="66">
        <f t="shared" ca="1" si="57"/>
        <v>1</v>
      </c>
      <c r="AG417" s="66" t="str">
        <f>データ!D264</f>
        <v>鬼女</v>
      </c>
      <c r="AH417" s="66" t="str">
        <f>データ!F264</f>
        <v>クロト</v>
      </c>
      <c r="AI417" s="73" t="e">
        <f ca="1">AI$151-データ!Q264</f>
        <v>#N/A</v>
      </c>
      <c r="AJ417" s="73" t="e">
        <f ca="1">AJ$151-データ!R264</f>
        <v>#N/A</v>
      </c>
      <c r="AK417" s="73" t="e">
        <f ca="1">AK$151-データ!S264</f>
        <v>#N/A</v>
      </c>
      <c r="AL417" s="73" t="e">
        <f ca="1">AL$151-データ!T264</f>
        <v>#N/A</v>
      </c>
      <c r="AM417" s="73" t="e">
        <f ca="1">AM$151-データ!U264</f>
        <v>#N/A</v>
      </c>
      <c r="AN417" s="73" t="e">
        <f ca="1">AN$151-データ!V264</f>
        <v>#N/A</v>
      </c>
      <c r="AO417" s="73" t="e">
        <f ca="1">AO$151-データ!W264</f>
        <v>#N/A</v>
      </c>
      <c r="AP417" s="73" t="e">
        <f ca="1">AP$151-データ!X264</f>
        <v>#N/A</v>
      </c>
      <c r="AQ417" s="73" t="e">
        <f ca="1">AQ$151-データ!Y264</f>
        <v>#N/A</v>
      </c>
      <c r="AR417" s="73" t="e">
        <f ca="1">AR$151-データ!Z264</f>
        <v>#N/A</v>
      </c>
      <c r="AS417" s="73" t="e">
        <f ca="1">AS$151-データ!AA264</f>
        <v>#N/A</v>
      </c>
      <c r="AT417" s="73" t="e">
        <f ca="1">AT$151-データ!AB264</f>
        <v>#N/A</v>
      </c>
      <c r="AU417" s="73" t="e">
        <f ca="1">AU$151-データ!AC264</f>
        <v>#N/A</v>
      </c>
      <c r="AV417" s="73" t="e">
        <f ca="1">AV$151-データ!AD264</f>
        <v>#N/A</v>
      </c>
      <c r="AW417" s="73">
        <f ca="1">AW$151-データ!AE264</f>
        <v>-7</v>
      </c>
      <c r="AX417" s="73" t="e">
        <f ca="1">AX$151-データ!AF264</f>
        <v>#N/A</v>
      </c>
      <c r="AY417" s="73" t="e">
        <f ca="1">AY$151-データ!AG264</f>
        <v>#N/A</v>
      </c>
      <c r="AZ417" s="73" t="e">
        <f ca="1">AZ$151-データ!AH264</f>
        <v>#N/A</v>
      </c>
      <c r="BA417" s="73" t="e">
        <f ca="1">BA$151-データ!AI264</f>
        <v>#N/A</v>
      </c>
      <c r="BB417" s="73" t="e">
        <f ca="1">BB$151-データ!AJ264</f>
        <v>#N/A</v>
      </c>
      <c r="BC417" s="73" t="e">
        <f ca="1">BC$151-データ!AK264</f>
        <v>#N/A</v>
      </c>
      <c r="BD417" s="73" t="e">
        <f ca="1">BD$151-データ!AL264</f>
        <v>#N/A</v>
      </c>
      <c r="BE417" s="73" t="e">
        <f ca="1">BE$151-データ!AM264</f>
        <v>#N/A</v>
      </c>
      <c r="BF417" s="73" t="e">
        <f ca="1">BF$151-データ!AN264</f>
        <v>#N/A</v>
      </c>
      <c r="BG417" s="73" t="e">
        <f ca="1">BG$151-データ!AO264</f>
        <v>#N/A</v>
      </c>
      <c r="BH417" s="73" t="e">
        <f ca="1">BH$151-データ!AP264</f>
        <v>#N/A</v>
      </c>
      <c r="BI417" s="73" t="e">
        <f ca="1">BI$151-データ!AQ264</f>
        <v>#N/A</v>
      </c>
      <c r="BJ417" s="73" t="e">
        <f ca="1">BJ$151-データ!AR264</f>
        <v>#N/A</v>
      </c>
      <c r="BK417" s="73" t="e">
        <f ca="1">BK$151-データ!AS264</f>
        <v>#N/A</v>
      </c>
      <c r="BL417" s="73" t="e">
        <f ca="1">BL$151-データ!AT264</f>
        <v>#N/A</v>
      </c>
      <c r="BM417" s="73" t="e">
        <f ca="1">BM$151-データ!AU264</f>
        <v>#N/A</v>
      </c>
      <c r="BN417" s="73" t="e">
        <f ca="1">BN$151-データ!AV264</f>
        <v>#N/A</v>
      </c>
      <c r="BO417" s="73" t="e">
        <f ca="1">BO$151-データ!AW264</f>
        <v>#N/A</v>
      </c>
      <c r="BP417" s="73" t="e">
        <f ca="1">BP$151-データ!AX264</f>
        <v>#N/A</v>
      </c>
      <c r="BQ417" s="73" t="e">
        <f>BQ$151-データ!AY264</f>
        <v>#N/A</v>
      </c>
      <c r="BR417" s="73" t="e">
        <f>BR$151-データ!AZ264</f>
        <v>#N/A</v>
      </c>
    </row>
    <row r="418" spans="30:70" hidden="1" outlineLevel="1">
      <c r="AD418" s="66">
        <f>データ!B265</f>
        <v>261</v>
      </c>
      <c r="AE418" s="66">
        <f ca="1">IF(AF418&lt;&gt;0,0,COUNTIF(AF$157:$AF418,0))</f>
        <v>0</v>
      </c>
      <c r="AF418" s="66">
        <f t="shared" ca="1" si="57"/>
        <v>1</v>
      </c>
      <c r="AG418" s="66" t="str">
        <f>データ!D265</f>
        <v>鬼女</v>
      </c>
      <c r="AH418" s="66" t="str">
        <f>データ!F265</f>
        <v>ラケシス</v>
      </c>
      <c r="AI418" s="73" t="e">
        <f ca="1">AI$151-データ!Q265</f>
        <v>#N/A</v>
      </c>
      <c r="AJ418" s="73" t="e">
        <f ca="1">AJ$151-データ!R265</f>
        <v>#N/A</v>
      </c>
      <c r="AK418" s="73" t="e">
        <f ca="1">AK$151-データ!S265</f>
        <v>#N/A</v>
      </c>
      <c r="AL418" s="73" t="e">
        <f ca="1">AL$151-データ!T265</f>
        <v>#N/A</v>
      </c>
      <c r="AM418" s="73" t="e">
        <f ca="1">AM$151-データ!U265</f>
        <v>#N/A</v>
      </c>
      <c r="AN418" s="73" t="e">
        <f ca="1">AN$151-データ!V265</f>
        <v>#N/A</v>
      </c>
      <c r="AO418" s="73" t="e">
        <f ca="1">AO$151-データ!W265</f>
        <v>#N/A</v>
      </c>
      <c r="AP418" s="73" t="e">
        <f ca="1">AP$151-データ!X265</f>
        <v>#N/A</v>
      </c>
      <c r="AQ418" s="73" t="e">
        <f ca="1">AQ$151-データ!Y265</f>
        <v>#N/A</v>
      </c>
      <c r="AR418" s="73" t="e">
        <f ca="1">AR$151-データ!Z265</f>
        <v>#N/A</v>
      </c>
      <c r="AS418" s="73" t="e">
        <f ca="1">AS$151-データ!AA265</f>
        <v>#N/A</v>
      </c>
      <c r="AT418" s="73" t="e">
        <f ca="1">AT$151-データ!AB265</f>
        <v>#N/A</v>
      </c>
      <c r="AU418" s="73" t="e">
        <f ca="1">AU$151-データ!AC265</f>
        <v>#N/A</v>
      </c>
      <c r="AV418" s="73" t="e">
        <f ca="1">AV$151-データ!AD265</f>
        <v>#N/A</v>
      </c>
      <c r="AW418" s="73">
        <f ca="1">AW$151-データ!AE265</f>
        <v>-7</v>
      </c>
      <c r="AX418" s="73" t="e">
        <f ca="1">AX$151-データ!AF265</f>
        <v>#N/A</v>
      </c>
      <c r="AY418" s="73" t="e">
        <f ca="1">AY$151-データ!AG265</f>
        <v>#N/A</v>
      </c>
      <c r="AZ418" s="73" t="e">
        <f ca="1">AZ$151-データ!AH265</f>
        <v>#N/A</v>
      </c>
      <c r="BA418" s="73" t="e">
        <f ca="1">BA$151-データ!AI265</f>
        <v>#N/A</v>
      </c>
      <c r="BB418" s="73" t="e">
        <f ca="1">BB$151-データ!AJ265</f>
        <v>#N/A</v>
      </c>
      <c r="BC418" s="73" t="e">
        <f ca="1">BC$151-データ!AK265</f>
        <v>#N/A</v>
      </c>
      <c r="BD418" s="73" t="e">
        <f ca="1">BD$151-データ!AL265</f>
        <v>#N/A</v>
      </c>
      <c r="BE418" s="73" t="e">
        <f ca="1">BE$151-データ!AM265</f>
        <v>#N/A</v>
      </c>
      <c r="BF418" s="73" t="e">
        <f ca="1">BF$151-データ!AN265</f>
        <v>#N/A</v>
      </c>
      <c r="BG418" s="73" t="e">
        <f ca="1">BG$151-データ!AO265</f>
        <v>#N/A</v>
      </c>
      <c r="BH418" s="73" t="e">
        <f ca="1">BH$151-データ!AP265</f>
        <v>#N/A</v>
      </c>
      <c r="BI418" s="73" t="e">
        <f ca="1">BI$151-データ!AQ265</f>
        <v>#N/A</v>
      </c>
      <c r="BJ418" s="73" t="e">
        <f ca="1">BJ$151-データ!AR265</f>
        <v>#N/A</v>
      </c>
      <c r="BK418" s="73" t="e">
        <f ca="1">BK$151-データ!AS265</f>
        <v>#N/A</v>
      </c>
      <c r="BL418" s="73" t="e">
        <f ca="1">BL$151-データ!AT265</f>
        <v>#N/A</v>
      </c>
      <c r="BM418" s="73" t="e">
        <f ca="1">BM$151-データ!AU265</f>
        <v>#N/A</v>
      </c>
      <c r="BN418" s="73" t="e">
        <f ca="1">BN$151-データ!AV265</f>
        <v>#N/A</v>
      </c>
      <c r="BO418" s="73" t="e">
        <f ca="1">BO$151-データ!AW265</f>
        <v>#N/A</v>
      </c>
      <c r="BP418" s="73" t="e">
        <f ca="1">BP$151-データ!AX265</f>
        <v>#N/A</v>
      </c>
      <c r="BQ418" s="73" t="e">
        <f>BQ$151-データ!AY265</f>
        <v>#N/A</v>
      </c>
      <c r="BR418" s="73" t="e">
        <f>BR$151-データ!AZ265</f>
        <v>#N/A</v>
      </c>
    </row>
    <row r="419" spans="30:70" hidden="1" outlineLevel="1">
      <c r="AD419" s="66">
        <f>データ!B266</f>
        <v>262</v>
      </c>
      <c r="AE419" s="66">
        <f ca="1">IF(AF419&lt;&gt;0,0,COUNTIF(AF$157:$AF419,0))</f>
        <v>0</v>
      </c>
      <c r="AF419" s="66">
        <f t="shared" ca="1" si="57"/>
        <v>1</v>
      </c>
      <c r="AG419" s="66" t="str">
        <f>データ!D266</f>
        <v>鬼女</v>
      </c>
      <c r="AH419" s="66" t="str">
        <f>データ!F266</f>
        <v>アトロポス</v>
      </c>
      <c r="AI419" s="73" t="e">
        <f ca="1">AI$151-データ!Q266</f>
        <v>#N/A</v>
      </c>
      <c r="AJ419" s="73" t="e">
        <f ca="1">AJ$151-データ!R266</f>
        <v>#N/A</v>
      </c>
      <c r="AK419" s="73" t="e">
        <f ca="1">AK$151-データ!S266</f>
        <v>#N/A</v>
      </c>
      <c r="AL419" s="73" t="e">
        <f ca="1">AL$151-データ!T266</f>
        <v>#N/A</v>
      </c>
      <c r="AM419" s="73" t="e">
        <f ca="1">AM$151-データ!U266</f>
        <v>#N/A</v>
      </c>
      <c r="AN419" s="73" t="e">
        <f ca="1">AN$151-データ!V266</f>
        <v>#N/A</v>
      </c>
      <c r="AO419" s="73" t="e">
        <f ca="1">AO$151-データ!W266</f>
        <v>#N/A</v>
      </c>
      <c r="AP419" s="73" t="e">
        <f ca="1">AP$151-データ!X266</f>
        <v>#N/A</v>
      </c>
      <c r="AQ419" s="73" t="e">
        <f ca="1">AQ$151-データ!Y266</f>
        <v>#N/A</v>
      </c>
      <c r="AR419" s="73" t="e">
        <f ca="1">AR$151-データ!Z266</f>
        <v>#N/A</v>
      </c>
      <c r="AS419" s="73" t="e">
        <f ca="1">AS$151-データ!AA266</f>
        <v>#N/A</v>
      </c>
      <c r="AT419" s="73" t="e">
        <f ca="1">AT$151-データ!AB266</f>
        <v>#N/A</v>
      </c>
      <c r="AU419" s="73" t="e">
        <f ca="1">AU$151-データ!AC266</f>
        <v>#N/A</v>
      </c>
      <c r="AV419" s="73" t="e">
        <f ca="1">AV$151-データ!AD266</f>
        <v>#N/A</v>
      </c>
      <c r="AW419" s="73">
        <f ca="1">AW$151-データ!AE266</f>
        <v>-7</v>
      </c>
      <c r="AX419" s="73" t="e">
        <f ca="1">AX$151-データ!AF266</f>
        <v>#N/A</v>
      </c>
      <c r="AY419" s="73" t="e">
        <f ca="1">AY$151-データ!AG266</f>
        <v>#N/A</v>
      </c>
      <c r="AZ419" s="73" t="e">
        <f ca="1">AZ$151-データ!AH266</f>
        <v>#N/A</v>
      </c>
      <c r="BA419" s="73" t="e">
        <f ca="1">BA$151-データ!AI266</f>
        <v>#N/A</v>
      </c>
      <c r="BB419" s="73" t="e">
        <f ca="1">BB$151-データ!AJ266</f>
        <v>#N/A</v>
      </c>
      <c r="BC419" s="73" t="e">
        <f ca="1">BC$151-データ!AK266</f>
        <v>#N/A</v>
      </c>
      <c r="BD419" s="73" t="e">
        <f ca="1">BD$151-データ!AL266</f>
        <v>#N/A</v>
      </c>
      <c r="BE419" s="73" t="e">
        <f ca="1">BE$151-データ!AM266</f>
        <v>#N/A</v>
      </c>
      <c r="BF419" s="73" t="e">
        <f ca="1">BF$151-データ!AN266</f>
        <v>#N/A</v>
      </c>
      <c r="BG419" s="73" t="e">
        <f ca="1">BG$151-データ!AO266</f>
        <v>#N/A</v>
      </c>
      <c r="BH419" s="73" t="e">
        <f ca="1">BH$151-データ!AP266</f>
        <v>#N/A</v>
      </c>
      <c r="BI419" s="73" t="e">
        <f ca="1">BI$151-データ!AQ266</f>
        <v>#N/A</v>
      </c>
      <c r="BJ419" s="73" t="e">
        <f ca="1">BJ$151-データ!AR266</f>
        <v>#N/A</v>
      </c>
      <c r="BK419" s="73" t="e">
        <f ca="1">BK$151-データ!AS266</f>
        <v>#N/A</v>
      </c>
      <c r="BL419" s="73" t="e">
        <f ca="1">BL$151-データ!AT266</f>
        <v>#N/A</v>
      </c>
      <c r="BM419" s="73" t="e">
        <f ca="1">BM$151-データ!AU266</f>
        <v>#N/A</v>
      </c>
      <c r="BN419" s="73" t="e">
        <f ca="1">BN$151-データ!AV266</f>
        <v>#N/A</v>
      </c>
      <c r="BO419" s="73" t="e">
        <f ca="1">BO$151-データ!AW266</f>
        <v>#N/A</v>
      </c>
      <c r="BP419" s="73" t="e">
        <f ca="1">BP$151-データ!AX266</f>
        <v>#N/A</v>
      </c>
      <c r="BQ419" s="73" t="e">
        <f>BQ$151-データ!AY266</f>
        <v>#N/A</v>
      </c>
      <c r="BR419" s="73" t="e">
        <f>BR$151-データ!AZ266</f>
        <v>#N/A</v>
      </c>
    </row>
    <row r="420" spans="30:70" hidden="1" outlineLevel="1">
      <c r="AD420" s="66">
        <f>データ!B267</f>
        <v>263</v>
      </c>
      <c r="AE420" s="66">
        <f ca="1">IF(AF420&lt;&gt;0,0,COUNTIF(AF$157:$AF420,0))</f>
        <v>0</v>
      </c>
      <c r="AF420" s="66">
        <f t="shared" ca="1" si="57"/>
        <v>2</v>
      </c>
      <c r="AG420" s="66" t="str">
        <f>データ!D267</f>
        <v>鬼女</v>
      </c>
      <c r="AH420" s="66" t="str">
        <f>データ!F267</f>
        <v>ランダ</v>
      </c>
      <c r="AI420" s="73" t="e">
        <f ca="1">AI$151-データ!Q267</f>
        <v>#N/A</v>
      </c>
      <c r="AJ420" s="73" t="e">
        <f ca="1">AJ$151-データ!R267</f>
        <v>#N/A</v>
      </c>
      <c r="AK420" s="73" t="e">
        <f ca="1">AK$151-データ!S267</f>
        <v>#N/A</v>
      </c>
      <c r="AL420" s="73" t="e">
        <f ca="1">AL$151-データ!T267</f>
        <v>#N/A</v>
      </c>
      <c r="AM420" s="73" t="e">
        <f ca="1">AM$151-データ!U267</f>
        <v>#N/A</v>
      </c>
      <c r="AN420" s="73" t="e">
        <f ca="1">AN$151-データ!V267</f>
        <v>#N/A</v>
      </c>
      <c r="AO420" s="73" t="e">
        <f ca="1">AO$151-データ!W267</f>
        <v>#N/A</v>
      </c>
      <c r="AP420" s="73">
        <f ca="1">AP$151-データ!X267</f>
        <v>-7</v>
      </c>
      <c r="AQ420" s="73" t="e">
        <f ca="1">AQ$151-データ!Y267</f>
        <v>#N/A</v>
      </c>
      <c r="AR420" s="73" t="e">
        <f ca="1">AR$151-データ!Z267</f>
        <v>#N/A</v>
      </c>
      <c r="AS420" s="73" t="e">
        <f ca="1">AS$151-データ!AA267</f>
        <v>#N/A</v>
      </c>
      <c r="AT420" s="73" t="e">
        <f ca="1">AT$151-データ!AB267</f>
        <v>#N/A</v>
      </c>
      <c r="AU420" s="73" t="e">
        <f ca="1">AU$151-データ!AC267</f>
        <v>#N/A</v>
      </c>
      <c r="AV420" s="73" t="e">
        <f ca="1">AV$151-データ!AD267</f>
        <v>#N/A</v>
      </c>
      <c r="AW420" s="73">
        <f ca="1">AW$151-データ!AE267</f>
        <v>-8</v>
      </c>
      <c r="AX420" s="73" t="e">
        <f ca="1">AX$151-データ!AF267</f>
        <v>#N/A</v>
      </c>
      <c r="AY420" s="73" t="e">
        <f ca="1">AY$151-データ!AG267</f>
        <v>#N/A</v>
      </c>
      <c r="AZ420" s="73" t="e">
        <f ca="1">AZ$151-データ!AH267</f>
        <v>#N/A</v>
      </c>
      <c r="BA420" s="73" t="e">
        <f ca="1">BA$151-データ!AI267</f>
        <v>#N/A</v>
      </c>
      <c r="BB420" s="73" t="e">
        <f ca="1">BB$151-データ!AJ267</f>
        <v>#N/A</v>
      </c>
      <c r="BC420" s="73" t="e">
        <f ca="1">BC$151-データ!AK267</f>
        <v>#N/A</v>
      </c>
      <c r="BD420" s="73" t="e">
        <f ca="1">BD$151-データ!AL267</f>
        <v>#N/A</v>
      </c>
      <c r="BE420" s="73" t="e">
        <f ca="1">BE$151-データ!AM267</f>
        <v>#N/A</v>
      </c>
      <c r="BF420" s="73" t="e">
        <f ca="1">BF$151-データ!AN267</f>
        <v>#N/A</v>
      </c>
      <c r="BG420" s="73" t="e">
        <f ca="1">BG$151-データ!AO267</f>
        <v>#N/A</v>
      </c>
      <c r="BH420" s="73" t="e">
        <f ca="1">BH$151-データ!AP267</f>
        <v>#N/A</v>
      </c>
      <c r="BI420" s="73" t="e">
        <f ca="1">BI$151-データ!AQ267</f>
        <v>#N/A</v>
      </c>
      <c r="BJ420" s="73" t="e">
        <f ca="1">BJ$151-データ!AR267</f>
        <v>#N/A</v>
      </c>
      <c r="BK420" s="73" t="e">
        <f ca="1">BK$151-データ!AS267</f>
        <v>#N/A</v>
      </c>
      <c r="BL420" s="73" t="e">
        <f ca="1">BL$151-データ!AT267</f>
        <v>#N/A</v>
      </c>
      <c r="BM420" s="73" t="e">
        <f ca="1">BM$151-データ!AU267</f>
        <v>#N/A</v>
      </c>
      <c r="BN420" s="73" t="e">
        <f ca="1">BN$151-データ!AV267</f>
        <v>#N/A</v>
      </c>
      <c r="BO420" s="73" t="e">
        <f ca="1">BO$151-データ!AW267</f>
        <v>#N/A</v>
      </c>
      <c r="BP420" s="73" t="e">
        <f ca="1">BP$151-データ!AX267</f>
        <v>#N/A</v>
      </c>
      <c r="BQ420" s="73" t="e">
        <f>BQ$151-データ!AY267</f>
        <v>#N/A</v>
      </c>
      <c r="BR420" s="73" t="e">
        <f>BR$151-データ!AZ267</f>
        <v>#N/A</v>
      </c>
    </row>
    <row r="421" spans="30:70" hidden="1" outlineLevel="1">
      <c r="AD421" s="66">
        <f>データ!B268</f>
        <v>264</v>
      </c>
      <c r="AE421" s="66">
        <f ca="1">IF(AF421&lt;&gt;0,0,COUNTIF(AF$157:$AF421,0))</f>
        <v>0</v>
      </c>
      <c r="AF421" s="66">
        <f t="shared" ca="1" si="57"/>
        <v>1</v>
      </c>
      <c r="AG421" s="66" t="str">
        <f>データ!D268</f>
        <v>国津神</v>
      </c>
      <c r="AH421" s="66" t="str">
        <f>データ!F268</f>
        <v>オオナムチ</v>
      </c>
      <c r="AI421" s="73" t="e">
        <f ca="1">AI$151-データ!Q268</f>
        <v>#N/A</v>
      </c>
      <c r="AJ421" s="73" t="e">
        <f ca="1">AJ$151-データ!R268</f>
        <v>#N/A</v>
      </c>
      <c r="AK421" s="73" t="e">
        <f ca="1">AK$151-データ!S268</f>
        <v>#N/A</v>
      </c>
      <c r="AL421" s="73" t="e">
        <f ca="1">AL$151-データ!T268</f>
        <v>#N/A</v>
      </c>
      <c r="AM421" s="73" t="e">
        <f ca="1">AM$151-データ!U268</f>
        <v>#N/A</v>
      </c>
      <c r="AN421" s="73" t="e">
        <f ca="1">AN$151-データ!V268</f>
        <v>#N/A</v>
      </c>
      <c r="AO421" s="73">
        <f ca="1">AO$151-データ!W268</f>
        <v>-1</v>
      </c>
      <c r="AP421" s="73" t="e">
        <f ca="1">AP$151-データ!X268</f>
        <v>#N/A</v>
      </c>
      <c r="AQ421" s="73" t="e">
        <f ca="1">AQ$151-データ!Y268</f>
        <v>#N/A</v>
      </c>
      <c r="AR421" s="73" t="e">
        <f ca="1">AR$151-データ!Z268</f>
        <v>#N/A</v>
      </c>
      <c r="AS421" s="73" t="e">
        <f ca="1">AS$151-データ!AA268</f>
        <v>#N/A</v>
      </c>
      <c r="AT421" s="73" t="e">
        <f ca="1">AT$151-データ!AB268</f>
        <v>#N/A</v>
      </c>
      <c r="AU421" s="73" t="e">
        <f ca="1">AU$151-データ!AC268</f>
        <v>#N/A</v>
      </c>
      <c r="AV421" s="73" t="e">
        <f ca="1">AV$151-データ!AD268</f>
        <v>#N/A</v>
      </c>
      <c r="AW421" s="73" t="e">
        <f ca="1">AW$151-データ!AE268</f>
        <v>#N/A</v>
      </c>
      <c r="AX421" s="73" t="e">
        <f ca="1">AX$151-データ!AF268</f>
        <v>#N/A</v>
      </c>
      <c r="AY421" s="73" t="e">
        <f ca="1">AY$151-データ!AG268</f>
        <v>#N/A</v>
      </c>
      <c r="AZ421" s="73" t="e">
        <f ca="1">AZ$151-データ!AH268</f>
        <v>#N/A</v>
      </c>
      <c r="BA421" s="73" t="e">
        <f ca="1">BA$151-データ!AI268</f>
        <v>#N/A</v>
      </c>
      <c r="BB421" s="73" t="e">
        <f ca="1">BB$151-データ!AJ268</f>
        <v>#N/A</v>
      </c>
      <c r="BC421" s="73" t="e">
        <f ca="1">BC$151-データ!AK268</f>
        <v>#N/A</v>
      </c>
      <c r="BD421" s="73" t="e">
        <f ca="1">BD$151-データ!AL268</f>
        <v>#N/A</v>
      </c>
      <c r="BE421" s="73" t="e">
        <f ca="1">BE$151-データ!AM268</f>
        <v>#N/A</v>
      </c>
      <c r="BF421" s="73" t="e">
        <f ca="1">BF$151-データ!AN268</f>
        <v>#N/A</v>
      </c>
      <c r="BG421" s="73" t="e">
        <f ca="1">BG$151-データ!AO268</f>
        <v>#N/A</v>
      </c>
      <c r="BH421" s="73" t="e">
        <f ca="1">BH$151-データ!AP268</f>
        <v>#N/A</v>
      </c>
      <c r="BI421" s="73" t="e">
        <f ca="1">BI$151-データ!AQ268</f>
        <v>#N/A</v>
      </c>
      <c r="BJ421" s="73" t="e">
        <f ca="1">BJ$151-データ!AR268</f>
        <v>#N/A</v>
      </c>
      <c r="BK421" s="73" t="e">
        <f ca="1">BK$151-データ!AS268</f>
        <v>#N/A</v>
      </c>
      <c r="BL421" s="73" t="e">
        <f ca="1">BL$151-データ!AT268</f>
        <v>#N/A</v>
      </c>
      <c r="BM421" s="73" t="e">
        <f ca="1">BM$151-データ!AU268</f>
        <v>#N/A</v>
      </c>
      <c r="BN421" s="73" t="e">
        <f ca="1">BN$151-データ!AV268</f>
        <v>#N/A</v>
      </c>
      <c r="BO421" s="73" t="e">
        <f ca="1">BO$151-データ!AW268</f>
        <v>#N/A</v>
      </c>
      <c r="BP421" s="73" t="e">
        <f ca="1">BP$151-データ!AX268</f>
        <v>#N/A</v>
      </c>
      <c r="BQ421" s="73" t="e">
        <f>BQ$151-データ!AY268</f>
        <v>#N/A</v>
      </c>
      <c r="BR421" s="73" t="e">
        <f>BR$151-データ!AZ268</f>
        <v>#N/A</v>
      </c>
    </row>
    <row r="422" spans="30:70" hidden="1" outlineLevel="1">
      <c r="AD422" s="66">
        <f>データ!B269</f>
        <v>265</v>
      </c>
      <c r="AE422" s="66">
        <f ca="1">IF(AF422&lt;&gt;0,0,COUNTIF(AF$157:$AF422,0))</f>
        <v>0</v>
      </c>
      <c r="AF422" s="66">
        <f t="shared" ca="1" si="57"/>
        <v>1</v>
      </c>
      <c r="AG422" s="66" t="str">
        <f>データ!D269</f>
        <v>国津神</v>
      </c>
      <c r="AH422" s="66" t="str">
        <f>データ!F269</f>
        <v>オオクニヌシ</v>
      </c>
      <c r="AI422" s="73" t="e">
        <f ca="1">AI$151-データ!Q269</f>
        <v>#N/A</v>
      </c>
      <c r="AJ422" s="73" t="e">
        <f ca="1">AJ$151-データ!R269</f>
        <v>#N/A</v>
      </c>
      <c r="AK422" s="73" t="e">
        <f ca="1">AK$151-データ!S269</f>
        <v>#N/A</v>
      </c>
      <c r="AL422" s="73" t="e">
        <f ca="1">AL$151-データ!T269</f>
        <v>#N/A</v>
      </c>
      <c r="AM422" s="73" t="e">
        <f ca="1">AM$151-データ!U269</f>
        <v>#N/A</v>
      </c>
      <c r="AN422" s="73" t="e">
        <f ca="1">AN$151-データ!V269</f>
        <v>#N/A</v>
      </c>
      <c r="AO422" s="73">
        <f ca="1">AO$151-データ!W269</f>
        <v>-3</v>
      </c>
      <c r="AP422" s="73" t="e">
        <f ca="1">AP$151-データ!X269</f>
        <v>#N/A</v>
      </c>
      <c r="AQ422" s="73" t="e">
        <f ca="1">AQ$151-データ!Y269</f>
        <v>#N/A</v>
      </c>
      <c r="AR422" s="73" t="e">
        <f ca="1">AR$151-データ!Z269</f>
        <v>#N/A</v>
      </c>
      <c r="AS422" s="73" t="e">
        <f ca="1">AS$151-データ!AA269</f>
        <v>#N/A</v>
      </c>
      <c r="AT422" s="73" t="e">
        <f ca="1">AT$151-データ!AB269</f>
        <v>#N/A</v>
      </c>
      <c r="AU422" s="73" t="e">
        <f ca="1">AU$151-データ!AC269</f>
        <v>#N/A</v>
      </c>
      <c r="AV422" s="73" t="e">
        <f ca="1">AV$151-データ!AD269</f>
        <v>#N/A</v>
      </c>
      <c r="AW422" s="73" t="e">
        <f ca="1">AW$151-データ!AE269</f>
        <v>#N/A</v>
      </c>
      <c r="AX422" s="73" t="e">
        <f ca="1">AX$151-データ!AF269</f>
        <v>#N/A</v>
      </c>
      <c r="AY422" s="73" t="e">
        <f ca="1">AY$151-データ!AG269</f>
        <v>#N/A</v>
      </c>
      <c r="AZ422" s="73" t="e">
        <f ca="1">AZ$151-データ!AH269</f>
        <v>#N/A</v>
      </c>
      <c r="BA422" s="73" t="e">
        <f ca="1">BA$151-データ!AI269</f>
        <v>#N/A</v>
      </c>
      <c r="BB422" s="73" t="e">
        <f ca="1">BB$151-データ!AJ269</f>
        <v>#N/A</v>
      </c>
      <c r="BC422" s="73" t="e">
        <f ca="1">BC$151-データ!AK269</f>
        <v>#N/A</v>
      </c>
      <c r="BD422" s="73" t="e">
        <f ca="1">BD$151-データ!AL269</f>
        <v>#N/A</v>
      </c>
      <c r="BE422" s="73" t="e">
        <f ca="1">BE$151-データ!AM269</f>
        <v>#N/A</v>
      </c>
      <c r="BF422" s="73" t="e">
        <f ca="1">BF$151-データ!AN269</f>
        <v>#N/A</v>
      </c>
      <c r="BG422" s="73" t="e">
        <f ca="1">BG$151-データ!AO269</f>
        <v>#N/A</v>
      </c>
      <c r="BH422" s="73" t="e">
        <f ca="1">BH$151-データ!AP269</f>
        <v>#N/A</v>
      </c>
      <c r="BI422" s="73" t="e">
        <f ca="1">BI$151-データ!AQ269</f>
        <v>#N/A</v>
      </c>
      <c r="BJ422" s="73" t="e">
        <f ca="1">BJ$151-データ!AR269</f>
        <v>#N/A</v>
      </c>
      <c r="BK422" s="73" t="e">
        <f ca="1">BK$151-データ!AS269</f>
        <v>#N/A</v>
      </c>
      <c r="BL422" s="73" t="e">
        <f ca="1">BL$151-データ!AT269</f>
        <v>#N/A</v>
      </c>
      <c r="BM422" s="73" t="e">
        <f ca="1">BM$151-データ!AU269</f>
        <v>#N/A</v>
      </c>
      <c r="BN422" s="73" t="e">
        <f ca="1">BN$151-データ!AV269</f>
        <v>#N/A</v>
      </c>
      <c r="BO422" s="73" t="e">
        <f ca="1">BO$151-データ!AW269</f>
        <v>#N/A</v>
      </c>
      <c r="BP422" s="73" t="e">
        <f ca="1">BP$151-データ!AX269</f>
        <v>#N/A</v>
      </c>
      <c r="BQ422" s="73" t="e">
        <f>BQ$151-データ!AY269</f>
        <v>#N/A</v>
      </c>
      <c r="BR422" s="73" t="e">
        <f>BR$151-データ!AZ269</f>
        <v>#N/A</v>
      </c>
    </row>
    <row r="423" spans="30:70" hidden="1" outlineLevel="1">
      <c r="AD423" s="66">
        <f>データ!B270</f>
        <v>266</v>
      </c>
      <c r="AE423" s="66">
        <f ca="1">IF(AF423&lt;&gt;0,0,COUNTIF(AF$157:$AF423,0))</f>
        <v>0</v>
      </c>
      <c r="AF423" s="66">
        <f t="shared" ca="1" si="57"/>
        <v>1</v>
      </c>
      <c r="AG423" s="66" t="str">
        <f>データ!D270</f>
        <v>国津神</v>
      </c>
      <c r="AH423" s="66" t="str">
        <f>データ!F270</f>
        <v>タケミナカタ</v>
      </c>
      <c r="AI423" s="73" t="e">
        <f ca="1">AI$151-データ!Q270</f>
        <v>#N/A</v>
      </c>
      <c r="AJ423" s="73" t="e">
        <f ca="1">AJ$151-データ!R270</f>
        <v>#N/A</v>
      </c>
      <c r="AK423" s="73" t="e">
        <f ca="1">AK$151-データ!S270</f>
        <v>#N/A</v>
      </c>
      <c r="AL423" s="73" t="e">
        <f ca="1">AL$151-データ!T270</f>
        <v>#N/A</v>
      </c>
      <c r="AM423" s="73" t="e">
        <f ca="1">AM$151-データ!U270</f>
        <v>#N/A</v>
      </c>
      <c r="AN423" s="73" t="e">
        <f ca="1">AN$151-データ!V270</f>
        <v>#N/A</v>
      </c>
      <c r="AO423" s="73">
        <f ca="1">AO$151-データ!W270</f>
        <v>-5</v>
      </c>
      <c r="AP423" s="73" t="e">
        <f ca="1">AP$151-データ!X270</f>
        <v>#N/A</v>
      </c>
      <c r="AQ423" s="73" t="e">
        <f ca="1">AQ$151-データ!Y270</f>
        <v>#N/A</v>
      </c>
      <c r="AR423" s="73" t="e">
        <f ca="1">AR$151-データ!Z270</f>
        <v>#N/A</v>
      </c>
      <c r="AS423" s="73" t="e">
        <f ca="1">AS$151-データ!AA270</f>
        <v>#N/A</v>
      </c>
      <c r="AT423" s="73" t="e">
        <f ca="1">AT$151-データ!AB270</f>
        <v>#N/A</v>
      </c>
      <c r="AU423" s="73" t="e">
        <f ca="1">AU$151-データ!AC270</f>
        <v>#N/A</v>
      </c>
      <c r="AV423" s="73" t="e">
        <f ca="1">AV$151-データ!AD270</f>
        <v>#N/A</v>
      </c>
      <c r="AW423" s="73" t="e">
        <f ca="1">AW$151-データ!AE270</f>
        <v>#N/A</v>
      </c>
      <c r="AX423" s="73" t="e">
        <f ca="1">AX$151-データ!AF270</f>
        <v>#N/A</v>
      </c>
      <c r="AY423" s="73" t="e">
        <f ca="1">AY$151-データ!AG270</f>
        <v>#N/A</v>
      </c>
      <c r="AZ423" s="73" t="e">
        <f ca="1">AZ$151-データ!AH270</f>
        <v>#N/A</v>
      </c>
      <c r="BA423" s="73" t="e">
        <f ca="1">BA$151-データ!AI270</f>
        <v>#N/A</v>
      </c>
      <c r="BB423" s="73" t="e">
        <f ca="1">BB$151-データ!AJ270</f>
        <v>#N/A</v>
      </c>
      <c r="BC423" s="73" t="e">
        <f ca="1">BC$151-データ!AK270</f>
        <v>#N/A</v>
      </c>
      <c r="BD423" s="73" t="e">
        <f ca="1">BD$151-データ!AL270</f>
        <v>#N/A</v>
      </c>
      <c r="BE423" s="73" t="e">
        <f ca="1">BE$151-データ!AM270</f>
        <v>#N/A</v>
      </c>
      <c r="BF423" s="73" t="e">
        <f ca="1">BF$151-データ!AN270</f>
        <v>#N/A</v>
      </c>
      <c r="BG423" s="73" t="e">
        <f ca="1">BG$151-データ!AO270</f>
        <v>#N/A</v>
      </c>
      <c r="BH423" s="73" t="e">
        <f ca="1">BH$151-データ!AP270</f>
        <v>#N/A</v>
      </c>
      <c r="BI423" s="73" t="e">
        <f ca="1">BI$151-データ!AQ270</f>
        <v>#N/A</v>
      </c>
      <c r="BJ423" s="73" t="e">
        <f ca="1">BJ$151-データ!AR270</f>
        <v>#N/A</v>
      </c>
      <c r="BK423" s="73" t="e">
        <f ca="1">BK$151-データ!AS270</f>
        <v>#N/A</v>
      </c>
      <c r="BL423" s="73" t="e">
        <f ca="1">BL$151-データ!AT270</f>
        <v>#N/A</v>
      </c>
      <c r="BM423" s="73" t="e">
        <f ca="1">BM$151-データ!AU270</f>
        <v>#N/A</v>
      </c>
      <c r="BN423" s="73" t="e">
        <f ca="1">BN$151-データ!AV270</f>
        <v>#N/A</v>
      </c>
      <c r="BO423" s="73" t="e">
        <f ca="1">BO$151-データ!AW270</f>
        <v>#N/A</v>
      </c>
      <c r="BP423" s="73" t="e">
        <f ca="1">BP$151-データ!AX270</f>
        <v>#N/A</v>
      </c>
      <c r="BQ423" s="73" t="e">
        <f>BQ$151-データ!AY270</f>
        <v>#N/A</v>
      </c>
      <c r="BR423" s="73" t="e">
        <f>BR$151-データ!AZ270</f>
        <v>#N/A</v>
      </c>
    </row>
    <row r="424" spans="30:70" hidden="1" outlineLevel="1">
      <c r="AD424" s="66">
        <f>データ!B271</f>
        <v>267</v>
      </c>
      <c r="AE424" s="66">
        <f ca="1">IF(AF424&lt;&gt;0,0,COUNTIF(AF$157:$AF424,0))</f>
        <v>0</v>
      </c>
      <c r="AF424" s="66">
        <f t="shared" ca="1" si="57"/>
        <v>1</v>
      </c>
      <c r="AG424" s="66" t="str">
        <f>データ!D271</f>
        <v>国津神</v>
      </c>
      <c r="AH424" s="66" t="str">
        <f>データ!F271</f>
        <v>アラハバキ</v>
      </c>
      <c r="AI424" s="73" t="e">
        <f ca="1">AI$151-データ!Q271</f>
        <v>#N/A</v>
      </c>
      <c r="AJ424" s="73" t="e">
        <f ca="1">AJ$151-データ!R271</f>
        <v>#N/A</v>
      </c>
      <c r="AK424" s="73" t="e">
        <f ca="1">AK$151-データ!S271</f>
        <v>#N/A</v>
      </c>
      <c r="AL424" s="73" t="e">
        <f ca="1">AL$151-データ!T271</f>
        <v>#N/A</v>
      </c>
      <c r="AM424" s="73" t="e">
        <f ca="1">AM$151-データ!U271</f>
        <v>#N/A</v>
      </c>
      <c r="AN424" s="73" t="e">
        <f ca="1">AN$151-データ!V271</f>
        <v>#N/A</v>
      </c>
      <c r="AO424" s="73">
        <f ca="1">AO$151-データ!W271</f>
        <v>-7</v>
      </c>
      <c r="AP424" s="73" t="e">
        <f ca="1">AP$151-データ!X271</f>
        <v>#N/A</v>
      </c>
      <c r="AQ424" s="73" t="e">
        <f ca="1">AQ$151-データ!Y271</f>
        <v>#N/A</v>
      </c>
      <c r="AR424" s="73" t="e">
        <f ca="1">AR$151-データ!Z271</f>
        <v>#N/A</v>
      </c>
      <c r="AS424" s="73" t="e">
        <f ca="1">AS$151-データ!AA271</f>
        <v>#N/A</v>
      </c>
      <c r="AT424" s="73" t="e">
        <f ca="1">AT$151-データ!AB271</f>
        <v>#N/A</v>
      </c>
      <c r="AU424" s="73" t="e">
        <f ca="1">AU$151-データ!AC271</f>
        <v>#N/A</v>
      </c>
      <c r="AV424" s="73" t="e">
        <f ca="1">AV$151-データ!AD271</f>
        <v>#N/A</v>
      </c>
      <c r="AW424" s="73" t="e">
        <f ca="1">AW$151-データ!AE271</f>
        <v>#N/A</v>
      </c>
      <c r="AX424" s="73" t="e">
        <f ca="1">AX$151-データ!AF271</f>
        <v>#N/A</v>
      </c>
      <c r="AY424" s="73" t="e">
        <f ca="1">AY$151-データ!AG271</f>
        <v>#N/A</v>
      </c>
      <c r="AZ424" s="73" t="e">
        <f ca="1">AZ$151-データ!AH271</f>
        <v>#N/A</v>
      </c>
      <c r="BA424" s="73" t="e">
        <f ca="1">BA$151-データ!AI271</f>
        <v>#N/A</v>
      </c>
      <c r="BB424" s="73" t="e">
        <f ca="1">BB$151-データ!AJ271</f>
        <v>#N/A</v>
      </c>
      <c r="BC424" s="73" t="e">
        <f ca="1">BC$151-データ!AK271</f>
        <v>#N/A</v>
      </c>
      <c r="BD424" s="73" t="e">
        <f ca="1">BD$151-データ!AL271</f>
        <v>#N/A</v>
      </c>
      <c r="BE424" s="73" t="e">
        <f ca="1">BE$151-データ!AM271</f>
        <v>#N/A</v>
      </c>
      <c r="BF424" s="73" t="e">
        <f ca="1">BF$151-データ!AN271</f>
        <v>#N/A</v>
      </c>
      <c r="BG424" s="73" t="e">
        <f ca="1">BG$151-データ!AO271</f>
        <v>#N/A</v>
      </c>
      <c r="BH424" s="73" t="e">
        <f ca="1">BH$151-データ!AP271</f>
        <v>#N/A</v>
      </c>
      <c r="BI424" s="73" t="e">
        <f ca="1">BI$151-データ!AQ271</f>
        <v>#N/A</v>
      </c>
      <c r="BJ424" s="73" t="e">
        <f ca="1">BJ$151-データ!AR271</f>
        <v>#N/A</v>
      </c>
      <c r="BK424" s="73" t="e">
        <f ca="1">BK$151-データ!AS271</f>
        <v>#N/A</v>
      </c>
      <c r="BL424" s="73" t="e">
        <f ca="1">BL$151-データ!AT271</f>
        <v>#N/A</v>
      </c>
      <c r="BM424" s="73" t="e">
        <f ca="1">BM$151-データ!AU271</f>
        <v>#N/A</v>
      </c>
      <c r="BN424" s="73" t="e">
        <f ca="1">BN$151-データ!AV271</f>
        <v>#N/A</v>
      </c>
      <c r="BO424" s="73" t="e">
        <f ca="1">BO$151-データ!AW271</f>
        <v>#N/A</v>
      </c>
      <c r="BP424" s="73" t="e">
        <f ca="1">BP$151-データ!AX271</f>
        <v>#N/A</v>
      </c>
      <c r="BQ424" s="73" t="e">
        <f>BQ$151-データ!AY271</f>
        <v>#N/A</v>
      </c>
      <c r="BR424" s="73" t="e">
        <f>BR$151-データ!AZ271</f>
        <v>#N/A</v>
      </c>
    </row>
    <row r="425" spans="30:70" hidden="1" outlineLevel="1">
      <c r="AD425" s="66">
        <f>データ!B272</f>
        <v>268</v>
      </c>
      <c r="AE425" s="66">
        <f ca="1">IF(AF425&lt;&gt;0,0,COUNTIF(AF$157:$AF425,0))</f>
        <v>0</v>
      </c>
      <c r="AF425" s="66">
        <f t="shared" ca="1" si="57"/>
        <v>1</v>
      </c>
      <c r="AG425" s="66" t="str">
        <f>データ!D272</f>
        <v>地母神</v>
      </c>
      <c r="AH425" s="66" t="str">
        <f>データ!F272</f>
        <v>キクリヒメ</v>
      </c>
      <c r="AI425" s="73" t="e">
        <f ca="1">AI$151-データ!Q272</f>
        <v>#N/A</v>
      </c>
      <c r="AJ425" s="73" t="e">
        <f ca="1">AJ$151-データ!R272</f>
        <v>#N/A</v>
      </c>
      <c r="AK425" s="73" t="e">
        <f ca="1">AK$151-データ!S272</f>
        <v>#N/A</v>
      </c>
      <c r="AL425" s="73" t="e">
        <f ca="1">AL$151-データ!T272</f>
        <v>#N/A</v>
      </c>
      <c r="AM425" s="73" t="e">
        <f ca="1">AM$151-データ!U272</f>
        <v>#N/A</v>
      </c>
      <c r="AN425" s="73" t="e">
        <f ca="1">AN$151-データ!V272</f>
        <v>#N/A</v>
      </c>
      <c r="AO425" s="73" t="e">
        <f ca="1">AO$151-データ!W272</f>
        <v>#N/A</v>
      </c>
      <c r="AP425" s="73">
        <f ca="1">AP$151-データ!X272</f>
        <v>-1</v>
      </c>
      <c r="AQ425" s="73" t="e">
        <f ca="1">AQ$151-データ!Y272</f>
        <v>#N/A</v>
      </c>
      <c r="AR425" s="73" t="e">
        <f ca="1">AR$151-データ!Z272</f>
        <v>#N/A</v>
      </c>
      <c r="AS425" s="73" t="e">
        <f ca="1">AS$151-データ!AA272</f>
        <v>#N/A</v>
      </c>
      <c r="AT425" s="73" t="e">
        <f ca="1">AT$151-データ!AB272</f>
        <v>#N/A</v>
      </c>
      <c r="AU425" s="73" t="e">
        <f ca="1">AU$151-データ!AC272</f>
        <v>#N/A</v>
      </c>
      <c r="AV425" s="73" t="e">
        <f ca="1">AV$151-データ!AD272</f>
        <v>#N/A</v>
      </c>
      <c r="AW425" s="73" t="e">
        <f ca="1">AW$151-データ!AE272</f>
        <v>#N/A</v>
      </c>
      <c r="AX425" s="73" t="e">
        <f ca="1">AX$151-データ!AF272</f>
        <v>#N/A</v>
      </c>
      <c r="AY425" s="73" t="e">
        <f ca="1">AY$151-データ!AG272</f>
        <v>#N/A</v>
      </c>
      <c r="AZ425" s="73" t="e">
        <f ca="1">AZ$151-データ!AH272</f>
        <v>#N/A</v>
      </c>
      <c r="BA425" s="73" t="e">
        <f ca="1">BA$151-データ!AI272</f>
        <v>#N/A</v>
      </c>
      <c r="BB425" s="73" t="e">
        <f ca="1">BB$151-データ!AJ272</f>
        <v>#N/A</v>
      </c>
      <c r="BC425" s="73" t="e">
        <f ca="1">BC$151-データ!AK272</f>
        <v>#N/A</v>
      </c>
      <c r="BD425" s="73" t="e">
        <f ca="1">BD$151-データ!AL272</f>
        <v>#N/A</v>
      </c>
      <c r="BE425" s="73" t="e">
        <f ca="1">BE$151-データ!AM272</f>
        <v>#N/A</v>
      </c>
      <c r="BF425" s="73" t="e">
        <f ca="1">BF$151-データ!AN272</f>
        <v>#N/A</v>
      </c>
      <c r="BG425" s="73" t="e">
        <f ca="1">BG$151-データ!AO272</f>
        <v>#N/A</v>
      </c>
      <c r="BH425" s="73" t="e">
        <f ca="1">BH$151-データ!AP272</f>
        <v>#N/A</v>
      </c>
      <c r="BI425" s="73" t="e">
        <f ca="1">BI$151-データ!AQ272</f>
        <v>#N/A</v>
      </c>
      <c r="BJ425" s="73" t="e">
        <f ca="1">BJ$151-データ!AR272</f>
        <v>#N/A</v>
      </c>
      <c r="BK425" s="73" t="e">
        <f ca="1">BK$151-データ!AS272</f>
        <v>#N/A</v>
      </c>
      <c r="BL425" s="73" t="e">
        <f ca="1">BL$151-データ!AT272</f>
        <v>#N/A</v>
      </c>
      <c r="BM425" s="73" t="e">
        <f ca="1">BM$151-データ!AU272</f>
        <v>#N/A</v>
      </c>
      <c r="BN425" s="73" t="e">
        <f ca="1">BN$151-データ!AV272</f>
        <v>#N/A</v>
      </c>
      <c r="BO425" s="73" t="e">
        <f ca="1">BO$151-データ!AW272</f>
        <v>#N/A</v>
      </c>
      <c r="BP425" s="73" t="e">
        <f ca="1">BP$151-データ!AX272</f>
        <v>#N/A</v>
      </c>
      <c r="BQ425" s="73" t="e">
        <f>BQ$151-データ!AY272</f>
        <v>#N/A</v>
      </c>
      <c r="BR425" s="73" t="e">
        <f>BR$151-データ!AZ272</f>
        <v>#N/A</v>
      </c>
    </row>
    <row r="426" spans="30:70" hidden="1" outlineLevel="1">
      <c r="AD426" s="66">
        <f>データ!B273</f>
        <v>269</v>
      </c>
      <c r="AE426" s="66">
        <f ca="1">IF(AF426&lt;&gt;0,0,COUNTIF(AF$157:$AF426,0))</f>
        <v>0</v>
      </c>
      <c r="AF426" s="66">
        <f t="shared" ca="1" si="57"/>
        <v>1</v>
      </c>
      <c r="AG426" s="66" t="str">
        <f>データ!D273</f>
        <v>地母神</v>
      </c>
      <c r="AH426" s="66" t="str">
        <f>データ!F273</f>
        <v>クシナダヒメ</v>
      </c>
      <c r="AI426" s="73" t="e">
        <f ca="1">AI$151-データ!Q273</f>
        <v>#N/A</v>
      </c>
      <c r="AJ426" s="73" t="e">
        <f ca="1">AJ$151-データ!R273</f>
        <v>#N/A</v>
      </c>
      <c r="AK426" s="73" t="e">
        <f ca="1">AK$151-データ!S273</f>
        <v>#N/A</v>
      </c>
      <c r="AL426" s="73" t="e">
        <f ca="1">AL$151-データ!T273</f>
        <v>#N/A</v>
      </c>
      <c r="AM426" s="73" t="e">
        <f ca="1">AM$151-データ!U273</f>
        <v>#N/A</v>
      </c>
      <c r="AN426" s="73" t="e">
        <f ca="1">AN$151-データ!V273</f>
        <v>#N/A</v>
      </c>
      <c r="AO426" s="73" t="e">
        <f ca="1">AO$151-データ!W273</f>
        <v>#N/A</v>
      </c>
      <c r="AP426" s="73">
        <f ca="1">AP$151-データ!X273</f>
        <v>-1</v>
      </c>
      <c r="AQ426" s="73" t="e">
        <f ca="1">AQ$151-データ!Y273</f>
        <v>#N/A</v>
      </c>
      <c r="AR426" s="73" t="e">
        <f ca="1">AR$151-データ!Z273</f>
        <v>#N/A</v>
      </c>
      <c r="AS426" s="73" t="e">
        <f ca="1">AS$151-データ!AA273</f>
        <v>#N/A</v>
      </c>
      <c r="AT426" s="73" t="e">
        <f ca="1">AT$151-データ!AB273</f>
        <v>#N/A</v>
      </c>
      <c r="AU426" s="73" t="e">
        <f ca="1">AU$151-データ!AC273</f>
        <v>#N/A</v>
      </c>
      <c r="AV426" s="73" t="e">
        <f ca="1">AV$151-データ!AD273</f>
        <v>#N/A</v>
      </c>
      <c r="AW426" s="73" t="e">
        <f ca="1">AW$151-データ!AE273</f>
        <v>#N/A</v>
      </c>
      <c r="AX426" s="73" t="e">
        <f ca="1">AX$151-データ!AF273</f>
        <v>#N/A</v>
      </c>
      <c r="AY426" s="73" t="e">
        <f ca="1">AY$151-データ!AG273</f>
        <v>#N/A</v>
      </c>
      <c r="AZ426" s="73" t="e">
        <f ca="1">AZ$151-データ!AH273</f>
        <v>#N/A</v>
      </c>
      <c r="BA426" s="73" t="e">
        <f ca="1">BA$151-データ!AI273</f>
        <v>#N/A</v>
      </c>
      <c r="BB426" s="73" t="e">
        <f ca="1">BB$151-データ!AJ273</f>
        <v>#N/A</v>
      </c>
      <c r="BC426" s="73" t="e">
        <f ca="1">BC$151-データ!AK273</f>
        <v>#N/A</v>
      </c>
      <c r="BD426" s="73" t="e">
        <f ca="1">BD$151-データ!AL273</f>
        <v>#N/A</v>
      </c>
      <c r="BE426" s="73" t="e">
        <f ca="1">BE$151-データ!AM273</f>
        <v>#N/A</v>
      </c>
      <c r="BF426" s="73" t="e">
        <f ca="1">BF$151-データ!AN273</f>
        <v>#N/A</v>
      </c>
      <c r="BG426" s="73" t="e">
        <f ca="1">BG$151-データ!AO273</f>
        <v>#N/A</v>
      </c>
      <c r="BH426" s="73" t="e">
        <f ca="1">BH$151-データ!AP273</f>
        <v>#N/A</v>
      </c>
      <c r="BI426" s="73" t="e">
        <f ca="1">BI$151-データ!AQ273</f>
        <v>#N/A</v>
      </c>
      <c r="BJ426" s="73" t="e">
        <f ca="1">BJ$151-データ!AR273</f>
        <v>#N/A</v>
      </c>
      <c r="BK426" s="73" t="e">
        <f ca="1">BK$151-データ!AS273</f>
        <v>#N/A</v>
      </c>
      <c r="BL426" s="73" t="e">
        <f ca="1">BL$151-データ!AT273</f>
        <v>#N/A</v>
      </c>
      <c r="BM426" s="73" t="e">
        <f ca="1">BM$151-データ!AU273</f>
        <v>#N/A</v>
      </c>
      <c r="BN426" s="73" t="e">
        <f ca="1">BN$151-データ!AV273</f>
        <v>#N/A</v>
      </c>
      <c r="BO426" s="73" t="e">
        <f ca="1">BO$151-データ!AW273</f>
        <v>#N/A</v>
      </c>
      <c r="BP426" s="73" t="e">
        <f ca="1">BP$151-データ!AX273</f>
        <v>#N/A</v>
      </c>
      <c r="BQ426" s="73" t="e">
        <f>BQ$151-データ!AY273</f>
        <v>#N/A</v>
      </c>
      <c r="BR426" s="73" t="e">
        <f>BR$151-データ!AZ273</f>
        <v>#N/A</v>
      </c>
    </row>
    <row r="427" spans="30:70" hidden="1" outlineLevel="1">
      <c r="AD427" s="66">
        <f>データ!B274</f>
        <v>270</v>
      </c>
      <c r="AE427" s="66">
        <f ca="1">IF(AF427&lt;&gt;0,0,COUNTIF(AF$157:$AF427,0))</f>
        <v>0</v>
      </c>
      <c r="AF427" s="66">
        <f t="shared" ca="1" si="57"/>
        <v>1</v>
      </c>
      <c r="AG427" s="66" t="str">
        <f>データ!D274</f>
        <v>地母神</v>
      </c>
      <c r="AH427" s="66" t="str">
        <f>データ!F274</f>
        <v>アルテミス</v>
      </c>
      <c r="AI427" s="73" t="e">
        <f ca="1">AI$151-データ!Q274</f>
        <v>#N/A</v>
      </c>
      <c r="AJ427" s="73" t="e">
        <f ca="1">AJ$151-データ!R274</f>
        <v>#N/A</v>
      </c>
      <c r="AK427" s="73" t="e">
        <f ca="1">AK$151-データ!S274</f>
        <v>#N/A</v>
      </c>
      <c r="AL427" s="73" t="e">
        <f ca="1">AL$151-データ!T274</f>
        <v>#N/A</v>
      </c>
      <c r="AM427" s="73" t="e">
        <f ca="1">AM$151-データ!U274</f>
        <v>#N/A</v>
      </c>
      <c r="AN427" s="73" t="e">
        <f ca="1">AN$151-データ!V274</f>
        <v>#N/A</v>
      </c>
      <c r="AO427" s="73" t="e">
        <f ca="1">AO$151-データ!W274</f>
        <v>#N/A</v>
      </c>
      <c r="AP427" s="73">
        <f ca="1">AP$151-データ!X274</f>
        <v>-3</v>
      </c>
      <c r="AQ427" s="73" t="e">
        <f ca="1">AQ$151-データ!Y274</f>
        <v>#N/A</v>
      </c>
      <c r="AR427" s="73" t="e">
        <f ca="1">AR$151-データ!Z274</f>
        <v>#N/A</v>
      </c>
      <c r="AS427" s="73" t="e">
        <f ca="1">AS$151-データ!AA274</f>
        <v>#N/A</v>
      </c>
      <c r="AT427" s="73" t="e">
        <f ca="1">AT$151-データ!AB274</f>
        <v>#N/A</v>
      </c>
      <c r="AU427" s="73" t="e">
        <f ca="1">AU$151-データ!AC274</f>
        <v>#N/A</v>
      </c>
      <c r="AV427" s="73" t="e">
        <f ca="1">AV$151-データ!AD274</f>
        <v>#N/A</v>
      </c>
      <c r="AW427" s="73" t="e">
        <f ca="1">AW$151-データ!AE274</f>
        <v>#N/A</v>
      </c>
      <c r="AX427" s="73" t="e">
        <f ca="1">AX$151-データ!AF274</f>
        <v>#N/A</v>
      </c>
      <c r="AY427" s="73" t="e">
        <f ca="1">AY$151-データ!AG274</f>
        <v>#N/A</v>
      </c>
      <c r="AZ427" s="73" t="e">
        <f ca="1">AZ$151-データ!AH274</f>
        <v>#N/A</v>
      </c>
      <c r="BA427" s="73" t="e">
        <f ca="1">BA$151-データ!AI274</f>
        <v>#N/A</v>
      </c>
      <c r="BB427" s="73" t="e">
        <f ca="1">BB$151-データ!AJ274</f>
        <v>#N/A</v>
      </c>
      <c r="BC427" s="73" t="e">
        <f ca="1">BC$151-データ!AK274</f>
        <v>#N/A</v>
      </c>
      <c r="BD427" s="73" t="e">
        <f ca="1">BD$151-データ!AL274</f>
        <v>#N/A</v>
      </c>
      <c r="BE427" s="73" t="e">
        <f ca="1">BE$151-データ!AM274</f>
        <v>#N/A</v>
      </c>
      <c r="BF427" s="73" t="e">
        <f ca="1">BF$151-データ!AN274</f>
        <v>#N/A</v>
      </c>
      <c r="BG427" s="73" t="e">
        <f ca="1">BG$151-データ!AO274</f>
        <v>#N/A</v>
      </c>
      <c r="BH427" s="73" t="e">
        <f ca="1">BH$151-データ!AP274</f>
        <v>#N/A</v>
      </c>
      <c r="BI427" s="73" t="e">
        <f ca="1">BI$151-データ!AQ274</f>
        <v>#N/A</v>
      </c>
      <c r="BJ427" s="73" t="e">
        <f ca="1">BJ$151-データ!AR274</f>
        <v>#N/A</v>
      </c>
      <c r="BK427" s="73" t="e">
        <f ca="1">BK$151-データ!AS274</f>
        <v>#N/A</v>
      </c>
      <c r="BL427" s="73" t="e">
        <f ca="1">BL$151-データ!AT274</f>
        <v>#N/A</v>
      </c>
      <c r="BM427" s="73" t="e">
        <f ca="1">BM$151-データ!AU274</f>
        <v>#N/A</v>
      </c>
      <c r="BN427" s="73" t="e">
        <f ca="1">BN$151-データ!AV274</f>
        <v>#N/A</v>
      </c>
      <c r="BO427" s="73" t="e">
        <f ca="1">BO$151-データ!AW274</f>
        <v>#N/A</v>
      </c>
      <c r="BP427" s="73" t="e">
        <f ca="1">BP$151-データ!AX274</f>
        <v>#N/A</v>
      </c>
      <c r="BQ427" s="73" t="e">
        <f>BQ$151-データ!AY274</f>
        <v>#N/A</v>
      </c>
      <c r="BR427" s="73" t="e">
        <f>BR$151-データ!AZ274</f>
        <v>#N/A</v>
      </c>
    </row>
    <row r="428" spans="30:70" hidden="1" outlineLevel="1">
      <c r="AD428" s="66">
        <f>データ!B275</f>
        <v>271</v>
      </c>
      <c r="AE428" s="66">
        <f ca="1">IF(AF428&lt;&gt;0,0,COUNTIF(AF$157:$AF428,0))</f>
        <v>0</v>
      </c>
      <c r="AF428" s="66">
        <f t="shared" ca="1" si="57"/>
        <v>1</v>
      </c>
      <c r="AG428" s="66" t="str">
        <f>データ!D275</f>
        <v>地母神</v>
      </c>
      <c r="AH428" s="66" t="str">
        <f>データ!F275</f>
        <v>パールヴァティ</v>
      </c>
      <c r="AI428" s="73" t="e">
        <f ca="1">AI$151-データ!Q275</f>
        <v>#N/A</v>
      </c>
      <c r="AJ428" s="73" t="e">
        <f ca="1">AJ$151-データ!R275</f>
        <v>#N/A</v>
      </c>
      <c r="AK428" s="73" t="e">
        <f ca="1">AK$151-データ!S275</f>
        <v>#N/A</v>
      </c>
      <c r="AL428" s="73" t="e">
        <f ca="1">AL$151-データ!T275</f>
        <v>#N/A</v>
      </c>
      <c r="AM428" s="73" t="e">
        <f ca="1">AM$151-データ!U275</f>
        <v>#N/A</v>
      </c>
      <c r="AN428" s="73" t="e">
        <f ca="1">AN$151-データ!V275</f>
        <v>#N/A</v>
      </c>
      <c r="AO428" s="73" t="e">
        <f ca="1">AO$151-データ!W275</f>
        <v>#N/A</v>
      </c>
      <c r="AP428" s="73">
        <f ca="1">AP$151-データ!X275</f>
        <v>-6</v>
      </c>
      <c r="AQ428" s="73" t="e">
        <f ca="1">AQ$151-データ!Y275</f>
        <v>#N/A</v>
      </c>
      <c r="AR428" s="73" t="e">
        <f ca="1">AR$151-データ!Z275</f>
        <v>#N/A</v>
      </c>
      <c r="AS428" s="73" t="e">
        <f ca="1">AS$151-データ!AA275</f>
        <v>#N/A</v>
      </c>
      <c r="AT428" s="73" t="e">
        <f ca="1">AT$151-データ!AB275</f>
        <v>#N/A</v>
      </c>
      <c r="AU428" s="73" t="e">
        <f ca="1">AU$151-データ!AC275</f>
        <v>#N/A</v>
      </c>
      <c r="AV428" s="73" t="e">
        <f ca="1">AV$151-データ!AD275</f>
        <v>#N/A</v>
      </c>
      <c r="AW428" s="73" t="e">
        <f ca="1">AW$151-データ!AE275</f>
        <v>#N/A</v>
      </c>
      <c r="AX428" s="73" t="e">
        <f ca="1">AX$151-データ!AF275</f>
        <v>#N/A</v>
      </c>
      <c r="AY428" s="73" t="e">
        <f ca="1">AY$151-データ!AG275</f>
        <v>#N/A</v>
      </c>
      <c r="AZ428" s="73" t="e">
        <f ca="1">AZ$151-データ!AH275</f>
        <v>#N/A</v>
      </c>
      <c r="BA428" s="73" t="e">
        <f ca="1">BA$151-データ!AI275</f>
        <v>#N/A</v>
      </c>
      <c r="BB428" s="73" t="e">
        <f ca="1">BB$151-データ!AJ275</f>
        <v>#N/A</v>
      </c>
      <c r="BC428" s="73" t="e">
        <f ca="1">BC$151-データ!AK275</f>
        <v>#N/A</v>
      </c>
      <c r="BD428" s="73" t="e">
        <f ca="1">BD$151-データ!AL275</f>
        <v>#N/A</v>
      </c>
      <c r="BE428" s="73" t="e">
        <f ca="1">BE$151-データ!AM275</f>
        <v>#N/A</v>
      </c>
      <c r="BF428" s="73" t="e">
        <f ca="1">BF$151-データ!AN275</f>
        <v>#N/A</v>
      </c>
      <c r="BG428" s="73" t="e">
        <f ca="1">BG$151-データ!AO275</f>
        <v>#N/A</v>
      </c>
      <c r="BH428" s="73" t="e">
        <f ca="1">BH$151-データ!AP275</f>
        <v>#N/A</v>
      </c>
      <c r="BI428" s="73" t="e">
        <f ca="1">BI$151-データ!AQ275</f>
        <v>#N/A</v>
      </c>
      <c r="BJ428" s="73" t="e">
        <f ca="1">BJ$151-データ!AR275</f>
        <v>#N/A</v>
      </c>
      <c r="BK428" s="73" t="e">
        <f ca="1">BK$151-データ!AS275</f>
        <v>#N/A</v>
      </c>
      <c r="BL428" s="73" t="e">
        <f ca="1">BL$151-データ!AT275</f>
        <v>#N/A</v>
      </c>
      <c r="BM428" s="73" t="e">
        <f ca="1">BM$151-データ!AU275</f>
        <v>#N/A</v>
      </c>
      <c r="BN428" s="73" t="e">
        <f ca="1">BN$151-データ!AV275</f>
        <v>#N/A</v>
      </c>
      <c r="BO428" s="73" t="e">
        <f ca="1">BO$151-データ!AW275</f>
        <v>#N/A</v>
      </c>
      <c r="BP428" s="73" t="e">
        <f ca="1">BP$151-データ!AX275</f>
        <v>#N/A</v>
      </c>
      <c r="BQ428" s="73" t="e">
        <f>BQ$151-データ!AY275</f>
        <v>#N/A</v>
      </c>
      <c r="BR428" s="73" t="e">
        <f>BR$151-データ!AZ275</f>
        <v>#N/A</v>
      </c>
    </row>
    <row r="429" spans="30:70" hidden="1" outlineLevel="1">
      <c r="AD429" s="66">
        <f>データ!B276</f>
        <v>272</v>
      </c>
      <c r="AE429" s="66">
        <f ca="1">IF(AF429&lt;&gt;0,0,COUNTIF(AF$157:$AF429,0))</f>
        <v>0</v>
      </c>
      <c r="AF429" s="66">
        <f t="shared" ca="1" si="57"/>
        <v>1</v>
      </c>
      <c r="AG429" s="66" t="str">
        <f>データ!D276</f>
        <v>地母神</v>
      </c>
      <c r="AH429" s="66" t="str">
        <f>データ!F276</f>
        <v>カーリー</v>
      </c>
      <c r="AI429" s="73" t="e">
        <f ca="1">AI$151-データ!Q276</f>
        <v>#N/A</v>
      </c>
      <c r="AJ429" s="73" t="e">
        <f ca="1">AJ$151-データ!R276</f>
        <v>#N/A</v>
      </c>
      <c r="AK429" s="73" t="e">
        <f ca="1">AK$151-データ!S276</f>
        <v>#N/A</v>
      </c>
      <c r="AL429" s="73" t="e">
        <f ca="1">AL$151-データ!T276</f>
        <v>#N/A</v>
      </c>
      <c r="AM429" s="73" t="e">
        <f ca="1">AM$151-データ!U276</f>
        <v>#N/A</v>
      </c>
      <c r="AN429" s="73" t="e">
        <f ca="1">AN$151-データ!V276</f>
        <v>#N/A</v>
      </c>
      <c r="AO429" s="73" t="e">
        <f ca="1">AO$151-データ!W276</f>
        <v>#N/A</v>
      </c>
      <c r="AP429" s="73">
        <f ca="1">AP$151-データ!X276</f>
        <v>-6</v>
      </c>
      <c r="AQ429" s="73" t="e">
        <f ca="1">AQ$151-データ!Y276</f>
        <v>#N/A</v>
      </c>
      <c r="AR429" s="73" t="e">
        <f ca="1">AR$151-データ!Z276</f>
        <v>#N/A</v>
      </c>
      <c r="AS429" s="73" t="e">
        <f ca="1">AS$151-データ!AA276</f>
        <v>#N/A</v>
      </c>
      <c r="AT429" s="73" t="e">
        <f ca="1">AT$151-データ!AB276</f>
        <v>#N/A</v>
      </c>
      <c r="AU429" s="73" t="e">
        <f ca="1">AU$151-データ!AC276</f>
        <v>#N/A</v>
      </c>
      <c r="AV429" s="73" t="e">
        <f ca="1">AV$151-データ!AD276</f>
        <v>#N/A</v>
      </c>
      <c r="AW429" s="73" t="e">
        <f ca="1">AW$151-データ!AE276</f>
        <v>#N/A</v>
      </c>
      <c r="AX429" s="73" t="e">
        <f ca="1">AX$151-データ!AF276</f>
        <v>#N/A</v>
      </c>
      <c r="AY429" s="73" t="e">
        <f ca="1">AY$151-データ!AG276</f>
        <v>#N/A</v>
      </c>
      <c r="AZ429" s="73" t="e">
        <f ca="1">AZ$151-データ!AH276</f>
        <v>#N/A</v>
      </c>
      <c r="BA429" s="73" t="e">
        <f ca="1">BA$151-データ!AI276</f>
        <v>#N/A</v>
      </c>
      <c r="BB429" s="73" t="e">
        <f ca="1">BB$151-データ!AJ276</f>
        <v>#N/A</v>
      </c>
      <c r="BC429" s="73" t="e">
        <f ca="1">BC$151-データ!AK276</f>
        <v>#N/A</v>
      </c>
      <c r="BD429" s="73" t="e">
        <f ca="1">BD$151-データ!AL276</f>
        <v>#N/A</v>
      </c>
      <c r="BE429" s="73" t="e">
        <f ca="1">BE$151-データ!AM276</f>
        <v>#N/A</v>
      </c>
      <c r="BF429" s="73" t="e">
        <f ca="1">BF$151-データ!AN276</f>
        <v>#N/A</v>
      </c>
      <c r="BG429" s="73" t="e">
        <f ca="1">BG$151-データ!AO276</f>
        <v>#N/A</v>
      </c>
      <c r="BH429" s="73" t="e">
        <f ca="1">BH$151-データ!AP276</f>
        <v>#N/A</v>
      </c>
      <c r="BI429" s="73" t="e">
        <f ca="1">BI$151-データ!AQ276</f>
        <v>#N/A</v>
      </c>
      <c r="BJ429" s="73" t="e">
        <f ca="1">BJ$151-データ!AR276</f>
        <v>#N/A</v>
      </c>
      <c r="BK429" s="73" t="e">
        <f ca="1">BK$151-データ!AS276</f>
        <v>#N/A</v>
      </c>
      <c r="BL429" s="73" t="e">
        <f ca="1">BL$151-データ!AT276</f>
        <v>#N/A</v>
      </c>
      <c r="BM429" s="73" t="e">
        <f ca="1">BM$151-データ!AU276</f>
        <v>#N/A</v>
      </c>
      <c r="BN429" s="73" t="e">
        <f ca="1">BN$151-データ!AV276</f>
        <v>#N/A</v>
      </c>
      <c r="BO429" s="73" t="e">
        <f ca="1">BO$151-データ!AW276</f>
        <v>#N/A</v>
      </c>
      <c r="BP429" s="73" t="e">
        <f ca="1">BP$151-データ!AX276</f>
        <v>#N/A</v>
      </c>
      <c r="BQ429" s="73" t="e">
        <f>BQ$151-データ!AY276</f>
        <v>#N/A</v>
      </c>
      <c r="BR429" s="73" t="e">
        <f>BR$151-データ!AZ276</f>
        <v>#N/A</v>
      </c>
    </row>
    <row r="430" spans="30:70" hidden="1" outlineLevel="1">
      <c r="AD430" s="66">
        <f>データ!B277</f>
        <v>273</v>
      </c>
      <c r="AE430" s="66">
        <f ca="1">IF(AF430&lt;&gt;0,0,COUNTIF(AF$157:$AF430,0))</f>
        <v>0</v>
      </c>
      <c r="AF430" s="66">
        <f t="shared" ca="1" si="57"/>
        <v>1</v>
      </c>
      <c r="AG430" s="66" t="str">
        <f>データ!D277</f>
        <v>地母神</v>
      </c>
      <c r="AH430" s="66" t="str">
        <f>データ!F277</f>
        <v>スカディ</v>
      </c>
      <c r="AI430" s="73" t="e">
        <f ca="1">AI$151-データ!Q277</f>
        <v>#N/A</v>
      </c>
      <c r="AJ430" s="73" t="e">
        <f ca="1">AJ$151-データ!R277</f>
        <v>#N/A</v>
      </c>
      <c r="AK430" s="73" t="e">
        <f ca="1">AK$151-データ!S277</f>
        <v>#N/A</v>
      </c>
      <c r="AL430" s="73" t="e">
        <f ca="1">AL$151-データ!T277</f>
        <v>#N/A</v>
      </c>
      <c r="AM430" s="73" t="e">
        <f ca="1">AM$151-データ!U277</f>
        <v>#N/A</v>
      </c>
      <c r="AN430" s="73" t="e">
        <f ca="1">AN$151-データ!V277</f>
        <v>#N/A</v>
      </c>
      <c r="AO430" s="73" t="e">
        <f ca="1">AO$151-データ!W277</f>
        <v>#N/A</v>
      </c>
      <c r="AP430" s="73">
        <f ca="1">AP$151-データ!X277</f>
        <v>-8</v>
      </c>
      <c r="AQ430" s="73" t="e">
        <f ca="1">AQ$151-データ!Y277</f>
        <v>#N/A</v>
      </c>
      <c r="AR430" s="73" t="e">
        <f ca="1">AR$151-データ!Z277</f>
        <v>#N/A</v>
      </c>
      <c r="AS430" s="73" t="e">
        <f ca="1">AS$151-データ!AA277</f>
        <v>#N/A</v>
      </c>
      <c r="AT430" s="73" t="e">
        <f ca="1">AT$151-データ!AB277</f>
        <v>#N/A</v>
      </c>
      <c r="AU430" s="73" t="e">
        <f ca="1">AU$151-データ!AC277</f>
        <v>#N/A</v>
      </c>
      <c r="AV430" s="73" t="e">
        <f ca="1">AV$151-データ!AD277</f>
        <v>#N/A</v>
      </c>
      <c r="AW430" s="73" t="e">
        <f ca="1">AW$151-データ!AE277</f>
        <v>#N/A</v>
      </c>
      <c r="AX430" s="73" t="e">
        <f ca="1">AX$151-データ!AF277</f>
        <v>#N/A</v>
      </c>
      <c r="AY430" s="73" t="e">
        <f ca="1">AY$151-データ!AG277</f>
        <v>#N/A</v>
      </c>
      <c r="AZ430" s="73" t="e">
        <f ca="1">AZ$151-データ!AH277</f>
        <v>#N/A</v>
      </c>
      <c r="BA430" s="73" t="e">
        <f ca="1">BA$151-データ!AI277</f>
        <v>#N/A</v>
      </c>
      <c r="BB430" s="73" t="e">
        <f ca="1">BB$151-データ!AJ277</f>
        <v>#N/A</v>
      </c>
      <c r="BC430" s="73" t="e">
        <f ca="1">BC$151-データ!AK277</f>
        <v>#N/A</v>
      </c>
      <c r="BD430" s="73" t="e">
        <f ca="1">BD$151-データ!AL277</f>
        <v>#N/A</v>
      </c>
      <c r="BE430" s="73" t="e">
        <f ca="1">BE$151-データ!AM277</f>
        <v>#N/A</v>
      </c>
      <c r="BF430" s="73" t="e">
        <f ca="1">BF$151-データ!AN277</f>
        <v>#N/A</v>
      </c>
      <c r="BG430" s="73" t="e">
        <f ca="1">BG$151-データ!AO277</f>
        <v>#N/A</v>
      </c>
      <c r="BH430" s="73" t="e">
        <f ca="1">BH$151-データ!AP277</f>
        <v>#N/A</v>
      </c>
      <c r="BI430" s="73" t="e">
        <f ca="1">BI$151-データ!AQ277</f>
        <v>#N/A</v>
      </c>
      <c r="BJ430" s="73" t="e">
        <f ca="1">BJ$151-データ!AR277</f>
        <v>#N/A</v>
      </c>
      <c r="BK430" s="73" t="e">
        <f ca="1">BK$151-データ!AS277</f>
        <v>#N/A</v>
      </c>
      <c r="BL430" s="73" t="e">
        <f ca="1">BL$151-データ!AT277</f>
        <v>#N/A</v>
      </c>
      <c r="BM430" s="73" t="e">
        <f ca="1">BM$151-データ!AU277</f>
        <v>#N/A</v>
      </c>
      <c r="BN430" s="73" t="e">
        <f ca="1">BN$151-データ!AV277</f>
        <v>#N/A</v>
      </c>
      <c r="BO430" s="73" t="e">
        <f ca="1">BO$151-データ!AW277</f>
        <v>#N/A</v>
      </c>
      <c r="BP430" s="73" t="e">
        <f ca="1">BP$151-データ!AX277</f>
        <v>#N/A</v>
      </c>
      <c r="BQ430" s="73" t="e">
        <f>BQ$151-データ!AY277</f>
        <v>#N/A</v>
      </c>
      <c r="BR430" s="73" t="e">
        <f>BR$151-データ!AZ277</f>
        <v>#N/A</v>
      </c>
    </row>
    <row r="431" spans="30:70" hidden="1" outlineLevel="1">
      <c r="AD431" s="66">
        <f>データ!B278</f>
        <v>274</v>
      </c>
      <c r="AE431" s="66">
        <f ca="1">IF(AF431&lt;&gt;0,0,COUNTIF(AF$157:$AF431,0))</f>
        <v>0</v>
      </c>
      <c r="AF431" s="66">
        <f t="shared" ca="1" si="57"/>
        <v>1</v>
      </c>
      <c r="AG431" s="66" t="str">
        <f>データ!D278</f>
        <v>地母神</v>
      </c>
      <c r="AH431" s="66" t="str">
        <f>データ!F278</f>
        <v>イシス</v>
      </c>
      <c r="AI431" s="73" t="e">
        <f ca="1">AI$151-データ!Q278</f>
        <v>#N/A</v>
      </c>
      <c r="AJ431" s="73" t="e">
        <f ca="1">AJ$151-データ!R278</f>
        <v>#N/A</v>
      </c>
      <c r="AK431" s="73" t="e">
        <f ca="1">AK$151-データ!S278</f>
        <v>#N/A</v>
      </c>
      <c r="AL431" s="73" t="e">
        <f ca="1">AL$151-データ!T278</f>
        <v>#N/A</v>
      </c>
      <c r="AM431" s="73" t="e">
        <f ca="1">AM$151-データ!U278</f>
        <v>#N/A</v>
      </c>
      <c r="AN431" s="73" t="e">
        <f ca="1">AN$151-データ!V278</f>
        <v>#N/A</v>
      </c>
      <c r="AO431" s="73" t="e">
        <f ca="1">AO$151-データ!W278</f>
        <v>#N/A</v>
      </c>
      <c r="AP431" s="73">
        <f ca="1">AP$151-データ!X278</f>
        <v>-9</v>
      </c>
      <c r="AQ431" s="73" t="e">
        <f ca="1">AQ$151-データ!Y278</f>
        <v>#N/A</v>
      </c>
      <c r="AR431" s="73" t="e">
        <f ca="1">AR$151-データ!Z278</f>
        <v>#N/A</v>
      </c>
      <c r="AS431" s="73" t="e">
        <f ca="1">AS$151-データ!AA278</f>
        <v>#N/A</v>
      </c>
      <c r="AT431" s="73" t="e">
        <f ca="1">AT$151-データ!AB278</f>
        <v>#N/A</v>
      </c>
      <c r="AU431" s="73" t="e">
        <f ca="1">AU$151-データ!AC278</f>
        <v>#N/A</v>
      </c>
      <c r="AV431" s="73" t="e">
        <f ca="1">AV$151-データ!AD278</f>
        <v>#N/A</v>
      </c>
      <c r="AW431" s="73" t="e">
        <f ca="1">AW$151-データ!AE278</f>
        <v>#N/A</v>
      </c>
      <c r="AX431" s="73" t="e">
        <f ca="1">AX$151-データ!AF278</f>
        <v>#N/A</v>
      </c>
      <c r="AY431" s="73" t="e">
        <f ca="1">AY$151-データ!AG278</f>
        <v>#N/A</v>
      </c>
      <c r="AZ431" s="73" t="e">
        <f ca="1">AZ$151-データ!AH278</f>
        <v>#N/A</v>
      </c>
      <c r="BA431" s="73" t="e">
        <f ca="1">BA$151-データ!AI278</f>
        <v>#N/A</v>
      </c>
      <c r="BB431" s="73" t="e">
        <f ca="1">BB$151-データ!AJ278</f>
        <v>#N/A</v>
      </c>
      <c r="BC431" s="73" t="e">
        <f ca="1">BC$151-データ!AK278</f>
        <v>#N/A</v>
      </c>
      <c r="BD431" s="73" t="e">
        <f ca="1">BD$151-データ!AL278</f>
        <v>#N/A</v>
      </c>
      <c r="BE431" s="73" t="e">
        <f ca="1">BE$151-データ!AM278</f>
        <v>#N/A</v>
      </c>
      <c r="BF431" s="73" t="e">
        <f ca="1">BF$151-データ!AN278</f>
        <v>#N/A</v>
      </c>
      <c r="BG431" s="73" t="e">
        <f ca="1">BG$151-データ!AO278</f>
        <v>#N/A</v>
      </c>
      <c r="BH431" s="73" t="e">
        <f ca="1">BH$151-データ!AP278</f>
        <v>#N/A</v>
      </c>
      <c r="BI431" s="73" t="e">
        <f ca="1">BI$151-データ!AQ278</f>
        <v>#N/A</v>
      </c>
      <c r="BJ431" s="73" t="e">
        <f ca="1">BJ$151-データ!AR278</f>
        <v>#N/A</v>
      </c>
      <c r="BK431" s="73" t="e">
        <f ca="1">BK$151-データ!AS278</f>
        <v>#N/A</v>
      </c>
      <c r="BL431" s="73" t="e">
        <f ca="1">BL$151-データ!AT278</f>
        <v>#N/A</v>
      </c>
      <c r="BM431" s="73" t="e">
        <f ca="1">BM$151-データ!AU278</f>
        <v>#N/A</v>
      </c>
      <c r="BN431" s="73" t="e">
        <f ca="1">BN$151-データ!AV278</f>
        <v>#N/A</v>
      </c>
      <c r="BO431" s="73" t="e">
        <f ca="1">BO$151-データ!AW278</f>
        <v>#N/A</v>
      </c>
      <c r="BP431" s="73" t="e">
        <f ca="1">BP$151-データ!AX278</f>
        <v>#N/A</v>
      </c>
      <c r="BQ431" s="73" t="e">
        <f>BQ$151-データ!AY278</f>
        <v>#N/A</v>
      </c>
      <c r="BR431" s="73" t="e">
        <f>BR$151-データ!AZ278</f>
        <v>#N/A</v>
      </c>
    </row>
    <row r="432" spans="30:70" hidden="1" outlineLevel="1">
      <c r="AD432" s="66">
        <f>データ!B279</f>
        <v>275</v>
      </c>
      <c r="AE432" s="66">
        <f ca="1">IF(AF432&lt;&gt;0,0,COUNTIF(AF$157:$AF432,0))</f>
        <v>0</v>
      </c>
      <c r="AF432" s="66">
        <f t="shared" ca="1" si="57"/>
        <v>3</v>
      </c>
      <c r="AG432" s="66" t="str">
        <f>データ!D279</f>
        <v>地母神</v>
      </c>
      <c r="AH432" s="66" t="str">
        <f>データ!F279</f>
        <v>イシュタル</v>
      </c>
      <c r="AI432" s="73" t="e">
        <f ca="1">AI$151-データ!Q279</f>
        <v>#N/A</v>
      </c>
      <c r="AJ432" s="73" t="e">
        <f ca="1">AJ$151-データ!R279</f>
        <v>#N/A</v>
      </c>
      <c r="AK432" s="73" t="e">
        <f ca="1">AK$151-データ!S279</f>
        <v>#N/A</v>
      </c>
      <c r="AL432" s="73" t="e">
        <f ca="1">AL$151-データ!T279</f>
        <v>#N/A</v>
      </c>
      <c r="AM432" s="73">
        <f ca="1">AM$151-データ!U279</f>
        <v>-7</v>
      </c>
      <c r="AN432" s="73" t="e">
        <f ca="1">AN$151-データ!V279</f>
        <v>#N/A</v>
      </c>
      <c r="AO432" s="73" t="e">
        <f ca="1">AO$151-データ!W279</f>
        <v>#N/A</v>
      </c>
      <c r="AP432" s="73">
        <f ca="1">AP$151-データ!X279</f>
        <v>-9</v>
      </c>
      <c r="AQ432" s="73" t="e">
        <f ca="1">AQ$151-データ!Y279</f>
        <v>#N/A</v>
      </c>
      <c r="AR432" s="73" t="e">
        <f ca="1">AR$151-データ!Z279</f>
        <v>#N/A</v>
      </c>
      <c r="AS432" s="73" t="e">
        <f ca="1">AS$151-データ!AA279</f>
        <v>#N/A</v>
      </c>
      <c r="AT432" s="73" t="e">
        <f ca="1">AT$151-データ!AB279</f>
        <v>#N/A</v>
      </c>
      <c r="AU432" s="73" t="e">
        <f ca="1">AU$151-データ!AC279</f>
        <v>#N/A</v>
      </c>
      <c r="AV432" s="73" t="e">
        <f ca="1">AV$151-データ!AD279</f>
        <v>#N/A</v>
      </c>
      <c r="AW432" s="73" t="e">
        <f ca="1">AW$151-データ!AE279</f>
        <v>#N/A</v>
      </c>
      <c r="AX432" s="73" t="e">
        <f ca="1">AX$151-データ!AF279</f>
        <v>#N/A</v>
      </c>
      <c r="AY432" s="73" t="e">
        <f ca="1">AY$151-データ!AG279</f>
        <v>#N/A</v>
      </c>
      <c r="AZ432" s="73" t="e">
        <f ca="1">AZ$151-データ!AH279</f>
        <v>#N/A</v>
      </c>
      <c r="BA432" s="73" t="e">
        <f ca="1">BA$151-データ!AI279</f>
        <v>#N/A</v>
      </c>
      <c r="BB432" s="73" t="e">
        <f ca="1">BB$151-データ!AJ279</f>
        <v>#N/A</v>
      </c>
      <c r="BC432" s="73" t="e">
        <f ca="1">BC$151-データ!AK279</f>
        <v>#N/A</v>
      </c>
      <c r="BD432" s="73" t="e">
        <f ca="1">BD$151-データ!AL279</f>
        <v>#N/A</v>
      </c>
      <c r="BE432" s="73">
        <f ca="1">BE$151-データ!AM279</f>
        <v>-8</v>
      </c>
      <c r="BF432" s="73" t="e">
        <f ca="1">BF$151-データ!AN279</f>
        <v>#N/A</v>
      </c>
      <c r="BG432" s="73" t="e">
        <f ca="1">BG$151-データ!AO279</f>
        <v>#N/A</v>
      </c>
      <c r="BH432" s="73" t="e">
        <f ca="1">BH$151-データ!AP279</f>
        <v>#N/A</v>
      </c>
      <c r="BI432" s="73" t="e">
        <f ca="1">BI$151-データ!AQ279</f>
        <v>#N/A</v>
      </c>
      <c r="BJ432" s="73" t="e">
        <f ca="1">BJ$151-データ!AR279</f>
        <v>#N/A</v>
      </c>
      <c r="BK432" s="73" t="e">
        <f ca="1">BK$151-データ!AS279</f>
        <v>#N/A</v>
      </c>
      <c r="BL432" s="73" t="e">
        <f ca="1">BL$151-データ!AT279</f>
        <v>#N/A</v>
      </c>
      <c r="BM432" s="73" t="e">
        <f ca="1">BM$151-データ!AU279</f>
        <v>#N/A</v>
      </c>
      <c r="BN432" s="73" t="e">
        <f ca="1">BN$151-データ!AV279</f>
        <v>#N/A</v>
      </c>
      <c r="BO432" s="73" t="e">
        <f ca="1">BO$151-データ!AW279</f>
        <v>#N/A</v>
      </c>
      <c r="BP432" s="73" t="e">
        <f ca="1">BP$151-データ!AX279</f>
        <v>#N/A</v>
      </c>
      <c r="BQ432" s="73" t="e">
        <f>BQ$151-データ!AY279</f>
        <v>#N/A</v>
      </c>
      <c r="BR432" s="73" t="e">
        <f>BR$151-データ!AZ279</f>
        <v>#N/A</v>
      </c>
    </row>
    <row r="433" spans="30:70" hidden="1" outlineLevel="1">
      <c r="AD433" s="66">
        <f>データ!B280</f>
        <v>276</v>
      </c>
      <c r="AE433" s="66">
        <f ca="1">IF(AF433&lt;&gt;0,0,COUNTIF(AF$157:$AF433,0))</f>
        <v>0</v>
      </c>
      <c r="AF433" s="66">
        <f t="shared" ca="1" si="57"/>
        <v>1</v>
      </c>
      <c r="AG433" s="66" t="str">
        <f>データ!D280</f>
        <v>邪龍</v>
      </c>
      <c r="AH433" s="66" t="str">
        <f>データ!F280</f>
        <v>コカトライス</v>
      </c>
      <c r="AI433" s="73" t="e">
        <f ca="1">AI$151-データ!Q280</f>
        <v>#N/A</v>
      </c>
      <c r="AJ433" s="73" t="e">
        <f ca="1">AJ$151-データ!R280</f>
        <v>#N/A</v>
      </c>
      <c r="AK433" s="73" t="e">
        <f ca="1">AK$151-データ!S280</f>
        <v>#N/A</v>
      </c>
      <c r="AL433" s="73" t="e">
        <f ca="1">AL$151-データ!T280</f>
        <v>#N/A</v>
      </c>
      <c r="AM433" s="73" t="e">
        <f ca="1">AM$151-データ!U280</f>
        <v>#N/A</v>
      </c>
      <c r="AN433" s="73" t="e">
        <f ca="1">AN$151-データ!V280</f>
        <v>#N/A</v>
      </c>
      <c r="AO433" s="73" t="e">
        <f ca="1">AO$151-データ!W280</f>
        <v>#N/A</v>
      </c>
      <c r="AP433" s="73" t="e">
        <f ca="1">AP$151-データ!X280</f>
        <v>#N/A</v>
      </c>
      <c r="AQ433" s="73" t="e">
        <f ca="1">AQ$151-データ!Y280</f>
        <v>#N/A</v>
      </c>
      <c r="AR433" s="73" t="e">
        <f ca="1">AR$151-データ!Z280</f>
        <v>#N/A</v>
      </c>
      <c r="AS433" s="73" t="e">
        <f ca="1">AS$151-データ!AA280</f>
        <v>#N/A</v>
      </c>
      <c r="AT433" s="73" t="e">
        <f ca="1">AT$151-データ!AB280</f>
        <v>#N/A</v>
      </c>
      <c r="AU433" s="73" t="e">
        <f ca="1">AU$151-データ!AC280</f>
        <v>#N/A</v>
      </c>
      <c r="AV433" s="73" t="e">
        <f ca="1">AV$151-データ!AD280</f>
        <v>#N/A</v>
      </c>
      <c r="AW433" s="73" t="e">
        <f ca="1">AW$151-データ!AE280</f>
        <v>#N/A</v>
      </c>
      <c r="AX433" s="73" t="e">
        <f ca="1">AX$151-データ!AF280</f>
        <v>#N/A</v>
      </c>
      <c r="AY433" s="73" t="e">
        <f ca="1">AY$151-データ!AG280</f>
        <v>#N/A</v>
      </c>
      <c r="AZ433" s="73" t="e">
        <f ca="1">AZ$151-データ!AH280</f>
        <v>#N/A</v>
      </c>
      <c r="BA433" s="73" t="e">
        <f ca="1">BA$151-データ!AI280</f>
        <v>#N/A</v>
      </c>
      <c r="BB433" s="73" t="e">
        <f ca="1">BB$151-データ!AJ280</f>
        <v>#N/A</v>
      </c>
      <c r="BC433" s="73" t="e">
        <f ca="1">BC$151-データ!AK280</f>
        <v>#N/A</v>
      </c>
      <c r="BD433" s="73" t="e">
        <f ca="1">BD$151-データ!AL280</f>
        <v>#N/A</v>
      </c>
      <c r="BE433" s="73" t="e">
        <f ca="1">BE$151-データ!AM280</f>
        <v>#N/A</v>
      </c>
      <c r="BF433" s="73" t="e">
        <f ca="1">BF$151-データ!AN280</f>
        <v>#N/A</v>
      </c>
      <c r="BG433" s="73" t="e">
        <f ca="1">BG$151-データ!AO280</f>
        <v>#N/A</v>
      </c>
      <c r="BH433" s="73" t="e">
        <f ca="1">BH$151-データ!AP280</f>
        <v>#N/A</v>
      </c>
      <c r="BI433" s="73" t="e">
        <f ca="1">BI$151-データ!AQ280</f>
        <v>#N/A</v>
      </c>
      <c r="BJ433" s="73" t="e">
        <f ca="1">BJ$151-データ!AR280</f>
        <v>#N/A</v>
      </c>
      <c r="BK433" s="73" t="e">
        <f ca="1">BK$151-データ!AS280</f>
        <v>#N/A</v>
      </c>
      <c r="BL433" s="73" t="e">
        <f ca="1">BL$151-データ!AT280</f>
        <v>#N/A</v>
      </c>
      <c r="BM433" s="73" t="e">
        <f ca="1">BM$151-データ!AU280</f>
        <v>#N/A</v>
      </c>
      <c r="BN433" s="73" t="e">
        <f ca="1">BN$151-データ!AV280</f>
        <v>#N/A</v>
      </c>
      <c r="BO433" s="73" t="e">
        <f ca="1">BO$151-データ!AW280</f>
        <v>#N/A</v>
      </c>
      <c r="BP433" s="73">
        <f ca="1">BP$151-データ!AX280</f>
        <v>-1</v>
      </c>
      <c r="BQ433" s="73" t="e">
        <f>BQ$151-データ!AY280</f>
        <v>#N/A</v>
      </c>
      <c r="BR433" s="73" t="e">
        <f>BR$151-データ!AZ280</f>
        <v>#N/A</v>
      </c>
    </row>
    <row r="434" spans="30:70" hidden="1" outlineLevel="1">
      <c r="AD434" s="66">
        <f>データ!B281</f>
        <v>277</v>
      </c>
      <c r="AE434" s="66">
        <f ca="1">IF(AF434&lt;&gt;0,0,COUNTIF(AF$157:$AF434,0))</f>
        <v>0</v>
      </c>
      <c r="AF434" s="66">
        <f t="shared" ca="1" si="57"/>
        <v>1</v>
      </c>
      <c r="AG434" s="66" t="str">
        <f>データ!D281</f>
        <v>邪龍</v>
      </c>
      <c r="AH434" s="66" t="str">
        <f>データ!F281</f>
        <v>タラスク</v>
      </c>
      <c r="AI434" s="73" t="e">
        <f ca="1">AI$151-データ!Q281</f>
        <v>#N/A</v>
      </c>
      <c r="AJ434" s="73" t="e">
        <f ca="1">AJ$151-データ!R281</f>
        <v>#N/A</v>
      </c>
      <c r="AK434" s="73" t="e">
        <f ca="1">AK$151-データ!S281</f>
        <v>#N/A</v>
      </c>
      <c r="AL434" s="73" t="e">
        <f ca="1">AL$151-データ!T281</f>
        <v>#N/A</v>
      </c>
      <c r="AM434" s="73" t="e">
        <f ca="1">AM$151-データ!U281</f>
        <v>#N/A</v>
      </c>
      <c r="AN434" s="73" t="e">
        <f ca="1">AN$151-データ!V281</f>
        <v>#N/A</v>
      </c>
      <c r="AO434" s="73" t="e">
        <f ca="1">AO$151-データ!W281</f>
        <v>#N/A</v>
      </c>
      <c r="AP434" s="73" t="e">
        <f ca="1">AP$151-データ!X281</f>
        <v>#N/A</v>
      </c>
      <c r="AQ434" s="73" t="e">
        <f ca="1">AQ$151-データ!Y281</f>
        <v>#N/A</v>
      </c>
      <c r="AR434" s="73" t="e">
        <f ca="1">AR$151-データ!Z281</f>
        <v>#N/A</v>
      </c>
      <c r="AS434" s="73" t="e">
        <f ca="1">AS$151-データ!AA281</f>
        <v>#N/A</v>
      </c>
      <c r="AT434" s="73" t="e">
        <f ca="1">AT$151-データ!AB281</f>
        <v>#N/A</v>
      </c>
      <c r="AU434" s="73" t="e">
        <f ca="1">AU$151-データ!AC281</f>
        <v>#N/A</v>
      </c>
      <c r="AV434" s="73" t="e">
        <f ca="1">AV$151-データ!AD281</f>
        <v>#N/A</v>
      </c>
      <c r="AW434" s="73" t="e">
        <f ca="1">AW$151-データ!AE281</f>
        <v>#N/A</v>
      </c>
      <c r="AX434" s="73" t="e">
        <f ca="1">AX$151-データ!AF281</f>
        <v>#N/A</v>
      </c>
      <c r="AY434" s="73" t="e">
        <f ca="1">AY$151-データ!AG281</f>
        <v>#N/A</v>
      </c>
      <c r="AZ434" s="73" t="e">
        <f ca="1">AZ$151-データ!AH281</f>
        <v>#N/A</v>
      </c>
      <c r="BA434" s="73" t="e">
        <f ca="1">BA$151-データ!AI281</f>
        <v>#N/A</v>
      </c>
      <c r="BB434" s="73" t="e">
        <f ca="1">BB$151-データ!AJ281</f>
        <v>#N/A</v>
      </c>
      <c r="BC434" s="73" t="e">
        <f ca="1">BC$151-データ!AK281</f>
        <v>#N/A</v>
      </c>
      <c r="BD434" s="73" t="e">
        <f ca="1">BD$151-データ!AL281</f>
        <v>#N/A</v>
      </c>
      <c r="BE434" s="73" t="e">
        <f ca="1">BE$151-データ!AM281</f>
        <v>#N/A</v>
      </c>
      <c r="BF434" s="73" t="e">
        <f ca="1">BF$151-データ!AN281</f>
        <v>#N/A</v>
      </c>
      <c r="BG434" s="73" t="e">
        <f ca="1">BG$151-データ!AO281</f>
        <v>#N/A</v>
      </c>
      <c r="BH434" s="73" t="e">
        <f ca="1">BH$151-データ!AP281</f>
        <v>#N/A</v>
      </c>
      <c r="BI434" s="73" t="e">
        <f ca="1">BI$151-データ!AQ281</f>
        <v>#N/A</v>
      </c>
      <c r="BJ434" s="73" t="e">
        <f ca="1">BJ$151-データ!AR281</f>
        <v>#N/A</v>
      </c>
      <c r="BK434" s="73" t="e">
        <f ca="1">BK$151-データ!AS281</f>
        <v>#N/A</v>
      </c>
      <c r="BL434" s="73" t="e">
        <f ca="1">BL$151-データ!AT281</f>
        <v>#N/A</v>
      </c>
      <c r="BM434" s="73" t="e">
        <f ca="1">BM$151-データ!AU281</f>
        <v>#N/A</v>
      </c>
      <c r="BN434" s="73" t="e">
        <f ca="1">BN$151-データ!AV281</f>
        <v>#N/A</v>
      </c>
      <c r="BO434" s="73" t="e">
        <f ca="1">BO$151-データ!AW281</f>
        <v>#N/A</v>
      </c>
      <c r="BP434" s="73">
        <f ca="1">BP$151-データ!AX281</f>
        <v>-1</v>
      </c>
      <c r="BQ434" s="73" t="e">
        <f>BQ$151-データ!AY281</f>
        <v>#N/A</v>
      </c>
      <c r="BR434" s="73" t="e">
        <f>BR$151-データ!AZ281</f>
        <v>#N/A</v>
      </c>
    </row>
    <row r="435" spans="30:70" hidden="1" outlineLevel="1">
      <c r="AD435" s="66">
        <f>データ!B282</f>
        <v>278</v>
      </c>
      <c r="AE435" s="66">
        <f ca="1">IF(AF435&lt;&gt;0,0,COUNTIF(AF$157:$AF435,0))</f>
        <v>0</v>
      </c>
      <c r="AF435" s="66">
        <f t="shared" ca="1" si="57"/>
        <v>1</v>
      </c>
      <c r="AG435" s="66" t="str">
        <f>データ!D282</f>
        <v>邪龍</v>
      </c>
      <c r="AH435" s="66" t="str">
        <f>データ!F282</f>
        <v>バジリスク</v>
      </c>
      <c r="AI435" s="73" t="e">
        <f ca="1">AI$151-データ!Q282</f>
        <v>#N/A</v>
      </c>
      <c r="AJ435" s="73" t="e">
        <f ca="1">AJ$151-データ!R282</f>
        <v>#N/A</v>
      </c>
      <c r="AK435" s="73" t="e">
        <f ca="1">AK$151-データ!S282</f>
        <v>#N/A</v>
      </c>
      <c r="AL435" s="73" t="e">
        <f ca="1">AL$151-データ!T282</f>
        <v>#N/A</v>
      </c>
      <c r="AM435" s="73" t="e">
        <f ca="1">AM$151-データ!U282</f>
        <v>#N/A</v>
      </c>
      <c r="AN435" s="73" t="e">
        <f ca="1">AN$151-データ!V282</f>
        <v>#N/A</v>
      </c>
      <c r="AO435" s="73" t="e">
        <f ca="1">AO$151-データ!W282</f>
        <v>#N/A</v>
      </c>
      <c r="AP435" s="73" t="e">
        <f ca="1">AP$151-データ!X282</f>
        <v>#N/A</v>
      </c>
      <c r="AQ435" s="73" t="e">
        <f ca="1">AQ$151-データ!Y282</f>
        <v>#N/A</v>
      </c>
      <c r="AR435" s="73" t="e">
        <f ca="1">AR$151-データ!Z282</f>
        <v>#N/A</v>
      </c>
      <c r="AS435" s="73" t="e">
        <f ca="1">AS$151-データ!AA282</f>
        <v>#N/A</v>
      </c>
      <c r="AT435" s="73" t="e">
        <f ca="1">AT$151-データ!AB282</f>
        <v>#N/A</v>
      </c>
      <c r="AU435" s="73" t="e">
        <f ca="1">AU$151-データ!AC282</f>
        <v>#N/A</v>
      </c>
      <c r="AV435" s="73" t="e">
        <f ca="1">AV$151-データ!AD282</f>
        <v>#N/A</v>
      </c>
      <c r="AW435" s="73" t="e">
        <f ca="1">AW$151-データ!AE282</f>
        <v>#N/A</v>
      </c>
      <c r="AX435" s="73" t="e">
        <f ca="1">AX$151-データ!AF282</f>
        <v>#N/A</v>
      </c>
      <c r="AY435" s="73" t="e">
        <f ca="1">AY$151-データ!AG282</f>
        <v>#N/A</v>
      </c>
      <c r="AZ435" s="73" t="e">
        <f ca="1">AZ$151-データ!AH282</f>
        <v>#N/A</v>
      </c>
      <c r="BA435" s="73" t="e">
        <f ca="1">BA$151-データ!AI282</f>
        <v>#N/A</v>
      </c>
      <c r="BB435" s="73" t="e">
        <f ca="1">BB$151-データ!AJ282</f>
        <v>#N/A</v>
      </c>
      <c r="BC435" s="73" t="e">
        <f ca="1">BC$151-データ!AK282</f>
        <v>#N/A</v>
      </c>
      <c r="BD435" s="73" t="e">
        <f ca="1">BD$151-データ!AL282</f>
        <v>#N/A</v>
      </c>
      <c r="BE435" s="73" t="e">
        <f ca="1">BE$151-データ!AM282</f>
        <v>#N/A</v>
      </c>
      <c r="BF435" s="73" t="e">
        <f ca="1">BF$151-データ!AN282</f>
        <v>#N/A</v>
      </c>
      <c r="BG435" s="73" t="e">
        <f ca="1">BG$151-データ!AO282</f>
        <v>#N/A</v>
      </c>
      <c r="BH435" s="73" t="e">
        <f ca="1">BH$151-データ!AP282</f>
        <v>#N/A</v>
      </c>
      <c r="BI435" s="73" t="e">
        <f ca="1">BI$151-データ!AQ282</f>
        <v>#N/A</v>
      </c>
      <c r="BJ435" s="73" t="e">
        <f ca="1">BJ$151-データ!AR282</f>
        <v>#N/A</v>
      </c>
      <c r="BK435" s="73" t="e">
        <f ca="1">BK$151-データ!AS282</f>
        <v>#N/A</v>
      </c>
      <c r="BL435" s="73" t="e">
        <f ca="1">BL$151-データ!AT282</f>
        <v>#N/A</v>
      </c>
      <c r="BM435" s="73" t="e">
        <f ca="1">BM$151-データ!AU282</f>
        <v>#N/A</v>
      </c>
      <c r="BN435" s="73" t="e">
        <f ca="1">BN$151-データ!AV282</f>
        <v>#N/A</v>
      </c>
      <c r="BO435" s="73" t="e">
        <f ca="1">BO$151-データ!AW282</f>
        <v>#N/A</v>
      </c>
      <c r="BP435" s="73">
        <f ca="1">BP$151-データ!AX282</f>
        <v>-4</v>
      </c>
      <c r="BQ435" s="73" t="e">
        <f>BQ$151-データ!AY282</f>
        <v>#N/A</v>
      </c>
      <c r="BR435" s="73" t="e">
        <f>BR$151-データ!AZ282</f>
        <v>#N/A</v>
      </c>
    </row>
    <row r="436" spans="30:70" hidden="1" outlineLevel="1">
      <c r="AD436" s="66">
        <f>データ!B283</f>
        <v>279</v>
      </c>
      <c r="AE436" s="66">
        <f ca="1">IF(AF436&lt;&gt;0,0,COUNTIF(AF$157:$AF436,0))</f>
        <v>0</v>
      </c>
      <c r="AF436" s="66">
        <f t="shared" ca="1" si="57"/>
        <v>1</v>
      </c>
      <c r="AG436" s="66" t="str">
        <f>データ!D283</f>
        <v>邪龍</v>
      </c>
      <c r="AH436" s="66" t="str">
        <f>データ!F283</f>
        <v>ティホン</v>
      </c>
      <c r="AI436" s="73" t="e">
        <f ca="1">AI$151-データ!Q283</f>
        <v>#N/A</v>
      </c>
      <c r="AJ436" s="73" t="e">
        <f ca="1">AJ$151-データ!R283</f>
        <v>#N/A</v>
      </c>
      <c r="AK436" s="73" t="e">
        <f ca="1">AK$151-データ!S283</f>
        <v>#N/A</v>
      </c>
      <c r="AL436" s="73" t="e">
        <f ca="1">AL$151-データ!T283</f>
        <v>#N/A</v>
      </c>
      <c r="AM436" s="73" t="e">
        <f ca="1">AM$151-データ!U283</f>
        <v>#N/A</v>
      </c>
      <c r="AN436" s="73" t="e">
        <f ca="1">AN$151-データ!V283</f>
        <v>#N/A</v>
      </c>
      <c r="AO436" s="73" t="e">
        <f ca="1">AO$151-データ!W283</f>
        <v>#N/A</v>
      </c>
      <c r="AP436" s="73" t="e">
        <f ca="1">AP$151-データ!X283</f>
        <v>#N/A</v>
      </c>
      <c r="AQ436" s="73" t="e">
        <f ca="1">AQ$151-データ!Y283</f>
        <v>#N/A</v>
      </c>
      <c r="AR436" s="73" t="e">
        <f ca="1">AR$151-データ!Z283</f>
        <v>#N/A</v>
      </c>
      <c r="AS436" s="73" t="e">
        <f ca="1">AS$151-データ!AA283</f>
        <v>#N/A</v>
      </c>
      <c r="AT436" s="73" t="e">
        <f ca="1">AT$151-データ!AB283</f>
        <v>#N/A</v>
      </c>
      <c r="AU436" s="73" t="e">
        <f ca="1">AU$151-データ!AC283</f>
        <v>#N/A</v>
      </c>
      <c r="AV436" s="73" t="e">
        <f ca="1">AV$151-データ!AD283</f>
        <v>#N/A</v>
      </c>
      <c r="AW436" s="73" t="e">
        <f ca="1">AW$151-データ!AE283</f>
        <v>#N/A</v>
      </c>
      <c r="AX436" s="73" t="e">
        <f ca="1">AX$151-データ!AF283</f>
        <v>#N/A</v>
      </c>
      <c r="AY436" s="73" t="e">
        <f ca="1">AY$151-データ!AG283</f>
        <v>#N/A</v>
      </c>
      <c r="AZ436" s="73" t="e">
        <f ca="1">AZ$151-データ!AH283</f>
        <v>#N/A</v>
      </c>
      <c r="BA436" s="73" t="e">
        <f ca="1">BA$151-データ!AI283</f>
        <v>#N/A</v>
      </c>
      <c r="BB436" s="73" t="e">
        <f ca="1">BB$151-データ!AJ283</f>
        <v>#N/A</v>
      </c>
      <c r="BC436" s="73" t="e">
        <f ca="1">BC$151-データ!AK283</f>
        <v>#N/A</v>
      </c>
      <c r="BD436" s="73" t="e">
        <f ca="1">BD$151-データ!AL283</f>
        <v>#N/A</v>
      </c>
      <c r="BE436" s="73" t="e">
        <f ca="1">BE$151-データ!AM283</f>
        <v>#N/A</v>
      </c>
      <c r="BF436" s="73" t="e">
        <f ca="1">BF$151-データ!AN283</f>
        <v>#N/A</v>
      </c>
      <c r="BG436" s="73" t="e">
        <f ca="1">BG$151-データ!AO283</f>
        <v>#N/A</v>
      </c>
      <c r="BH436" s="73" t="e">
        <f ca="1">BH$151-データ!AP283</f>
        <v>#N/A</v>
      </c>
      <c r="BI436" s="73" t="e">
        <f ca="1">BI$151-データ!AQ283</f>
        <v>#N/A</v>
      </c>
      <c r="BJ436" s="73" t="e">
        <f ca="1">BJ$151-データ!AR283</f>
        <v>#N/A</v>
      </c>
      <c r="BK436" s="73" t="e">
        <f ca="1">BK$151-データ!AS283</f>
        <v>#N/A</v>
      </c>
      <c r="BL436" s="73" t="e">
        <f ca="1">BL$151-データ!AT283</f>
        <v>#N/A</v>
      </c>
      <c r="BM436" s="73" t="e">
        <f ca="1">BM$151-データ!AU283</f>
        <v>#N/A</v>
      </c>
      <c r="BN436" s="73" t="e">
        <f ca="1">BN$151-データ!AV283</f>
        <v>#N/A</v>
      </c>
      <c r="BO436" s="73" t="e">
        <f ca="1">BO$151-データ!AW283</f>
        <v>#N/A</v>
      </c>
      <c r="BP436" s="73">
        <f ca="1">BP$151-データ!AX283</f>
        <v>-5</v>
      </c>
      <c r="BQ436" s="73" t="e">
        <f>BQ$151-データ!AY283</f>
        <v>#N/A</v>
      </c>
      <c r="BR436" s="73" t="e">
        <f>BR$151-データ!AZ283</f>
        <v>#N/A</v>
      </c>
    </row>
    <row r="437" spans="30:70" hidden="1" outlineLevel="1">
      <c r="AD437" s="66">
        <f>データ!B284</f>
        <v>280</v>
      </c>
      <c r="AE437" s="66">
        <f ca="1">IF(AF437&lt;&gt;0,0,COUNTIF(AF$157:$AF437,0))</f>
        <v>0</v>
      </c>
      <c r="AF437" s="66">
        <f t="shared" ca="1" si="57"/>
        <v>1</v>
      </c>
      <c r="AG437" s="66" t="str">
        <f>データ!D284</f>
        <v>邪龍</v>
      </c>
      <c r="AH437" s="66" t="str">
        <f>データ!F284</f>
        <v>ニーズホッグ</v>
      </c>
      <c r="AI437" s="73" t="e">
        <f ca="1">AI$151-データ!Q284</f>
        <v>#N/A</v>
      </c>
      <c r="AJ437" s="73" t="e">
        <f ca="1">AJ$151-データ!R284</f>
        <v>#N/A</v>
      </c>
      <c r="AK437" s="73" t="e">
        <f ca="1">AK$151-データ!S284</f>
        <v>#N/A</v>
      </c>
      <c r="AL437" s="73" t="e">
        <f ca="1">AL$151-データ!T284</f>
        <v>#N/A</v>
      </c>
      <c r="AM437" s="73" t="e">
        <f ca="1">AM$151-データ!U284</f>
        <v>#N/A</v>
      </c>
      <c r="AN437" s="73" t="e">
        <f ca="1">AN$151-データ!V284</f>
        <v>#N/A</v>
      </c>
      <c r="AO437" s="73" t="e">
        <f ca="1">AO$151-データ!W284</f>
        <v>#N/A</v>
      </c>
      <c r="AP437" s="73" t="e">
        <f ca="1">AP$151-データ!X284</f>
        <v>#N/A</v>
      </c>
      <c r="AQ437" s="73" t="e">
        <f ca="1">AQ$151-データ!Y284</f>
        <v>#N/A</v>
      </c>
      <c r="AR437" s="73" t="e">
        <f ca="1">AR$151-データ!Z284</f>
        <v>#N/A</v>
      </c>
      <c r="AS437" s="73" t="e">
        <f ca="1">AS$151-データ!AA284</f>
        <v>#N/A</v>
      </c>
      <c r="AT437" s="73" t="e">
        <f ca="1">AT$151-データ!AB284</f>
        <v>#N/A</v>
      </c>
      <c r="AU437" s="73" t="e">
        <f ca="1">AU$151-データ!AC284</f>
        <v>#N/A</v>
      </c>
      <c r="AV437" s="73" t="e">
        <f ca="1">AV$151-データ!AD284</f>
        <v>#N/A</v>
      </c>
      <c r="AW437" s="73" t="e">
        <f ca="1">AW$151-データ!AE284</f>
        <v>#N/A</v>
      </c>
      <c r="AX437" s="73" t="e">
        <f ca="1">AX$151-データ!AF284</f>
        <v>#N/A</v>
      </c>
      <c r="AY437" s="73" t="e">
        <f ca="1">AY$151-データ!AG284</f>
        <v>#N/A</v>
      </c>
      <c r="AZ437" s="73" t="e">
        <f ca="1">AZ$151-データ!AH284</f>
        <v>#N/A</v>
      </c>
      <c r="BA437" s="73" t="e">
        <f ca="1">BA$151-データ!AI284</f>
        <v>#N/A</v>
      </c>
      <c r="BB437" s="73" t="e">
        <f ca="1">BB$151-データ!AJ284</f>
        <v>#N/A</v>
      </c>
      <c r="BC437" s="73" t="e">
        <f ca="1">BC$151-データ!AK284</f>
        <v>#N/A</v>
      </c>
      <c r="BD437" s="73" t="e">
        <f ca="1">BD$151-データ!AL284</f>
        <v>#N/A</v>
      </c>
      <c r="BE437" s="73" t="e">
        <f ca="1">BE$151-データ!AM284</f>
        <v>#N/A</v>
      </c>
      <c r="BF437" s="73" t="e">
        <f ca="1">BF$151-データ!AN284</f>
        <v>#N/A</v>
      </c>
      <c r="BG437" s="73" t="e">
        <f ca="1">BG$151-データ!AO284</f>
        <v>#N/A</v>
      </c>
      <c r="BH437" s="73" t="e">
        <f ca="1">BH$151-データ!AP284</f>
        <v>#N/A</v>
      </c>
      <c r="BI437" s="73" t="e">
        <f ca="1">BI$151-データ!AQ284</f>
        <v>#N/A</v>
      </c>
      <c r="BJ437" s="73" t="e">
        <f ca="1">BJ$151-データ!AR284</f>
        <v>#N/A</v>
      </c>
      <c r="BK437" s="73" t="e">
        <f ca="1">BK$151-データ!AS284</f>
        <v>#N/A</v>
      </c>
      <c r="BL437" s="73" t="e">
        <f ca="1">BL$151-データ!AT284</f>
        <v>#N/A</v>
      </c>
      <c r="BM437" s="73" t="e">
        <f ca="1">BM$151-データ!AU284</f>
        <v>#N/A</v>
      </c>
      <c r="BN437" s="73" t="e">
        <f ca="1">BN$151-データ!AV284</f>
        <v>#N/A</v>
      </c>
      <c r="BO437" s="73" t="e">
        <f ca="1">BO$151-データ!AW284</f>
        <v>#N/A</v>
      </c>
      <c r="BP437" s="73">
        <f ca="1">BP$151-データ!AX284</f>
        <v>-6</v>
      </c>
      <c r="BQ437" s="73" t="e">
        <f>BQ$151-データ!AY284</f>
        <v>#N/A</v>
      </c>
      <c r="BR437" s="73" t="e">
        <f>BR$151-データ!AZ284</f>
        <v>#N/A</v>
      </c>
    </row>
    <row r="438" spans="30:70" hidden="1" outlineLevel="1">
      <c r="AD438" s="66">
        <f>データ!B285</f>
        <v>281</v>
      </c>
      <c r="AE438" s="66">
        <f ca="1">IF(AF438&lt;&gt;0,0,COUNTIF(AF$157:$AF438,0))</f>
        <v>0</v>
      </c>
      <c r="AF438" s="66">
        <f t="shared" ca="1" si="57"/>
        <v>1</v>
      </c>
      <c r="AG438" s="66" t="str">
        <f>データ!D285</f>
        <v>邪龍</v>
      </c>
      <c r="AH438" s="66" t="str">
        <f>データ!F285</f>
        <v>キングー</v>
      </c>
      <c r="AI438" s="73" t="e">
        <f ca="1">AI$151-データ!Q285</f>
        <v>#N/A</v>
      </c>
      <c r="AJ438" s="73" t="e">
        <f ca="1">AJ$151-データ!R285</f>
        <v>#N/A</v>
      </c>
      <c r="AK438" s="73" t="e">
        <f ca="1">AK$151-データ!S285</f>
        <v>#N/A</v>
      </c>
      <c r="AL438" s="73" t="e">
        <f ca="1">AL$151-データ!T285</f>
        <v>#N/A</v>
      </c>
      <c r="AM438" s="73" t="e">
        <f ca="1">AM$151-データ!U285</f>
        <v>#N/A</v>
      </c>
      <c r="AN438" s="73" t="e">
        <f ca="1">AN$151-データ!V285</f>
        <v>#N/A</v>
      </c>
      <c r="AO438" s="73" t="e">
        <f ca="1">AO$151-データ!W285</f>
        <v>#N/A</v>
      </c>
      <c r="AP438" s="73" t="e">
        <f ca="1">AP$151-データ!X285</f>
        <v>#N/A</v>
      </c>
      <c r="AQ438" s="73" t="e">
        <f ca="1">AQ$151-データ!Y285</f>
        <v>#N/A</v>
      </c>
      <c r="AR438" s="73" t="e">
        <f ca="1">AR$151-データ!Z285</f>
        <v>#N/A</v>
      </c>
      <c r="AS438" s="73" t="e">
        <f ca="1">AS$151-データ!AA285</f>
        <v>#N/A</v>
      </c>
      <c r="AT438" s="73" t="e">
        <f ca="1">AT$151-データ!AB285</f>
        <v>#N/A</v>
      </c>
      <c r="AU438" s="73" t="e">
        <f ca="1">AU$151-データ!AC285</f>
        <v>#N/A</v>
      </c>
      <c r="AV438" s="73" t="e">
        <f ca="1">AV$151-データ!AD285</f>
        <v>#N/A</v>
      </c>
      <c r="AW438" s="73" t="e">
        <f ca="1">AW$151-データ!AE285</f>
        <v>#N/A</v>
      </c>
      <c r="AX438" s="73" t="e">
        <f ca="1">AX$151-データ!AF285</f>
        <v>#N/A</v>
      </c>
      <c r="AY438" s="73" t="e">
        <f ca="1">AY$151-データ!AG285</f>
        <v>#N/A</v>
      </c>
      <c r="AZ438" s="73" t="e">
        <f ca="1">AZ$151-データ!AH285</f>
        <v>#N/A</v>
      </c>
      <c r="BA438" s="73" t="e">
        <f ca="1">BA$151-データ!AI285</f>
        <v>#N/A</v>
      </c>
      <c r="BB438" s="73" t="e">
        <f ca="1">BB$151-データ!AJ285</f>
        <v>#N/A</v>
      </c>
      <c r="BC438" s="73" t="e">
        <f ca="1">BC$151-データ!AK285</f>
        <v>#N/A</v>
      </c>
      <c r="BD438" s="73" t="e">
        <f ca="1">BD$151-データ!AL285</f>
        <v>#N/A</v>
      </c>
      <c r="BE438" s="73" t="e">
        <f ca="1">BE$151-データ!AM285</f>
        <v>#N/A</v>
      </c>
      <c r="BF438" s="73" t="e">
        <f ca="1">BF$151-データ!AN285</f>
        <v>#N/A</v>
      </c>
      <c r="BG438" s="73" t="e">
        <f ca="1">BG$151-データ!AO285</f>
        <v>#N/A</v>
      </c>
      <c r="BH438" s="73" t="e">
        <f ca="1">BH$151-データ!AP285</f>
        <v>#N/A</v>
      </c>
      <c r="BI438" s="73" t="e">
        <f ca="1">BI$151-データ!AQ285</f>
        <v>#N/A</v>
      </c>
      <c r="BJ438" s="73" t="e">
        <f ca="1">BJ$151-データ!AR285</f>
        <v>#N/A</v>
      </c>
      <c r="BK438" s="73" t="e">
        <f ca="1">BK$151-データ!AS285</f>
        <v>#N/A</v>
      </c>
      <c r="BL438" s="73" t="e">
        <f ca="1">BL$151-データ!AT285</f>
        <v>#N/A</v>
      </c>
      <c r="BM438" s="73" t="e">
        <f ca="1">BM$151-データ!AU285</f>
        <v>#N/A</v>
      </c>
      <c r="BN438" s="73" t="e">
        <f ca="1">BN$151-データ!AV285</f>
        <v>#N/A</v>
      </c>
      <c r="BO438" s="73" t="e">
        <f ca="1">BO$151-データ!AW285</f>
        <v>#N/A</v>
      </c>
      <c r="BP438" s="73">
        <f ca="1">BP$151-データ!AX285</f>
        <v>-8</v>
      </c>
      <c r="BQ438" s="73" t="e">
        <f>BQ$151-データ!AY285</f>
        <v>#N/A</v>
      </c>
      <c r="BR438" s="73" t="e">
        <f>BR$151-データ!AZ285</f>
        <v>#N/A</v>
      </c>
    </row>
    <row r="439" spans="30:70" hidden="1" outlineLevel="1">
      <c r="AD439" s="66">
        <f>データ!B286</f>
        <v>282</v>
      </c>
      <c r="AE439" s="66">
        <f ca="1">IF(AF439&lt;&gt;0,0,COUNTIF(AF$157:$AF439,0))</f>
        <v>0</v>
      </c>
      <c r="AF439" s="66">
        <f t="shared" ca="1" si="57"/>
        <v>1</v>
      </c>
      <c r="AG439" s="66" t="str">
        <f>データ!D286</f>
        <v>邪龍</v>
      </c>
      <c r="AH439" s="66" t="str">
        <f>データ!F286</f>
        <v>ヴァスキ</v>
      </c>
      <c r="AI439" s="73" t="e">
        <f ca="1">AI$151-データ!Q286</f>
        <v>#N/A</v>
      </c>
      <c r="AJ439" s="73" t="e">
        <f ca="1">AJ$151-データ!R286</f>
        <v>#N/A</v>
      </c>
      <c r="AK439" s="73" t="e">
        <f ca="1">AK$151-データ!S286</f>
        <v>#N/A</v>
      </c>
      <c r="AL439" s="73" t="e">
        <f ca="1">AL$151-データ!T286</f>
        <v>#N/A</v>
      </c>
      <c r="AM439" s="73" t="e">
        <f ca="1">AM$151-データ!U286</f>
        <v>#N/A</v>
      </c>
      <c r="AN439" s="73" t="e">
        <f ca="1">AN$151-データ!V286</f>
        <v>#N/A</v>
      </c>
      <c r="AO439" s="73" t="e">
        <f ca="1">AO$151-データ!W286</f>
        <v>#N/A</v>
      </c>
      <c r="AP439" s="73" t="e">
        <f ca="1">AP$151-データ!X286</f>
        <v>#N/A</v>
      </c>
      <c r="AQ439" s="73" t="e">
        <f ca="1">AQ$151-データ!Y286</f>
        <v>#N/A</v>
      </c>
      <c r="AR439" s="73" t="e">
        <f ca="1">AR$151-データ!Z286</f>
        <v>#N/A</v>
      </c>
      <c r="AS439" s="73" t="e">
        <f ca="1">AS$151-データ!AA286</f>
        <v>#N/A</v>
      </c>
      <c r="AT439" s="73" t="e">
        <f ca="1">AT$151-データ!AB286</f>
        <v>#N/A</v>
      </c>
      <c r="AU439" s="73" t="e">
        <f ca="1">AU$151-データ!AC286</f>
        <v>#N/A</v>
      </c>
      <c r="AV439" s="73" t="e">
        <f ca="1">AV$151-データ!AD286</f>
        <v>#N/A</v>
      </c>
      <c r="AW439" s="73" t="e">
        <f ca="1">AW$151-データ!AE286</f>
        <v>#N/A</v>
      </c>
      <c r="AX439" s="73" t="e">
        <f ca="1">AX$151-データ!AF286</f>
        <v>#N/A</v>
      </c>
      <c r="AY439" s="73" t="e">
        <f ca="1">AY$151-データ!AG286</f>
        <v>#N/A</v>
      </c>
      <c r="AZ439" s="73" t="e">
        <f ca="1">AZ$151-データ!AH286</f>
        <v>#N/A</v>
      </c>
      <c r="BA439" s="73" t="e">
        <f ca="1">BA$151-データ!AI286</f>
        <v>#N/A</v>
      </c>
      <c r="BB439" s="73" t="e">
        <f ca="1">BB$151-データ!AJ286</f>
        <v>#N/A</v>
      </c>
      <c r="BC439" s="73" t="e">
        <f ca="1">BC$151-データ!AK286</f>
        <v>#N/A</v>
      </c>
      <c r="BD439" s="73" t="e">
        <f ca="1">BD$151-データ!AL286</f>
        <v>#N/A</v>
      </c>
      <c r="BE439" s="73" t="e">
        <f ca="1">BE$151-データ!AM286</f>
        <v>#N/A</v>
      </c>
      <c r="BF439" s="73" t="e">
        <f ca="1">BF$151-データ!AN286</f>
        <v>#N/A</v>
      </c>
      <c r="BG439" s="73" t="e">
        <f ca="1">BG$151-データ!AO286</f>
        <v>#N/A</v>
      </c>
      <c r="BH439" s="73" t="e">
        <f ca="1">BH$151-データ!AP286</f>
        <v>#N/A</v>
      </c>
      <c r="BI439" s="73" t="e">
        <f ca="1">BI$151-データ!AQ286</f>
        <v>#N/A</v>
      </c>
      <c r="BJ439" s="73" t="e">
        <f ca="1">BJ$151-データ!AR286</f>
        <v>#N/A</v>
      </c>
      <c r="BK439" s="73" t="e">
        <f ca="1">BK$151-データ!AS286</f>
        <v>#N/A</v>
      </c>
      <c r="BL439" s="73" t="e">
        <f ca="1">BL$151-データ!AT286</f>
        <v>#N/A</v>
      </c>
      <c r="BM439" s="73" t="e">
        <f ca="1">BM$151-データ!AU286</f>
        <v>#N/A</v>
      </c>
      <c r="BN439" s="73" t="e">
        <f ca="1">BN$151-データ!AV286</f>
        <v>#N/A</v>
      </c>
      <c r="BO439" s="73" t="e">
        <f ca="1">BO$151-データ!AW286</f>
        <v>#N/A</v>
      </c>
      <c r="BP439" s="73">
        <f ca="1">BP$151-データ!AX286</f>
        <v>-9</v>
      </c>
      <c r="BQ439" s="73" t="e">
        <f>BQ$151-データ!AY286</f>
        <v>#N/A</v>
      </c>
      <c r="BR439" s="73" t="e">
        <f>BR$151-データ!AZ286</f>
        <v>#N/A</v>
      </c>
    </row>
    <row r="440" spans="30:70" hidden="1" outlineLevel="1">
      <c r="AD440" s="66">
        <f>データ!B287</f>
        <v>283</v>
      </c>
      <c r="AE440" s="66">
        <f ca="1">IF(AF440&lt;&gt;0,0,COUNTIF(AF$157:$AF440,0))</f>
        <v>0</v>
      </c>
      <c r="AF440" s="66">
        <f t="shared" ca="1" si="57"/>
        <v>1</v>
      </c>
      <c r="AG440" s="66" t="str">
        <f>データ!D287</f>
        <v>鬼神</v>
      </c>
      <c r="AH440" s="66" t="str">
        <f>データ!F287</f>
        <v>ゾウチョウテン</v>
      </c>
      <c r="AI440" s="73" t="e">
        <f ca="1">AI$151-データ!Q287</f>
        <v>#N/A</v>
      </c>
      <c r="AJ440" s="73" t="e">
        <f ca="1">AJ$151-データ!R287</f>
        <v>#N/A</v>
      </c>
      <c r="AK440" s="73" t="e">
        <f ca="1">AK$151-データ!S287</f>
        <v>#N/A</v>
      </c>
      <c r="AL440" s="73" t="e">
        <f ca="1">AL$151-データ!T287</f>
        <v>#N/A</v>
      </c>
      <c r="AM440" s="73" t="e">
        <f ca="1">AM$151-データ!U287</f>
        <v>#N/A</v>
      </c>
      <c r="AN440" s="73" t="e">
        <f ca="1">AN$151-データ!V287</f>
        <v>#N/A</v>
      </c>
      <c r="AO440" s="73" t="e">
        <f ca="1">AO$151-データ!W287</f>
        <v>#N/A</v>
      </c>
      <c r="AP440" s="73" t="e">
        <f ca="1">AP$151-データ!X287</f>
        <v>#N/A</v>
      </c>
      <c r="AQ440" s="73" t="e">
        <f ca="1">AQ$151-データ!Y287</f>
        <v>#N/A</v>
      </c>
      <c r="AR440" s="73" t="e">
        <f ca="1">AR$151-データ!Z287</f>
        <v>#N/A</v>
      </c>
      <c r="AS440" s="73" t="e">
        <f ca="1">AS$151-データ!AA287</f>
        <v>#N/A</v>
      </c>
      <c r="AT440" s="73" t="e">
        <f ca="1">AT$151-データ!AB287</f>
        <v>#N/A</v>
      </c>
      <c r="AU440" s="73" t="e">
        <f ca="1">AU$151-データ!AC287</f>
        <v>#N/A</v>
      </c>
      <c r="AV440" s="73" t="e">
        <f ca="1">AV$151-データ!AD287</f>
        <v>#N/A</v>
      </c>
      <c r="AW440" s="73" t="e">
        <f ca="1">AW$151-データ!AE287</f>
        <v>#N/A</v>
      </c>
      <c r="AX440" s="73">
        <f ca="1">AX$151-データ!AF287</f>
        <v>-1</v>
      </c>
      <c r="AY440" s="73" t="e">
        <f ca="1">AY$151-データ!AG287</f>
        <v>#N/A</v>
      </c>
      <c r="AZ440" s="73" t="e">
        <f ca="1">AZ$151-データ!AH287</f>
        <v>#N/A</v>
      </c>
      <c r="BA440" s="73" t="e">
        <f ca="1">BA$151-データ!AI287</f>
        <v>#N/A</v>
      </c>
      <c r="BB440" s="73" t="e">
        <f ca="1">BB$151-データ!AJ287</f>
        <v>#N/A</v>
      </c>
      <c r="BC440" s="73" t="e">
        <f ca="1">BC$151-データ!AK287</f>
        <v>#N/A</v>
      </c>
      <c r="BD440" s="73" t="e">
        <f ca="1">BD$151-データ!AL287</f>
        <v>#N/A</v>
      </c>
      <c r="BE440" s="73" t="e">
        <f ca="1">BE$151-データ!AM287</f>
        <v>#N/A</v>
      </c>
      <c r="BF440" s="73" t="e">
        <f ca="1">BF$151-データ!AN287</f>
        <v>#N/A</v>
      </c>
      <c r="BG440" s="73" t="e">
        <f ca="1">BG$151-データ!AO287</f>
        <v>#N/A</v>
      </c>
      <c r="BH440" s="73" t="e">
        <f ca="1">BH$151-データ!AP287</f>
        <v>#N/A</v>
      </c>
      <c r="BI440" s="73" t="e">
        <f ca="1">BI$151-データ!AQ287</f>
        <v>#N/A</v>
      </c>
      <c r="BJ440" s="73" t="e">
        <f ca="1">BJ$151-データ!AR287</f>
        <v>#N/A</v>
      </c>
      <c r="BK440" s="73" t="e">
        <f ca="1">BK$151-データ!AS287</f>
        <v>#N/A</v>
      </c>
      <c r="BL440" s="73" t="e">
        <f ca="1">BL$151-データ!AT287</f>
        <v>#N/A</v>
      </c>
      <c r="BM440" s="73" t="e">
        <f ca="1">BM$151-データ!AU287</f>
        <v>#N/A</v>
      </c>
      <c r="BN440" s="73" t="e">
        <f ca="1">BN$151-データ!AV287</f>
        <v>#N/A</v>
      </c>
      <c r="BO440" s="73" t="e">
        <f ca="1">BO$151-データ!AW287</f>
        <v>#N/A</v>
      </c>
      <c r="BP440" s="73" t="e">
        <f ca="1">BP$151-データ!AX287</f>
        <v>#N/A</v>
      </c>
      <c r="BQ440" s="73" t="e">
        <f>BQ$151-データ!AY287</f>
        <v>#N/A</v>
      </c>
      <c r="BR440" s="73" t="e">
        <f>BR$151-データ!AZ287</f>
        <v>#N/A</v>
      </c>
    </row>
    <row r="441" spans="30:70" hidden="1" outlineLevel="1">
      <c r="AD441" s="66">
        <f>データ!B288</f>
        <v>284</v>
      </c>
      <c r="AE441" s="66">
        <f ca="1">IF(AF441&lt;&gt;0,0,COUNTIF(AF$157:$AF441,0))</f>
        <v>0</v>
      </c>
      <c r="AF441" s="66">
        <f t="shared" ca="1" si="57"/>
        <v>1</v>
      </c>
      <c r="AG441" s="66" t="str">
        <f>データ!D288</f>
        <v>鬼神</v>
      </c>
      <c r="AH441" s="66" t="str">
        <f>データ!F288</f>
        <v>コウモクテン</v>
      </c>
      <c r="AI441" s="73" t="e">
        <f ca="1">AI$151-データ!Q288</f>
        <v>#N/A</v>
      </c>
      <c r="AJ441" s="73" t="e">
        <f ca="1">AJ$151-データ!R288</f>
        <v>#N/A</v>
      </c>
      <c r="AK441" s="73" t="e">
        <f ca="1">AK$151-データ!S288</f>
        <v>#N/A</v>
      </c>
      <c r="AL441" s="73" t="e">
        <f ca="1">AL$151-データ!T288</f>
        <v>#N/A</v>
      </c>
      <c r="AM441" s="73" t="e">
        <f ca="1">AM$151-データ!U288</f>
        <v>#N/A</v>
      </c>
      <c r="AN441" s="73" t="e">
        <f ca="1">AN$151-データ!V288</f>
        <v>#N/A</v>
      </c>
      <c r="AO441" s="73" t="e">
        <f ca="1">AO$151-データ!W288</f>
        <v>#N/A</v>
      </c>
      <c r="AP441" s="73" t="e">
        <f ca="1">AP$151-データ!X288</f>
        <v>#N/A</v>
      </c>
      <c r="AQ441" s="73" t="e">
        <f ca="1">AQ$151-データ!Y288</f>
        <v>#N/A</v>
      </c>
      <c r="AR441" s="73" t="e">
        <f ca="1">AR$151-データ!Z288</f>
        <v>#N/A</v>
      </c>
      <c r="AS441" s="73" t="e">
        <f ca="1">AS$151-データ!AA288</f>
        <v>#N/A</v>
      </c>
      <c r="AT441" s="73" t="e">
        <f ca="1">AT$151-データ!AB288</f>
        <v>#N/A</v>
      </c>
      <c r="AU441" s="73" t="e">
        <f ca="1">AU$151-データ!AC288</f>
        <v>#N/A</v>
      </c>
      <c r="AV441" s="73" t="e">
        <f ca="1">AV$151-データ!AD288</f>
        <v>#N/A</v>
      </c>
      <c r="AW441" s="73" t="e">
        <f ca="1">AW$151-データ!AE288</f>
        <v>#N/A</v>
      </c>
      <c r="AX441" s="73">
        <f ca="1">AX$151-データ!AF288</f>
        <v>-4</v>
      </c>
      <c r="AY441" s="73" t="e">
        <f ca="1">AY$151-データ!AG288</f>
        <v>#N/A</v>
      </c>
      <c r="AZ441" s="73" t="e">
        <f ca="1">AZ$151-データ!AH288</f>
        <v>#N/A</v>
      </c>
      <c r="BA441" s="73" t="e">
        <f ca="1">BA$151-データ!AI288</f>
        <v>#N/A</v>
      </c>
      <c r="BB441" s="73" t="e">
        <f ca="1">BB$151-データ!AJ288</f>
        <v>#N/A</v>
      </c>
      <c r="BC441" s="73" t="e">
        <f ca="1">BC$151-データ!AK288</f>
        <v>#N/A</v>
      </c>
      <c r="BD441" s="73" t="e">
        <f ca="1">BD$151-データ!AL288</f>
        <v>#N/A</v>
      </c>
      <c r="BE441" s="73" t="e">
        <f ca="1">BE$151-データ!AM288</f>
        <v>#N/A</v>
      </c>
      <c r="BF441" s="73" t="e">
        <f ca="1">BF$151-データ!AN288</f>
        <v>#N/A</v>
      </c>
      <c r="BG441" s="73" t="e">
        <f ca="1">BG$151-データ!AO288</f>
        <v>#N/A</v>
      </c>
      <c r="BH441" s="73" t="e">
        <f ca="1">BH$151-データ!AP288</f>
        <v>#N/A</v>
      </c>
      <c r="BI441" s="73" t="e">
        <f ca="1">BI$151-データ!AQ288</f>
        <v>#N/A</v>
      </c>
      <c r="BJ441" s="73" t="e">
        <f ca="1">BJ$151-データ!AR288</f>
        <v>#N/A</v>
      </c>
      <c r="BK441" s="73" t="e">
        <f ca="1">BK$151-データ!AS288</f>
        <v>#N/A</v>
      </c>
      <c r="BL441" s="73" t="e">
        <f ca="1">BL$151-データ!AT288</f>
        <v>#N/A</v>
      </c>
      <c r="BM441" s="73" t="e">
        <f ca="1">BM$151-データ!AU288</f>
        <v>#N/A</v>
      </c>
      <c r="BN441" s="73" t="e">
        <f ca="1">BN$151-データ!AV288</f>
        <v>#N/A</v>
      </c>
      <c r="BO441" s="73" t="e">
        <f ca="1">BO$151-データ!AW288</f>
        <v>#N/A</v>
      </c>
      <c r="BP441" s="73" t="e">
        <f ca="1">BP$151-データ!AX288</f>
        <v>#N/A</v>
      </c>
      <c r="BQ441" s="73" t="e">
        <f>BQ$151-データ!AY288</f>
        <v>#N/A</v>
      </c>
      <c r="BR441" s="73" t="e">
        <f>BR$151-データ!AZ288</f>
        <v>#N/A</v>
      </c>
    </row>
    <row r="442" spans="30:70" hidden="1" outlineLevel="1">
      <c r="AD442" s="66">
        <f>データ!B289</f>
        <v>285</v>
      </c>
      <c r="AE442" s="66">
        <f ca="1">IF(AF442&lt;&gt;0,0,COUNTIF(AF$157:$AF442,0))</f>
        <v>0</v>
      </c>
      <c r="AF442" s="66">
        <f t="shared" ca="1" si="57"/>
        <v>1</v>
      </c>
      <c r="AG442" s="66" t="str">
        <f>データ!D289</f>
        <v>鬼神</v>
      </c>
      <c r="AH442" s="66" t="str">
        <f>データ!F289</f>
        <v>ジコクテン</v>
      </c>
      <c r="AI442" s="73" t="e">
        <f ca="1">AI$151-データ!Q289</f>
        <v>#N/A</v>
      </c>
      <c r="AJ442" s="73" t="e">
        <f ca="1">AJ$151-データ!R289</f>
        <v>#N/A</v>
      </c>
      <c r="AK442" s="73" t="e">
        <f ca="1">AK$151-データ!S289</f>
        <v>#N/A</v>
      </c>
      <c r="AL442" s="73" t="e">
        <f ca="1">AL$151-データ!T289</f>
        <v>#N/A</v>
      </c>
      <c r="AM442" s="73" t="e">
        <f ca="1">AM$151-データ!U289</f>
        <v>#N/A</v>
      </c>
      <c r="AN442" s="73" t="e">
        <f ca="1">AN$151-データ!V289</f>
        <v>#N/A</v>
      </c>
      <c r="AO442" s="73" t="e">
        <f ca="1">AO$151-データ!W289</f>
        <v>#N/A</v>
      </c>
      <c r="AP442" s="73" t="e">
        <f ca="1">AP$151-データ!X289</f>
        <v>#N/A</v>
      </c>
      <c r="AQ442" s="73" t="e">
        <f ca="1">AQ$151-データ!Y289</f>
        <v>#N/A</v>
      </c>
      <c r="AR442" s="73" t="e">
        <f ca="1">AR$151-データ!Z289</f>
        <v>#N/A</v>
      </c>
      <c r="AS442" s="73" t="e">
        <f ca="1">AS$151-データ!AA289</f>
        <v>#N/A</v>
      </c>
      <c r="AT442" s="73" t="e">
        <f ca="1">AT$151-データ!AB289</f>
        <v>#N/A</v>
      </c>
      <c r="AU442" s="73" t="e">
        <f ca="1">AU$151-データ!AC289</f>
        <v>#N/A</v>
      </c>
      <c r="AV442" s="73" t="e">
        <f ca="1">AV$151-データ!AD289</f>
        <v>#N/A</v>
      </c>
      <c r="AW442" s="73" t="e">
        <f ca="1">AW$151-データ!AE289</f>
        <v>#N/A</v>
      </c>
      <c r="AX442" s="73">
        <f ca="1">AX$151-データ!AF289</f>
        <v>-5</v>
      </c>
      <c r="AY442" s="73" t="e">
        <f ca="1">AY$151-データ!AG289</f>
        <v>#N/A</v>
      </c>
      <c r="AZ442" s="73" t="e">
        <f ca="1">AZ$151-データ!AH289</f>
        <v>#N/A</v>
      </c>
      <c r="BA442" s="73" t="e">
        <f ca="1">BA$151-データ!AI289</f>
        <v>#N/A</v>
      </c>
      <c r="BB442" s="73" t="e">
        <f ca="1">BB$151-データ!AJ289</f>
        <v>#N/A</v>
      </c>
      <c r="BC442" s="73" t="e">
        <f ca="1">BC$151-データ!AK289</f>
        <v>#N/A</v>
      </c>
      <c r="BD442" s="73" t="e">
        <f ca="1">BD$151-データ!AL289</f>
        <v>#N/A</v>
      </c>
      <c r="BE442" s="73" t="e">
        <f ca="1">BE$151-データ!AM289</f>
        <v>#N/A</v>
      </c>
      <c r="BF442" s="73" t="e">
        <f ca="1">BF$151-データ!AN289</f>
        <v>#N/A</v>
      </c>
      <c r="BG442" s="73" t="e">
        <f ca="1">BG$151-データ!AO289</f>
        <v>#N/A</v>
      </c>
      <c r="BH442" s="73" t="e">
        <f ca="1">BH$151-データ!AP289</f>
        <v>#N/A</v>
      </c>
      <c r="BI442" s="73" t="e">
        <f ca="1">BI$151-データ!AQ289</f>
        <v>#N/A</v>
      </c>
      <c r="BJ442" s="73" t="e">
        <f ca="1">BJ$151-データ!AR289</f>
        <v>#N/A</v>
      </c>
      <c r="BK442" s="73" t="e">
        <f ca="1">BK$151-データ!AS289</f>
        <v>#N/A</v>
      </c>
      <c r="BL442" s="73" t="e">
        <f ca="1">BL$151-データ!AT289</f>
        <v>#N/A</v>
      </c>
      <c r="BM442" s="73" t="e">
        <f ca="1">BM$151-データ!AU289</f>
        <v>#N/A</v>
      </c>
      <c r="BN442" s="73" t="e">
        <f ca="1">BN$151-データ!AV289</f>
        <v>#N/A</v>
      </c>
      <c r="BO442" s="73" t="e">
        <f ca="1">BO$151-データ!AW289</f>
        <v>#N/A</v>
      </c>
      <c r="BP442" s="73" t="e">
        <f ca="1">BP$151-データ!AX289</f>
        <v>#N/A</v>
      </c>
      <c r="BQ442" s="73" t="e">
        <f>BQ$151-データ!AY289</f>
        <v>#N/A</v>
      </c>
      <c r="BR442" s="73" t="e">
        <f>BR$151-データ!AZ289</f>
        <v>#N/A</v>
      </c>
    </row>
    <row r="443" spans="30:70" hidden="1" outlineLevel="1">
      <c r="AD443" s="66">
        <f>データ!B290</f>
        <v>286</v>
      </c>
      <c r="AE443" s="66">
        <f ca="1">IF(AF443&lt;&gt;0,0,COUNTIF(AF$157:$AF443,0))</f>
        <v>0</v>
      </c>
      <c r="AF443" s="66">
        <f t="shared" ca="1" si="57"/>
        <v>1</v>
      </c>
      <c r="AG443" s="66" t="str">
        <f>データ!D290</f>
        <v>鬼神</v>
      </c>
      <c r="AH443" s="66" t="str">
        <f>データ!F290</f>
        <v>ビシャモンテン</v>
      </c>
      <c r="AI443" s="73" t="e">
        <f ca="1">AI$151-データ!Q290</f>
        <v>#N/A</v>
      </c>
      <c r="AJ443" s="73" t="e">
        <f ca="1">AJ$151-データ!R290</f>
        <v>#N/A</v>
      </c>
      <c r="AK443" s="73" t="e">
        <f ca="1">AK$151-データ!S290</f>
        <v>#N/A</v>
      </c>
      <c r="AL443" s="73" t="e">
        <f ca="1">AL$151-データ!T290</f>
        <v>#N/A</v>
      </c>
      <c r="AM443" s="73" t="e">
        <f ca="1">AM$151-データ!U290</f>
        <v>#N/A</v>
      </c>
      <c r="AN443" s="73" t="e">
        <f ca="1">AN$151-データ!V290</f>
        <v>#N/A</v>
      </c>
      <c r="AO443" s="73" t="e">
        <f ca="1">AO$151-データ!W290</f>
        <v>#N/A</v>
      </c>
      <c r="AP443" s="73" t="e">
        <f ca="1">AP$151-データ!X290</f>
        <v>#N/A</v>
      </c>
      <c r="AQ443" s="73" t="e">
        <f ca="1">AQ$151-データ!Y290</f>
        <v>#N/A</v>
      </c>
      <c r="AR443" s="73" t="e">
        <f ca="1">AR$151-データ!Z290</f>
        <v>#N/A</v>
      </c>
      <c r="AS443" s="73" t="e">
        <f ca="1">AS$151-データ!AA290</f>
        <v>#N/A</v>
      </c>
      <c r="AT443" s="73" t="e">
        <f ca="1">AT$151-データ!AB290</f>
        <v>#N/A</v>
      </c>
      <c r="AU443" s="73" t="e">
        <f ca="1">AU$151-データ!AC290</f>
        <v>#N/A</v>
      </c>
      <c r="AV443" s="73" t="e">
        <f ca="1">AV$151-データ!AD290</f>
        <v>#N/A</v>
      </c>
      <c r="AW443" s="73" t="e">
        <f ca="1">AW$151-データ!AE290</f>
        <v>#N/A</v>
      </c>
      <c r="AX443" s="73">
        <f ca="1">AX$151-データ!AF290</f>
        <v>-8</v>
      </c>
      <c r="AY443" s="73" t="e">
        <f ca="1">AY$151-データ!AG290</f>
        <v>#N/A</v>
      </c>
      <c r="AZ443" s="73" t="e">
        <f ca="1">AZ$151-データ!AH290</f>
        <v>#N/A</v>
      </c>
      <c r="BA443" s="73" t="e">
        <f ca="1">BA$151-データ!AI290</f>
        <v>#N/A</v>
      </c>
      <c r="BB443" s="73" t="e">
        <f ca="1">BB$151-データ!AJ290</f>
        <v>#N/A</v>
      </c>
      <c r="BC443" s="73" t="e">
        <f ca="1">BC$151-データ!AK290</f>
        <v>#N/A</v>
      </c>
      <c r="BD443" s="73" t="e">
        <f ca="1">BD$151-データ!AL290</f>
        <v>#N/A</v>
      </c>
      <c r="BE443" s="73" t="e">
        <f ca="1">BE$151-データ!AM290</f>
        <v>#N/A</v>
      </c>
      <c r="BF443" s="73" t="e">
        <f ca="1">BF$151-データ!AN290</f>
        <v>#N/A</v>
      </c>
      <c r="BG443" s="73" t="e">
        <f ca="1">BG$151-データ!AO290</f>
        <v>#N/A</v>
      </c>
      <c r="BH443" s="73" t="e">
        <f ca="1">BH$151-データ!AP290</f>
        <v>#N/A</v>
      </c>
      <c r="BI443" s="73" t="e">
        <f ca="1">BI$151-データ!AQ290</f>
        <v>#N/A</v>
      </c>
      <c r="BJ443" s="73" t="e">
        <f ca="1">BJ$151-データ!AR290</f>
        <v>#N/A</v>
      </c>
      <c r="BK443" s="73" t="e">
        <f ca="1">BK$151-データ!AS290</f>
        <v>#N/A</v>
      </c>
      <c r="BL443" s="73" t="e">
        <f ca="1">BL$151-データ!AT290</f>
        <v>#N/A</v>
      </c>
      <c r="BM443" s="73" t="e">
        <f ca="1">BM$151-データ!AU290</f>
        <v>#N/A</v>
      </c>
      <c r="BN443" s="73" t="e">
        <f ca="1">BN$151-データ!AV290</f>
        <v>#N/A</v>
      </c>
      <c r="BO443" s="73" t="e">
        <f ca="1">BO$151-データ!AW290</f>
        <v>#N/A</v>
      </c>
      <c r="BP443" s="73" t="e">
        <f ca="1">BP$151-データ!AX290</f>
        <v>#N/A</v>
      </c>
      <c r="BQ443" s="73" t="e">
        <f>BQ$151-データ!AY290</f>
        <v>#N/A</v>
      </c>
      <c r="BR443" s="73" t="e">
        <f>BR$151-データ!AZ290</f>
        <v>#N/A</v>
      </c>
    </row>
    <row r="444" spans="30:70" hidden="1" outlineLevel="1">
      <c r="AD444" s="66">
        <f>データ!B291</f>
        <v>287</v>
      </c>
      <c r="AE444" s="66">
        <f ca="1">IF(AF444&lt;&gt;0,0,COUNTIF(AF$157:$AF444,0))</f>
        <v>0</v>
      </c>
      <c r="AF444" s="66">
        <f t="shared" ca="1" si="57"/>
        <v>1</v>
      </c>
      <c r="AG444" s="66" t="str">
        <f>データ!D291</f>
        <v>破壊神</v>
      </c>
      <c r="AH444" s="66" t="str">
        <f>データ!F291</f>
        <v>ディオニソス</v>
      </c>
      <c r="AI444" s="73" t="e">
        <f ca="1">AI$151-データ!Q291</f>
        <v>#N/A</v>
      </c>
      <c r="AJ444" s="73">
        <f ca="1">AJ$151-データ!R291</f>
        <v>-1</v>
      </c>
      <c r="AK444" s="73" t="e">
        <f ca="1">AK$151-データ!S291</f>
        <v>#N/A</v>
      </c>
      <c r="AL444" s="73" t="e">
        <f ca="1">AL$151-データ!T291</f>
        <v>#N/A</v>
      </c>
      <c r="AM444" s="73" t="e">
        <f ca="1">AM$151-データ!U291</f>
        <v>#N/A</v>
      </c>
      <c r="AN444" s="73" t="e">
        <f ca="1">AN$151-データ!V291</f>
        <v>#N/A</v>
      </c>
      <c r="AO444" s="73" t="e">
        <f ca="1">AO$151-データ!W291</f>
        <v>#N/A</v>
      </c>
      <c r="AP444" s="73" t="e">
        <f ca="1">AP$151-データ!X291</f>
        <v>#N/A</v>
      </c>
      <c r="AQ444" s="73" t="e">
        <f ca="1">AQ$151-データ!Y291</f>
        <v>#N/A</v>
      </c>
      <c r="AR444" s="73" t="e">
        <f ca="1">AR$151-データ!Z291</f>
        <v>#N/A</v>
      </c>
      <c r="AS444" s="73" t="e">
        <f ca="1">AS$151-データ!AA291</f>
        <v>#N/A</v>
      </c>
      <c r="AT444" s="73" t="e">
        <f ca="1">AT$151-データ!AB291</f>
        <v>#N/A</v>
      </c>
      <c r="AU444" s="73" t="e">
        <f ca="1">AU$151-データ!AC291</f>
        <v>#N/A</v>
      </c>
      <c r="AV444" s="73" t="e">
        <f ca="1">AV$151-データ!AD291</f>
        <v>#N/A</v>
      </c>
      <c r="AW444" s="73" t="e">
        <f ca="1">AW$151-データ!AE291</f>
        <v>#N/A</v>
      </c>
      <c r="AX444" s="73" t="e">
        <f ca="1">AX$151-データ!AF291</f>
        <v>#N/A</v>
      </c>
      <c r="AY444" s="73" t="e">
        <f ca="1">AY$151-データ!AG291</f>
        <v>#N/A</v>
      </c>
      <c r="AZ444" s="73" t="e">
        <f ca="1">AZ$151-データ!AH291</f>
        <v>#N/A</v>
      </c>
      <c r="BA444" s="73" t="e">
        <f ca="1">BA$151-データ!AI291</f>
        <v>#N/A</v>
      </c>
      <c r="BB444" s="73" t="e">
        <f ca="1">BB$151-データ!AJ291</f>
        <v>#N/A</v>
      </c>
      <c r="BC444" s="73" t="e">
        <f ca="1">BC$151-データ!AK291</f>
        <v>#N/A</v>
      </c>
      <c r="BD444" s="73" t="e">
        <f ca="1">BD$151-データ!AL291</f>
        <v>#N/A</v>
      </c>
      <c r="BE444" s="73" t="e">
        <f ca="1">BE$151-データ!AM291</f>
        <v>#N/A</v>
      </c>
      <c r="BF444" s="73" t="e">
        <f ca="1">BF$151-データ!AN291</f>
        <v>#N/A</v>
      </c>
      <c r="BG444" s="73" t="e">
        <f ca="1">BG$151-データ!AO291</f>
        <v>#N/A</v>
      </c>
      <c r="BH444" s="73" t="e">
        <f ca="1">BH$151-データ!AP291</f>
        <v>#N/A</v>
      </c>
      <c r="BI444" s="73" t="e">
        <f ca="1">BI$151-データ!AQ291</f>
        <v>#N/A</v>
      </c>
      <c r="BJ444" s="73" t="e">
        <f ca="1">BJ$151-データ!AR291</f>
        <v>#N/A</v>
      </c>
      <c r="BK444" s="73" t="e">
        <f ca="1">BK$151-データ!AS291</f>
        <v>#N/A</v>
      </c>
      <c r="BL444" s="73" t="e">
        <f ca="1">BL$151-データ!AT291</f>
        <v>#N/A</v>
      </c>
      <c r="BM444" s="73" t="e">
        <f ca="1">BM$151-データ!AU291</f>
        <v>#N/A</v>
      </c>
      <c r="BN444" s="73" t="e">
        <f ca="1">BN$151-データ!AV291</f>
        <v>#N/A</v>
      </c>
      <c r="BO444" s="73" t="e">
        <f ca="1">BO$151-データ!AW291</f>
        <v>#N/A</v>
      </c>
      <c r="BP444" s="73" t="e">
        <f ca="1">BP$151-データ!AX291</f>
        <v>#N/A</v>
      </c>
      <c r="BQ444" s="73" t="e">
        <f>BQ$151-データ!AY291</f>
        <v>#N/A</v>
      </c>
      <c r="BR444" s="73" t="e">
        <f>BR$151-データ!AZ291</f>
        <v>#N/A</v>
      </c>
    </row>
    <row r="445" spans="30:70" hidden="1" outlineLevel="1">
      <c r="AD445" s="66">
        <f>データ!B292</f>
        <v>288</v>
      </c>
      <c r="AE445" s="66">
        <f ca="1">IF(AF445&lt;&gt;0,0,COUNTIF(AF$157:$AF445,0))</f>
        <v>0</v>
      </c>
      <c r="AF445" s="66">
        <f t="shared" ca="1" si="57"/>
        <v>1</v>
      </c>
      <c r="AG445" s="66" t="str">
        <f>データ!D292</f>
        <v>破壊神</v>
      </c>
      <c r="AH445" s="66" t="str">
        <f>データ!F292</f>
        <v>アレス</v>
      </c>
      <c r="AI445" s="73" t="e">
        <f ca="1">AI$151-データ!Q292</f>
        <v>#N/A</v>
      </c>
      <c r="AJ445" s="73">
        <f ca="1">AJ$151-データ!R292</f>
        <v>-1</v>
      </c>
      <c r="AK445" s="73" t="e">
        <f ca="1">AK$151-データ!S292</f>
        <v>#N/A</v>
      </c>
      <c r="AL445" s="73" t="e">
        <f ca="1">AL$151-データ!T292</f>
        <v>#N/A</v>
      </c>
      <c r="AM445" s="73" t="e">
        <f ca="1">AM$151-データ!U292</f>
        <v>#N/A</v>
      </c>
      <c r="AN445" s="73" t="e">
        <f ca="1">AN$151-データ!V292</f>
        <v>#N/A</v>
      </c>
      <c r="AO445" s="73" t="e">
        <f ca="1">AO$151-データ!W292</f>
        <v>#N/A</v>
      </c>
      <c r="AP445" s="73" t="e">
        <f ca="1">AP$151-データ!X292</f>
        <v>#N/A</v>
      </c>
      <c r="AQ445" s="73" t="e">
        <f ca="1">AQ$151-データ!Y292</f>
        <v>#N/A</v>
      </c>
      <c r="AR445" s="73" t="e">
        <f ca="1">AR$151-データ!Z292</f>
        <v>#N/A</v>
      </c>
      <c r="AS445" s="73" t="e">
        <f ca="1">AS$151-データ!AA292</f>
        <v>#N/A</v>
      </c>
      <c r="AT445" s="73" t="e">
        <f ca="1">AT$151-データ!AB292</f>
        <v>#N/A</v>
      </c>
      <c r="AU445" s="73" t="e">
        <f ca="1">AU$151-データ!AC292</f>
        <v>#N/A</v>
      </c>
      <c r="AV445" s="73" t="e">
        <f ca="1">AV$151-データ!AD292</f>
        <v>#N/A</v>
      </c>
      <c r="AW445" s="73" t="e">
        <f ca="1">AW$151-データ!AE292</f>
        <v>#N/A</v>
      </c>
      <c r="AX445" s="73" t="e">
        <f ca="1">AX$151-データ!AF292</f>
        <v>#N/A</v>
      </c>
      <c r="AY445" s="73" t="e">
        <f ca="1">AY$151-データ!AG292</f>
        <v>#N/A</v>
      </c>
      <c r="AZ445" s="73" t="e">
        <f ca="1">AZ$151-データ!AH292</f>
        <v>#N/A</v>
      </c>
      <c r="BA445" s="73" t="e">
        <f ca="1">BA$151-データ!AI292</f>
        <v>#N/A</v>
      </c>
      <c r="BB445" s="73" t="e">
        <f ca="1">BB$151-データ!AJ292</f>
        <v>#N/A</v>
      </c>
      <c r="BC445" s="73" t="e">
        <f ca="1">BC$151-データ!AK292</f>
        <v>#N/A</v>
      </c>
      <c r="BD445" s="73" t="e">
        <f ca="1">BD$151-データ!AL292</f>
        <v>#N/A</v>
      </c>
      <c r="BE445" s="73" t="e">
        <f ca="1">BE$151-データ!AM292</f>
        <v>#N/A</v>
      </c>
      <c r="BF445" s="73" t="e">
        <f ca="1">BF$151-データ!AN292</f>
        <v>#N/A</v>
      </c>
      <c r="BG445" s="73" t="e">
        <f ca="1">BG$151-データ!AO292</f>
        <v>#N/A</v>
      </c>
      <c r="BH445" s="73" t="e">
        <f ca="1">BH$151-データ!AP292</f>
        <v>#N/A</v>
      </c>
      <c r="BI445" s="73" t="e">
        <f ca="1">BI$151-データ!AQ292</f>
        <v>#N/A</v>
      </c>
      <c r="BJ445" s="73" t="e">
        <f ca="1">BJ$151-データ!AR292</f>
        <v>#N/A</v>
      </c>
      <c r="BK445" s="73" t="e">
        <f ca="1">BK$151-データ!AS292</f>
        <v>#N/A</v>
      </c>
      <c r="BL445" s="73" t="e">
        <f ca="1">BL$151-データ!AT292</f>
        <v>#N/A</v>
      </c>
      <c r="BM445" s="73" t="e">
        <f ca="1">BM$151-データ!AU292</f>
        <v>#N/A</v>
      </c>
      <c r="BN445" s="73" t="e">
        <f ca="1">BN$151-データ!AV292</f>
        <v>#N/A</v>
      </c>
      <c r="BO445" s="73" t="e">
        <f ca="1">BO$151-データ!AW292</f>
        <v>#N/A</v>
      </c>
      <c r="BP445" s="73" t="e">
        <f ca="1">BP$151-データ!AX292</f>
        <v>#N/A</v>
      </c>
      <c r="BQ445" s="73" t="e">
        <f>BQ$151-データ!AY292</f>
        <v>#N/A</v>
      </c>
      <c r="BR445" s="73" t="e">
        <f>BR$151-データ!AZ292</f>
        <v>#N/A</v>
      </c>
    </row>
    <row r="446" spans="30:70" hidden="1" outlineLevel="1">
      <c r="AD446" s="66">
        <f>データ!B293</f>
        <v>289</v>
      </c>
      <c r="AE446" s="66">
        <f ca="1">IF(AF446&lt;&gt;0,0,COUNTIF(AF$157:$AF446,0))</f>
        <v>0</v>
      </c>
      <c r="AF446" s="66">
        <f t="shared" ca="1" si="57"/>
        <v>1</v>
      </c>
      <c r="AG446" s="66" t="str">
        <f>データ!D293</f>
        <v>破壊神</v>
      </c>
      <c r="AH446" s="66" t="str">
        <f>データ!F293</f>
        <v>インドラジット</v>
      </c>
      <c r="AI446" s="73" t="e">
        <f ca="1">AI$151-データ!Q293</f>
        <v>#N/A</v>
      </c>
      <c r="AJ446" s="73">
        <f ca="1">AJ$151-データ!R293</f>
        <v>-3</v>
      </c>
      <c r="AK446" s="73" t="e">
        <f ca="1">AK$151-データ!S293</f>
        <v>#N/A</v>
      </c>
      <c r="AL446" s="73" t="e">
        <f ca="1">AL$151-データ!T293</f>
        <v>#N/A</v>
      </c>
      <c r="AM446" s="73" t="e">
        <f ca="1">AM$151-データ!U293</f>
        <v>#N/A</v>
      </c>
      <c r="AN446" s="73" t="e">
        <f ca="1">AN$151-データ!V293</f>
        <v>#N/A</v>
      </c>
      <c r="AO446" s="73" t="e">
        <f ca="1">AO$151-データ!W293</f>
        <v>#N/A</v>
      </c>
      <c r="AP446" s="73" t="e">
        <f ca="1">AP$151-データ!X293</f>
        <v>#N/A</v>
      </c>
      <c r="AQ446" s="73" t="e">
        <f ca="1">AQ$151-データ!Y293</f>
        <v>#N/A</v>
      </c>
      <c r="AR446" s="73" t="e">
        <f ca="1">AR$151-データ!Z293</f>
        <v>#N/A</v>
      </c>
      <c r="AS446" s="73" t="e">
        <f ca="1">AS$151-データ!AA293</f>
        <v>#N/A</v>
      </c>
      <c r="AT446" s="73" t="e">
        <f ca="1">AT$151-データ!AB293</f>
        <v>#N/A</v>
      </c>
      <c r="AU446" s="73" t="e">
        <f ca="1">AU$151-データ!AC293</f>
        <v>#N/A</v>
      </c>
      <c r="AV446" s="73" t="e">
        <f ca="1">AV$151-データ!AD293</f>
        <v>#N/A</v>
      </c>
      <c r="AW446" s="73" t="e">
        <f ca="1">AW$151-データ!AE293</f>
        <v>#N/A</v>
      </c>
      <c r="AX446" s="73" t="e">
        <f ca="1">AX$151-データ!AF293</f>
        <v>#N/A</v>
      </c>
      <c r="AY446" s="73" t="e">
        <f ca="1">AY$151-データ!AG293</f>
        <v>#N/A</v>
      </c>
      <c r="AZ446" s="73" t="e">
        <f ca="1">AZ$151-データ!AH293</f>
        <v>#N/A</v>
      </c>
      <c r="BA446" s="73" t="e">
        <f ca="1">BA$151-データ!AI293</f>
        <v>#N/A</v>
      </c>
      <c r="BB446" s="73" t="e">
        <f ca="1">BB$151-データ!AJ293</f>
        <v>#N/A</v>
      </c>
      <c r="BC446" s="73" t="e">
        <f ca="1">BC$151-データ!AK293</f>
        <v>#N/A</v>
      </c>
      <c r="BD446" s="73" t="e">
        <f ca="1">BD$151-データ!AL293</f>
        <v>#N/A</v>
      </c>
      <c r="BE446" s="73" t="e">
        <f ca="1">BE$151-データ!AM293</f>
        <v>#N/A</v>
      </c>
      <c r="BF446" s="73" t="e">
        <f ca="1">BF$151-データ!AN293</f>
        <v>#N/A</v>
      </c>
      <c r="BG446" s="73" t="e">
        <f ca="1">BG$151-データ!AO293</f>
        <v>#N/A</v>
      </c>
      <c r="BH446" s="73" t="e">
        <f ca="1">BH$151-データ!AP293</f>
        <v>#N/A</v>
      </c>
      <c r="BI446" s="73" t="e">
        <f ca="1">BI$151-データ!AQ293</f>
        <v>#N/A</v>
      </c>
      <c r="BJ446" s="73" t="e">
        <f ca="1">BJ$151-データ!AR293</f>
        <v>#N/A</v>
      </c>
      <c r="BK446" s="73" t="e">
        <f ca="1">BK$151-データ!AS293</f>
        <v>#N/A</v>
      </c>
      <c r="BL446" s="73" t="e">
        <f ca="1">BL$151-データ!AT293</f>
        <v>#N/A</v>
      </c>
      <c r="BM446" s="73" t="e">
        <f ca="1">BM$151-データ!AU293</f>
        <v>#N/A</v>
      </c>
      <c r="BN446" s="73" t="e">
        <f ca="1">BN$151-データ!AV293</f>
        <v>#N/A</v>
      </c>
      <c r="BO446" s="73" t="e">
        <f ca="1">BO$151-データ!AW293</f>
        <v>#N/A</v>
      </c>
      <c r="BP446" s="73" t="e">
        <f ca="1">BP$151-データ!AX293</f>
        <v>#N/A</v>
      </c>
      <c r="BQ446" s="73" t="e">
        <f>BQ$151-データ!AY293</f>
        <v>#N/A</v>
      </c>
      <c r="BR446" s="73" t="e">
        <f>BR$151-データ!AZ293</f>
        <v>#N/A</v>
      </c>
    </row>
    <row r="447" spans="30:70" hidden="1" outlineLevel="1">
      <c r="AD447" s="66">
        <f>データ!B294</f>
        <v>290</v>
      </c>
      <c r="AE447" s="66">
        <f ca="1">IF(AF447&lt;&gt;0,0,COUNTIF(AF$157:$AF447,0))</f>
        <v>0</v>
      </c>
      <c r="AF447" s="66">
        <f t="shared" ca="1" si="57"/>
        <v>1</v>
      </c>
      <c r="AG447" s="66" t="str">
        <f>データ!D294</f>
        <v>破壊神</v>
      </c>
      <c r="AH447" s="66" t="str">
        <f>データ!F294</f>
        <v>セイテンタイセイ</v>
      </c>
      <c r="AI447" s="73" t="e">
        <f ca="1">AI$151-データ!Q294</f>
        <v>#N/A</v>
      </c>
      <c r="AJ447" s="73">
        <f ca="1">AJ$151-データ!R294</f>
        <v>-5</v>
      </c>
      <c r="AK447" s="73" t="e">
        <f ca="1">AK$151-データ!S294</f>
        <v>#N/A</v>
      </c>
      <c r="AL447" s="73" t="e">
        <f ca="1">AL$151-データ!T294</f>
        <v>#N/A</v>
      </c>
      <c r="AM447" s="73" t="e">
        <f ca="1">AM$151-データ!U294</f>
        <v>#N/A</v>
      </c>
      <c r="AN447" s="73" t="e">
        <f ca="1">AN$151-データ!V294</f>
        <v>#N/A</v>
      </c>
      <c r="AO447" s="73" t="e">
        <f ca="1">AO$151-データ!W294</f>
        <v>#N/A</v>
      </c>
      <c r="AP447" s="73" t="e">
        <f ca="1">AP$151-データ!X294</f>
        <v>#N/A</v>
      </c>
      <c r="AQ447" s="73" t="e">
        <f ca="1">AQ$151-データ!Y294</f>
        <v>#N/A</v>
      </c>
      <c r="AR447" s="73" t="e">
        <f ca="1">AR$151-データ!Z294</f>
        <v>#N/A</v>
      </c>
      <c r="AS447" s="73" t="e">
        <f ca="1">AS$151-データ!AA294</f>
        <v>#N/A</v>
      </c>
      <c r="AT447" s="73" t="e">
        <f ca="1">AT$151-データ!AB294</f>
        <v>#N/A</v>
      </c>
      <c r="AU447" s="73" t="e">
        <f ca="1">AU$151-データ!AC294</f>
        <v>#N/A</v>
      </c>
      <c r="AV447" s="73" t="e">
        <f ca="1">AV$151-データ!AD294</f>
        <v>#N/A</v>
      </c>
      <c r="AW447" s="73" t="e">
        <f ca="1">AW$151-データ!AE294</f>
        <v>#N/A</v>
      </c>
      <c r="AX447" s="73" t="e">
        <f ca="1">AX$151-データ!AF294</f>
        <v>#N/A</v>
      </c>
      <c r="AY447" s="73" t="e">
        <f ca="1">AY$151-データ!AG294</f>
        <v>#N/A</v>
      </c>
      <c r="AZ447" s="73" t="e">
        <f ca="1">AZ$151-データ!AH294</f>
        <v>#N/A</v>
      </c>
      <c r="BA447" s="73" t="e">
        <f ca="1">BA$151-データ!AI294</f>
        <v>#N/A</v>
      </c>
      <c r="BB447" s="73" t="e">
        <f ca="1">BB$151-データ!AJ294</f>
        <v>#N/A</v>
      </c>
      <c r="BC447" s="73" t="e">
        <f ca="1">BC$151-データ!AK294</f>
        <v>#N/A</v>
      </c>
      <c r="BD447" s="73" t="e">
        <f ca="1">BD$151-データ!AL294</f>
        <v>#N/A</v>
      </c>
      <c r="BE447" s="73" t="e">
        <f ca="1">BE$151-データ!AM294</f>
        <v>#N/A</v>
      </c>
      <c r="BF447" s="73" t="e">
        <f ca="1">BF$151-データ!AN294</f>
        <v>#N/A</v>
      </c>
      <c r="BG447" s="73" t="e">
        <f ca="1">BG$151-データ!AO294</f>
        <v>#N/A</v>
      </c>
      <c r="BH447" s="73" t="e">
        <f ca="1">BH$151-データ!AP294</f>
        <v>#N/A</v>
      </c>
      <c r="BI447" s="73" t="e">
        <f ca="1">BI$151-データ!AQ294</f>
        <v>#N/A</v>
      </c>
      <c r="BJ447" s="73" t="e">
        <f ca="1">BJ$151-データ!AR294</f>
        <v>#N/A</v>
      </c>
      <c r="BK447" s="73" t="e">
        <f ca="1">BK$151-データ!AS294</f>
        <v>#N/A</v>
      </c>
      <c r="BL447" s="73" t="e">
        <f ca="1">BL$151-データ!AT294</f>
        <v>#N/A</v>
      </c>
      <c r="BM447" s="73" t="e">
        <f ca="1">BM$151-データ!AU294</f>
        <v>#N/A</v>
      </c>
      <c r="BN447" s="73" t="e">
        <f ca="1">BN$151-データ!AV294</f>
        <v>#N/A</v>
      </c>
      <c r="BO447" s="73" t="e">
        <f ca="1">BO$151-データ!AW294</f>
        <v>#N/A</v>
      </c>
      <c r="BP447" s="73" t="e">
        <f ca="1">BP$151-データ!AX294</f>
        <v>#N/A</v>
      </c>
      <c r="BQ447" s="73" t="e">
        <f>BQ$151-データ!AY294</f>
        <v>#N/A</v>
      </c>
      <c r="BR447" s="73" t="e">
        <f>BR$151-データ!AZ294</f>
        <v>#N/A</v>
      </c>
    </row>
    <row r="448" spans="30:70" hidden="1" outlineLevel="1">
      <c r="AD448" s="66">
        <f>データ!B295</f>
        <v>291</v>
      </c>
      <c r="AE448" s="66">
        <f ca="1">IF(AF448&lt;&gt;0,0,COUNTIF(AF$157:$AF448,0))</f>
        <v>0</v>
      </c>
      <c r="AF448" s="66">
        <f t="shared" ca="1" si="57"/>
        <v>2</v>
      </c>
      <c r="AG448" s="66" t="str">
        <f>データ!D295</f>
        <v>破壊神</v>
      </c>
      <c r="AH448" s="66" t="str">
        <f>データ!F295</f>
        <v>カルティケーヤ</v>
      </c>
      <c r="AI448" s="73" t="e">
        <f ca="1">AI$151-データ!Q295</f>
        <v>#N/A</v>
      </c>
      <c r="AJ448" s="73">
        <f ca="1">AJ$151-データ!R295</f>
        <v>-5</v>
      </c>
      <c r="AK448" s="73" t="e">
        <f ca="1">AK$151-データ!S295</f>
        <v>#N/A</v>
      </c>
      <c r="AL448" s="73" t="e">
        <f ca="1">AL$151-データ!T295</f>
        <v>#N/A</v>
      </c>
      <c r="AM448" s="73" t="e">
        <f ca="1">AM$151-データ!U295</f>
        <v>#N/A</v>
      </c>
      <c r="AN448" s="73" t="e">
        <f ca="1">AN$151-データ!V295</f>
        <v>#N/A</v>
      </c>
      <c r="AO448" s="73" t="e">
        <f ca="1">AO$151-データ!W295</f>
        <v>#N/A</v>
      </c>
      <c r="AP448" s="73">
        <f ca="1">AP$151-データ!X295</f>
        <v>-8</v>
      </c>
      <c r="AQ448" s="73" t="e">
        <f ca="1">AQ$151-データ!Y295</f>
        <v>#N/A</v>
      </c>
      <c r="AR448" s="73" t="e">
        <f ca="1">AR$151-データ!Z295</f>
        <v>#N/A</v>
      </c>
      <c r="AS448" s="73" t="e">
        <f ca="1">AS$151-データ!AA295</f>
        <v>#N/A</v>
      </c>
      <c r="AT448" s="73" t="e">
        <f ca="1">AT$151-データ!AB295</f>
        <v>#N/A</v>
      </c>
      <c r="AU448" s="73" t="e">
        <f ca="1">AU$151-データ!AC295</f>
        <v>#N/A</v>
      </c>
      <c r="AV448" s="73" t="e">
        <f ca="1">AV$151-データ!AD295</f>
        <v>#N/A</v>
      </c>
      <c r="AW448" s="73" t="e">
        <f ca="1">AW$151-データ!AE295</f>
        <v>#N/A</v>
      </c>
      <c r="AX448" s="73" t="e">
        <f ca="1">AX$151-データ!AF295</f>
        <v>#N/A</v>
      </c>
      <c r="AY448" s="73" t="e">
        <f ca="1">AY$151-データ!AG295</f>
        <v>#N/A</v>
      </c>
      <c r="AZ448" s="73" t="e">
        <f ca="1">AZ$151-データ!AH295</f>
        <v>#N/A</v>
      </c>
      <c r="BA448" s="73" t="e">
        <f ca="1">BA$151-データ!AI295</f>
        <v>#N/A</v>
      </c>
      <c r="BB448" s="73" t="e">
        <f ca="1">BB$151-データ!AJ295</f>
        <v>#N/A</v>
      </c>
      <c r="BC448" s="73" t="e">
        <f ca="1">BC$151-データ!AK295</f>
        <v>#N/A</v>
      </c>
      <c r="BD448" s="73" t="e">
        <f ca="1">BD$151-データ!AL295</f>
        <v>#N/A</v>
      </c>
      <c r="BE448" s="73" t="e">
        <f ca="1">BE$151-データ!AM295</f>
        <v>#N/A</v>
      </c>
      <c r="BF448" s="73" t="e">
        <f ca="1">BF$151-データ!AN295</f>
        <v>#N/A</v>
      </c>
      <c r="BG448" s="73" t="e">
        <f ca="1">BG$151-データ!AO295</f>
        <v>#N/A</v>
      </c>
      <c r="BH448" s="73" t="e">
        <f ca="1">BH$151-データ!AP295</f>
        <v>#N/A</v>
      </c>
      <c r="BI448" s="73" t="e">
        <f ca="1">BI$151-データ!AQ295</f>
        <v>#N/A</v>
      </c>
      <c r="BJ448" s="73" t="e">
        <f ca="1">BJ$151-データ!AR295</f>
        <v>#N/A</v>
      </c>
      <c r="BK448" s="73" t="e">
        <f ca="1">BK$151-データ!AS295</f>
        <v>#N/A</v>
      </c>
      <c r="BL448" s="73" t="e">
        <f ca="1">BL$151-データ!AT295</f>
        <v>#N/A</v>
      </c>
      <c r="BM448" s="73" t="e">
        <f ca="1">BM$151-データ!AU295</f>
        <v>#N/A</v>
      </c>
      <c r="BN448" s="73" t="e">
        <f ca="1">BN$151-データ!AV295</f>
        <v>#N/A</v>
      </c>
      <c r="BO448" s="73" t="e">
        <f ca="1">BO$151-データ!AW295</f>
        <v>#N/A</v>
      </c>
      <c r="BP448" s="73" t="e">
        <f ca="1">BP$151-データ!AX295</f>
        <v>#N/A</v>
      </c>
      <c r="BQ448" s="73" t="e">
        <f>BQ$151-データ!AY295</f>
        <v>#N/A</v>
      </c>
      <c r="BR448" s="73" t="e">
        <f>BR$151-データ!AZ295</f>
        <v>#N/A</v>
      </c>
    </row>
    <row r="449" spans="30:70" hidden="1" outlineLevel="1">
      <c r="AD449" s="66">
        <f>データ!B296</f>
        <v>292</v>
      </c>
      <c r="AE449" s="66">
        <f ca="1">IF(AF449&lt;&gt;0,0,COUNTIF(AF$157:$AF449,0))</f>
        <v>0</v>
      </c>
      <c r="AF449" s="66">
        <f t="shared" ca="1" si="57"/>
        <v>3</v>
      </c>
      <c r="AG449" s="66" t="str">
        <f>データ!D296</f>
        <v>破壊神</v>
      </c>
      <c r="AH449" s="66" t="str">
        <f>データ!F296</f>
        <v>スサノオ</v>
      </c>
      <c r="AI449" s="73" t="e">
        <f ca="1">AI$151-データ!Q296</f>
        <v>#N/A</v>
      </c>
      <c r="AJ449" s="73">
        <f ca="1">AJ$151-データ!R296</f>
        <v>-5</v>
      </c>
      <c r="AK449" s="73" t="e">
        <f ca="1">AK$151-データ!S296</f>
        <v>#N/A</v>
      </c>
      <c r="AL449" s="73" t="e">
        <f ca="1">AL$151-データ!T296</f>
        <v>#N/A</v>
      </c>
      <c r="AM449" s="73" t="e">
        <f ca="1">AM$151-データ!U296</f>
        <v>#N/A</v>
      </c>
      <c r="AN449" s="73" t="e">
        <f ca="1">AN$151-データ!V296</f>
        <v>#N/A</v>
      </c>
      <c r="AO449" s="73">
        <f ca="1">AO$151-データ!W296</f>
        <v>-7</v>
      </c>
      <c r="AP449" s="73" t="e">
        <f ca="1">AP$151-データ!X296</f>
        <v>#N/A</v>
      </c>
      <c r="AQ449" s="73" t="e">
        <f ca="1">AQ$151-データ!Y296</f>
        <v>#N/A</v>
      </c>
      <c r="AR449" s="73">
        <f ca="1">AR$151-データ!Z296</f>
        <v>-6</v>
      </c>
      <c r="AS449" s="73" t="e">
        <f ca="1">AS$151-データ!AA296</f>
        <v>#N/A</v>
      </c>
      <c r="AT449" s="73" t="e">
        <f ca="1">AT$151-データ!AB296</f>
        <v>#N/A</v>
      </c>
      <c r="AU449" s="73" t="e">
        <f ca="1">AU$151-データ!AC296</f>
        <v>#N/A</v>
      </c>
      <c r="AV449" s="73" t="e">
        <f ca="1">AV$151-データ!AD296</f>
        <v>#N/A</v>
      </c>
      <c r="AW449" s="73" t="e">
        <f ca="1">AW$151-データ!AE296</f>
        <v>#N/A</v>
      </c>
      <c r="AX449" s="73" t="e">
        <f ca="1">AX$151-データ!AF296</f>
        <v>#N/A</v>
      </c>
      <c r="AY449" s="73" t="e">
        <f ca="1">AY$151-データ!AG296</f>
        <v>#N/A</v>
      </c>
      <c r="AZ449" s="73" t="e">
        <f ca="1">AZ$151-データ!AH296</f>
        <v>#N/A</v>
      </c>
      <c r="BA449" s="73" t="e">
        <f ca="1">BA$151-データ!AI296</f>
        <v>#N/A</v>
      </c>
      <c r="BB449" s="73" t="e">
        <f ca="1">BB$151-データ!AJ296</f>
        <v>#N/A</v>
      </c>
      <c r="BC449" s="73" t="e">
        <f ca="1">BC$151-データ!AK296</f>
        <v>#N/A</v>
      </c>
      <c r="BD449" s="73" t="e">
        <f ca="1">BD$151-データ!AL296</f>
        <v>#N/A</v>
      </c>
      <c r="BE449" s="73" t="e">
        <f ca="1">BE$151-データ!AM296</f>
        <v>#N/A</v>
      </c>
      <c r="BF449" s="73" t="e">
        <f ca="1">BF$151-データ!AN296</f>
        <v>#N/A</v>
      </c>
      <c r="BG449" s="73" t="e">
        <f ca="1">BG$151-データ!AO296</f>
        <v>#N/A</v>
      </c>
      <c r="BH449" s="73" t="e">
        <f ca="1">BH$151-データ!AP296</f>
        <v>#N/A</v>
      </c>
      <c r="BI449" s="73" t="e">
        <f ca="1">BI$151-データ!AQ296</f>
        <v>#N/A</v>
      </c>
      <c r="BJ449" s="73" t="e">
        <f ca="1">BJ$151-データ!AR296</f>
        <v>#N/A</v>
      </c>
      <c r="BK449" s="73" t="e">
        <f ca="1">BK$151-データ!AS296</f>
        <v>#N/A</v>
      </c>
      <c r="BL449" s="73" t="e">
        <f ca="1">BL$151-データ!AT296</f>
        <v>#N/A</v>
      </c>
      <c r="BM449" s="73" t="e">
        <f ca="1">BM$151-データ!AU296</f>
        <v>#N/A</v>
      </c>
      <c r="BN449" s="73" t="e">
        <f ca="1">BN$151-データ!AV296</f>
        <v>#N/A</v>
      </c>
      <c r="BO449" s="73" t="e">
        <f ca="1">BO$151-データ!AW296</f>
        <v>#N/A</v>
      </c>
      <c r="BP449" s="73" t="e">
        <f ca="1">BP$151-データ!AX296</f>
        <v>#N/A</v>
      </c>
      <c r="BQ449" s="73" t="e">
        <f>BQ$151-データ!AY296</f>
        <v>#N/A</v>
      </c>
      <c r="BR449" s="73" t="e">
        <f>BR$151-データ!AZ296</f>
        <v>#N/A</v>
      </c>
    </row>
    <row r="450" spans="30:70" hidden="1" outlineLevel="1">
      <c r="AD450" s="66">
        <f>データ!B297</f>
        <v>293</v>
      </c>
      <c r="AE450" s="66">
        <f ca="1">IF(AF450&lt;&gt;0,0,COUNTIF(AF$157:$AF450,0))</f>
        <v>0</v>
      </c>
      <c r="AF450" s="66">
        <f t="shared" ca="1" si="57"/>
        <v>3</v>
      </c>
      <c r="AG450" s="66" t="str">
        <f>データ!D297</f>
        <v>破壊神</v>
      </c>
      <c r="AH450" s="66" t="str">
        <f>データ!F297</f>
        <v>シヴァ</v>
      </c>
      <c r="AI450" s="73" t="e">
        <f ca="1">AI$151-データ!Q297</f>
        <v>#N/A</v>
      </c>
      <c r="AJ450" s="73">
        <f ca="1">AJ$151-データ!R297</f>
        <v>-8</v>
      </c>
      <c r="AK450" s="73" t="e">
        <f ca="1">AK$151-データ!S297</f>
        <v>#N/A</v>
      </c>
      <c r="AL450" s="73" t="e">
        <f ca="1">AL$151-データ!T297</f>
        <v>#N/A</v>
      </c>
      <c r="AM450" s="73" t="e">
        <f ca="1">AM$151-データ!U297</f>
        <v>#N/A</v>
      </c>
      <c r="AN450" s="73" t="e">
        <f ca="1">AN$151-データ!V297</f>
        <v>#N/A</v>
      </c>
      <c r="AO450" s="73" t="e">
        <f ca="1">AO$151-データ!W297</f>
        <v>#N/A</v>
      </c>
      <c r="AP450" s="73" t="e">
        <f ca="1">AP$151-データ!X297</f>
        <v>#N/A</v>
      </c>
      <c r="AQ450" s="73" t="e">
        <f ca="1">AQ$151-データ!Y297</f>
        <v>#N/A</v>
      </c>
      <c r="AR450" s="73" t="e">
        <f ca="1">AR$151-データ!Z297</f>
        <v>#N/A</v>
      </c>
      <c r="AS450" s="73" t="e">
        <f ca="1">AS$151-データ!AA297</f>
        <v>#N/A</v>
      </c>
      <c r="AT450" s="73" t="e">
        <f ca="1">AT$151-データ!AB297</f>
        <v>#N/A</v>
      </c>
      <c r="AU450" s="73" t="e">
        <f ca="1">AU$151-データ!AC297</f>
        <v>#N/A</v>
      </c>
      <c r="AV450" s="73" t="e">
        <f ca="1">AV$151-データ!AD297</f>
        <v>#N/A</v>
      </c>
      <c r="AW450" s="73">
        <f ca="1">AW$151-データ!AE297</f>
        <v>-8</v>
      </c>
      <c r="AX450" s="73" t="e">
        <f ca="1">AX$151-データ!AF297</f>
        <v>#N/A</v>
      </c>
      <c r="AY450" s="73" t="e">
        <f ca="1">AY$151-データ!AG297</f>
        <v>#N/A</v>
      </c>
      <c r="AZ450" s="73" t="e">
        <f ca="1">AZ$151-データ!AH297</f>
        <v>#N/A</v>
      </c>
      <c r="BA450" s="73" t="e">
        <f ca="1">BA$151-データ!AI297</f>
        <v>#N/A</v>
      </c>
      <c r="BB450" s="73">
        <f ca="1">BB$151-データ!AJ297</f>
        <v>-7</v>
      </c>
      <c r="BC450" s="73" t="e">
        <f ca="1">BC$151-データ!AK297</f>
        <v>#N/A</v>
      </c>
      <c r="BD450" s="73" t="e">
        <f ca="1">BD$151-データ!AL297</f>
        <v>#N/A</v>
      </c>
      <c r="BE450" s="73" t="e">
        <f ca="1">BE$151-データ!AM297</f>
        <v>#N/A</v>
      </c>
      <c r="BF450" s="73" t="e">
        <f ca="1">BF$151-データ!AN297</f>
        <v>#N/A</v>
      </c>
      <c r="BG450" s="73" t="e">
        <f ca="1">BG$151-データ!AO297</f>
        <v>#N/A</v>
      </c>
      <c r="BH450" s="73" t="e">
        <f ca="1">BH$151-データ!AP297</f>
        <v>#N/A</v>
      </c>
      <c r="BI450" s="73" t="e">
        <f ca="1">BI$151-データ!AQ297</f>
        <v>#N/A</v>
      </c>
      <c r="BJ450" s="73" t="e">
        <f ca="1">BJ$151-データ!AR297</f>
        <v>#N/A</v>
      </c>
      <c r="BK450" s="73" t="e">
        <f ca="1">BK$151-データ!AS297</f>
        <v>#N/A</v>
      </c>
      <c r="BL450" s="73" t="e">
        <f ca="1">BL$151-データ!AT297</f>
        <v>#N/A</v>
      </c>
      <c r="BM450" s="73" t="e">
        <f ca="1">BM$151-データ!AU297</f>
        <v>#N/A</v>
      </c>
      <c r="BN450" s="73" t="e">
        <f ca="1">BN$151-データ!AV297</f>
        <v>#N/A</v>
      </c>
      <c r="BO450" s="73" t="e">
        <f ca="1">BO$151-データ!AW297</f>
        <v>#N/A</v>
      </c>
      <c r="BP450" s="73" t="e">
        <f ca="1">BP$151-データ!AX297</f>
        <v>#N/A</v>
      </c>
      <c r="BQ450" s="73" t="e">
        <f>BQ$151-データ!AY297</f>
        <v>#N/A</v>
      </c>
      <c r="BR450" s="73" t="e">
        <f>BR$151-データ!AZ297</f>
        <v>#N/A</v>
      </c>
    </row>
    <row r="451" spans="30:70" hidden="1" outlineLevel="1">
      <c r="AD451" s="66">
        <f>データ!B298</f>
        <v>294</v>
      </c>
      <c r="AE451" s="66">
        <f ca="1">IF(AF451&lt;&gt;0,0,COUNTIF(AF$157:$AF451,0))</f>
        <v>0</v>
      </c>
      <c r="AF451" s="66">
        <f t="shared" ca="1" si="57"/>
        <v>1</v>
      </c>
      <c r="AG451" s="66" t="str">
        <f>データ!D298</f>
        <v>魔王</v>
      </c>
      <c r="AH451" s="66" t="str">
        <f>データ!F298</f>
        <v>キングフロスト</v>
      </c>
      <c r="AI451" s="73" t="e">
        <f ca="1">AI$151-データ!Q298</f>
        <v>#N/A</v>
      </c>
      <c r="AJ451" s="73" t="e">
        <f ca="1">AJ$151-データ!R298</f>
        <v>#N/A</v>
      </c>
      <c r="AK451" s="73">
        <f ca="1">AK$151-データ!S298</f>
        <v>-1</v>
      </c>
      <c r="AL451" s="73" t="e">
        <f ca="1">AL$151-データ!T298</f>
        <v>#N/A</v>
      </c>
      <c r="AM451" s="73" t="e">
        <f ca="1">AM$151-データ!U298</f>
        <v>#N/A</v>
      </c>
      <c r="AN451" s="73" t="e">
        <f ca="1">AN$151-データ!V298</f>
        <v>#N/A</v>
      </c>
      <c r="AO451" s="73" t="e">
        <f ca="1">AO$151-データ!W298</f>
        <v>#N/A</v>
      </c>
      <c r="AP451" s="73" t="e">
        <f ca="1">AP$151-データ!X298</f>
        <v>#N/A</v>
      </c>
      <c r="AQ451" s="73" t="e">
        <f ca="1">AQ$151-データ!Y298</f>
        <v>#N/A</v>
      </c>
      <c r="AR451" s="73" t="e">
        <f ca="1">AR$151-データ!Z298</f>
        <v>#N/A</v>
      </c>
      <c r="AS451" s="73" t="e">
        <f ca="1">AS$151-データ!AA298</f>
        <v>#N/A</v>
      </c>
      <c r="AT451" s="73" t="e">
        <f ca="1">AT$151-データ!AB298</f>
        <v>#N/A</v>
      </c>
      <c r="AU451" s="73" t="e">
        <f ca="1">AU$151-データ!AC298</f>
        <v>#N/A</v>
      </c>
      <c r="AV451" s="73" t="e">
        <f ca="1">AV$151-データ!AD298</f>
        <v>#N/A</v>
      </c>
      <c r="AW451" s="73" t="e">
        <f ca="1">AW$151-データ!AE298</f>
        <v>#N/A</v>
      </c>
      <c r="AX451" s="73" t="e">
        <f ca="1">AX$151-データ!AF298</f>
        <v>#N/A</v>
      </c>
      <c r="AY451" s="73" t="e">
        <f ca="1">AY$151-データ!AG298</f>
        <v>#N/A</v>
      </c>
      <c r="AZ451" s="73" t="e">
        <f ca="1">AZ$151-データ!AH298</f>
        <v>#N/A</v>
      </c>
      <c r="BA451" s="73" t="e">
        <f ca="1">BA$151-データ!AI298</f>
        <v>#N/A</v>
      </c>
      <c r="BB451" s="73" t="e">
        <f ca="1">BB$151-データ!AJ298</f>
        <v>#N/A</v>
      </c>
      <c r="BC451" s="73" t="e">
        <f ca="1">BC$151-データ!AK298</f>
        <v>#N/A</v>
      </c>
      <c r="BD451" s="73" t="e">
        <f ca="1">BD$151-データ!AL298</f>
        <v>#N/A</v>
      </c>
      <c r="BE451" s="73" t="e">
        <f ca="1">BE$151-データ!AM298</f>
        <v>#N/A</v>
      </c>
      <c r="BF451" s="73" t="e">
        <f ca="1">BF$151-データ!AN298</f>
        <v>#N/A</v>
      </c>
      <c r="BG451" s="73" t="e">
        <f ca="1">BG$151-データ!AO298</f>
        <v>#N/A</v>
      </c>
      <c r="BH451" s="73" t="e">
        <f ca="1">BH$151-データ!AP298</f>
        <v>#N/A</v>
      </c>
      <c r="BI451" s="73" t="e">
        <f ca="1">BI$151-データ!AQ298</f>
        <v>#N/A</v>
      </c>
      <c r="BJ451" s="73" t="e">
        <f ca="1">BJ$151-データ!AR298</f>
        <v>#N/A</v>
      </c>
      <c r="BK451" s="73" t="e">
        <f ca="1">BK$151-データ!AS298</f>
        <v>#N/A</v>
      </c>
      <c r="BL451" s="73" t="e">
        <f ca="1">BL$151-データ!AT298</f>
        <v>#N/A</v>
      </c>
      <c r="BM451" s="73" t="e">
        <f ca="1">BM$151-データ!AU298</f>
        <v>#N/A</v>
      </c>
      <c r="BN451" s="73" t="e">
        <f ca="1">BN$151-データ!AV298</f>
        <v>#N/A</v>
      </c>
      <c r="BO451" s="73" t="e">
        <f ca="1">BO$151-データ!AW298</f>
        <v>#N/A</v>
      </c>
      <c r="BP451" s="73" t="e">
        <f ca="1">BP$151-データ!AX298</f>
        <v>#N/A</v>
      </c>
      <c r="BQ451" s="73" t="e">
        <f>BQ$151-データ!AY298</f>
        <v>#N/A</v>
      </c>
      <c r="BR451" s="73" t="e">
        <f>BR$151-データ!AZ298</f>
        <v>#N/A</v>
      </c>
    </row>
    <row r="452" spans="30:70" hidden="1" outlineLevel="1">
      <c r="AD452" s="66">
        <f>データ!B299</f>
        <v>295</v>
      </c>
      <c r="AE452" s="66">
        <f ca="1">IF(AF452&lt;&gt;0,0,COUNTIF(AF$157:$AF452,0))</f>
        <v>0</v>
      </c>
      <c r="AF452" s="66">
        <f t="shared" ca="1" si="57"/>
        <v>1</v>
      </c>
      <c r="AG452" s="66" t="str">
        <f>データ!D299</f>
        <v>魔王</v>
      </c>
      <c r="AH452" s="66" t="str">
        <f>データ!F299</f>
        <v>ロキ</v>
      </c>
      <c r="AI452" s="73" t="e">
        <f ca="1">AI$151-データ!Q299</f>
        <v>#N/A</v>
      </c>
      <c r="AJ452" s="73" t="e">
        <f ca="1">AJ$151-データ!R299</f>
        <v>#N/A</v>
      </c>
      <c r="AK452" s="73">
        <f ca="1">AK$151-データ!S299</f>
        <v>-5</v>
      </c>
      <c r="AL452" s="73" t="e">
        <f ca="1">AL$151-データ!T299</f>
        <v>#N/A</v>
      </c>
      <c r="AM452" s="73" t="e">
        <f ca="1">AM$151-データ!U299</f>
        <v>#N/A</v>
      </c>
      <c r="AN452" s="73" t="e">
        <f ca="1">AN$151-データ!V299</f>
        <v>#N/A</v>
      </c>
      <c r="AO452" s="73" t="e">
        <f ca="1">AO$151-データ!W299</f>
        <v>#N/A</v>
      </c>
      <c r="AP452" s="73" t="e">
        <f ca="1">AP$151-データ!X299</f>
        <v>#N/A</v>
      </c>
      <c r="AQ452" s="73" t="e">
        <f ca="1">AQ$151-データ!Y299</f>
        <v>#N/A</v>
      </c>
      <c r="AR452" s="73" t="e">
        <f ca="1">AR$151-データ!Z299</f>
        <v>#N/A</v>
      </c>
      <c r="AS452" s="73" t="e">
        <f ca="1">AS$151-データ!AA299</f>
        <v>#N/A</v>
      </c>
      <c r="AT452" s="73" t="e">
        <f ca="1">AT$151-データ!AB299</f>
        <v>#N/A</v>
      </c>
      <c r="AU452" s="73" t="e">
        <f ca="1">AU$151-データ!AC299</f>
        <v>#N/A</v>
      </c>
      <c r="AV452" s="73" t="e">
        <f ca="1">AV$151-データ!AD299</f>
        <v>#N/A</v>
      </c>
      <c r="AW452" s="73" t="e">
        <f ca="1">AW$151-データ!AE299</f>
        <v>#N/A</v>
      </c>
      <c r="AX452" s="73" t="e">
        <f ca="1">AX$151-データ!AF299</f>
        <v>#N/A</v>
      </c>
      <c r="AY452" s="73" t="e">
        <f ca="1">AY$151-データ!AG299</f>
        <v>#N/A</v>
      </c>
      <c r="AZ452" s="73" t="e">
        <f ca="1">AZ$151-データ!AH299</f>
        <v>#N/A</v>
      </c>
      <c r="BA452" s="73" t="e">
        <f ca="1">BA$151-データ!AI299</f>
        <v>#N/A</v>
      </c>
      <c r="BB452" s="73" t="e">
        <f ca="1">BB$151-データ!AJ299</f>
        <v>#N/A</v>
      </c>
      <c r="BC452" s="73" t="e">
        <f ca="1">BC$151-データ!AK299</f>
        <v>#N/A</v>
      </c>
      <c r="BD452" s="73" t="e">
        <f ca="1">BD$151-データ!AL299</f>
        <v>#N/A</v>
      </c>
      <c r="BE452" s="73" t="e">
        <f ca="1">BE$151-データ!AM299</f>
        <v>#N/A</v>
      </c>
      <c r="BF452" s="73" t="e">
        <f ca="1">BF$151-データ!AN299</f>
        <v>#N/A</v>
      </c>
      <c r="BG452" s="73" t="e">
        <f ca="1">BG$151-データ!AO299</f>
        <v>#N/A</v>
      </c>
      <c r="BH452" s="73" t="e">
        <f ca="1">BH$151-データ!AP299</f>
        <v>#N/A</v>
      </c>
      <c r="BI452" s="73" t="e">
        <f ca="1">BI$151-データ!AQ299</f>
        <v>#N/A</v>
      </c>
      <c r="BJ452" s="73" t="e">
        <f ca="1">BJ$151-データ!AR299</f>
        <v>#N/A</v>
      </c>
      <c r="BK452" s="73" t="e">
        <f ca="1">BK$151-データ!AS299</f>
        <v>#N/A</v>
      </c>
      <c r="BL452" s="73" t="e">
        <f ca="1">BL$151-データ!AT299</f>
        <v>#N/A</v>
      </c>
      <c r="BM452" s="73" t="e">
        <f ca="1">BM$151-データ!AU299</f>
        <v>#N/A</v>
      </c>
      <c r="BN452" s="73" t="e">
        <f ca="1">BN$151-データ!AV299</f>
        <v>#N/A</v>
      </c>
      <c r="BO452" s="73" t="e">
        <f ca="1">BO$151-データ!AW299</f>
        <v>#N/A</v>
      </c>
      <c r="BP452" s="73" t="e">
        <f ca="1">BP$151-データ!AX299</f>
        <v>#N/A</v>
      </c>
      <c r="BQ452" s="73" t="e">
        <f>BQ$151-データ!AY299</f>
        <v>#N/A</v>
      </c>
      <c r="BR452" s="73" t="e">
        <f>BR$151-データ!AZ299</f>
        <v>#N/A</v>
      </c>
    </row>
    <row r="453" spans="30:70" hidden="1" outlineLevel="1">
      <c r="AD453" s="66">
        <f>データ!B300</f>
        <v>296</v>
      </c>
      <c r="AE453" s="66">
        <f ca="1">IF(AF453&lt;&gt;0,0,COUNTIF(AF$157:$AF453,0))</f>
        <v>0</v>
      </c>
      <c r="AF453" s="66">
        <f t="shared" ca="1" si="57"/>
        <v>1</v>
      </c>
      <c r="AG453" s="66" t="str">
        <f>データ!D300</f>
        <v>魔王</v>
      </c>
      <c r="AH453" s="66" t="str">
        <f>データ!F300</f>
        <v>ヘカーテ</v>
      </c>
      <c r="AI453" s="73" t="e">
        <f ca="1">AI$151-データ!Q300</f>
        <v>#N/A</v>
      </c>
      <c r="AJ453" s="73" t="e">
        <f ca="1">AJ$151-データ!R300</f>
        <v>#N/A</v>
      </c>
      <c r="AK453" s="73">
        <f ca="1">AK$151-データ!S300</f>
        <v>-6</v>
      </c>
      <c r="AL453" s="73" t="e">
        <f ca="1">AL$151-データ!T300</f>
        <v>#N/A</v>
      </c>
      <c r="AM453" s="73" t="e">
        <f ca="1">AM$151-データ!U300</f>
        <v>#N/A</v>
      </c>
      <c r="AN453" s="73" t="e">
        <f ca="1">AN$151-データ!V300</f>
        <v>#N/A</v>
      </c>
      <c r="AO453" s="73" t="e">
        <f ca="1">AO$151-データ!W300</f>
        <v>#N/A</v>
      </c>
      <c r="AP453" s="73" t="e">
        <f ca="1">AP$151-データ!X300</f>
        <v>#N/A</v>
      </c>
      <c r="AQ453" s="73" t="e">
        <f ca="1">AQ$151-データ!Y300</f>
        <v>#N/A</v>
      </c>
      <c r="AR453" s="73" t="e">
        <f ca="1">AR$151-データ!Z300</f>
        <v>#N/A</v>
      </c>
      <c r="AS453" s="73" t="e">
        <f ca="1">AS$151-データ!AA300</f>
        <v>#N/A</v>
      </c>
      <c r="AT453" s="73" t="e">
        <f ca="1">AT$151-データ!AB300</f>
        <v>#N/A</v>
      </c>
      <c r="AU453" s="73" t="e">
        <f ca="1">AU$151-データ!AC300</f>
        <v>#N/A</v>
      </c>
      <c r="AV453" s="73" t="e">
        <f ca="1">AV$151-データ!AD300</f>
        <v>#N/A</v>
      </c>
      <c r="AW453" s="73" t="e">
        <f ca="1">AW$151-データ!AE300</f>
        <v>#N/A</v>
      </c>
      <c r="AX453" s="73" t="e">
        <f ca="1">AX$151-データ!AF300</f>
        <v>#N/A</v>
      </c>
      <c r="AY453" s="73" t="e">
        <f ca="1">AY$151-データ!AG300</f>
        <v>#N/A</v>
      </c>
      <c r="AZ453" s="73" t="e">
        <f ca="1">AZ$151-データ!AH300</f>
        <v>#N/A</v>
      </c>
      <c r="BA453" s="73" t="e">
        <f ca="1">BA$151-データ!AI300</f>
        <v>#N/A</v>
      </c>
      <c r="BB453" s="73" t="e">
        <f ca="1">BB$151-データ!AJ300</f>
        <v>#N/A</v>
      </c>
      <c r="BC453" s="73" t="e">
        <f ca="1">BC$151-データ!AK300</f>
        <v>#N/A</v>
      </c>
      <c r="BD453" s="73" t="e">
        <f ca="1">BD$151-データ!AL300</f>
        <v>#N/A</v>
      </c>
      <c r="BE453" s="73" t="e">
        <f ca="1">BE$151-データ!AM300</f>
        <v>#N/A</v>
      </c>
      <c r="BF453" s="73" t="e">
        <f ca="1">BF$151-データ!AN300</f>
        <v>#N/A</v>
      </c>
      <c r="BG453" s="73" t="e">
        <f ca="1">BG$151-データ!AO300</f>
        <v>#N/A</v>
      </c>
      <c r="BH453" s="73" t="e">
        <f ca="1">BH$151-データ!AP300</f>
        <v>#N/A</v>
      </c>
      <c r="BI453" s="73" t="e">
        <f ca="1">BI$151-データ!AQ300</f>
        <v>#N/A</v>
      </c>
      <c r="BJ453" s="73" t="e">
        <f ca="1">BJ$151-データ!AR300</f>
        <v>#N/A</v>
      </c>
      <c r="BK453" s="73" t="e">
        <f ca="1">BK$151-データ!AS300</f>
        <v>#N/A</v>
      </c>
      <c r="BL453" s="73" t="e">
        <f ca="1">BL$151-データ!AT300</f>
        <v>#N/A</v>
      </c>
      <c r="BM453" s="73" t="e">
        <f ca="1">BM$151-データ!AU300</f>
        <v>#N/A</v>
      </c>
      <c r="BN453" s="73" t="e">
        <f ca="1">BN$151-データ!AV300</f>
        <v>#N/A</v>
      </c>
      <c r="BO453" s="73" t="e">
        <f ca="1">BO$151-データ!AW300</f>
        <v>#N/A</v>
      </c>
      <c r="BP453" s="73" t="e">
        <f ca="1">BP$151-データ!AX300</f>
        <v>#N/A</v>
      </c>
      <c r="BQ453" s="73" t="e">
        <f>BQ$151-データ!AY300</f>
        <v>#N/A</v>
      </c>
      <c r="BR453" s="73" t="e">
        <f>BR$151-データ!AZ300</f>
        <v>#N/A</v>
      </c>
    </row>
    <row r="454" spans="30:70" hidden="1" outlineLevel="1">
      <c r="AD454" s="66">
        <f>データ!B301</f>
        <v>297</v>
      </c>
      <c r="AE454" s="66">
        <f ca="1">IF(AF454&lt;&gt;0,0,COUNTIF(AF$157:$AF454,0))</f>
        <v>0</v>
      </c>
      <c r="AF454" s="66">
        <f t="shared" ca="1" si="57"/>
        <v>1</v>
      </c>
      <c r="AG454" s="66" t="str">
        <f>データ!D301</f>
        <v>魔王</v>
      </c>
      <c r="AH454" s="66" t="str">
        <f>データ!F301</f>
        <v>モロク</v>
      </c>
      <c r="AI454" s="73" t="e">
        <f ca="1">AI$151-データ!Q301</f>
        <v>#N/A</v>
      </c>
      <c r="AJ454" s="73" t="e">
        <f ca="1">AJ$151-データ!R301</f>
        <v>#N/A</v>
      </c>
      <c r="AK454" s="73">
        <f ca="1">AK$151-データ!S301</f>
        <v>-7</v>
      </c>
      <c r="AL454" s="73" t="e">
        <f ca="1">AL$151-データ!T301</f>
        <v>#N/A</v>
      </c>
      <c r="AM454" s="73" t="e">
        <f ca="1">AM$151-データ!U301</f>
        <v>#N/A</v>
      </c>
      <c r="AN454" s="73" t="e">
        <f ca="1">AN$151-データ!V301</f>
        <v>#N/A</v>
      </c>
      <c r="AO454" s="73" t="e">
        <f ca="1">AO$151-データ!W301</f>
        <v>#N/A</v>
      </c>
      <c r="AP454" s="73" t="e">
        <f ca="1">AP$151-データ!X301</f>
        <v>#N/A</v>
      </c>
      <c r="AQ454" s="73" t="e">
        <f ca="1">AQ$151-データ!Y301</f>
        <v>#N/A</v>
      </c>
      <c r="AR454" s="73" t="e">
        <f ca="1">AR$151-データ!Z301</f>
        <v>#N/A</v>
      </c>
      <c r="AS454" s="73" t="e">
        <f ca="1">AS$151-データ!AA301</f>
        <v>#N/A</v>
      </c>
      <c r="AT454" s="73" t="e">
        <f ca="1">AT$151-データ!AB301</f>
        <v>#N/A</v>
      </c>
      <c r="AU454" s="73" t="e">
        <f ca="1">AU$151-データ!AC301</f>
        <v>#N/A</v>
      </c>
      <c r="AV454" s="73" t="e">
        <f ca="1">AV$151-データ!AD301</f>
        <v>#N/A</v>
      </c>
      <c r="AW454" s="73" t="e">
        <f ca="1">AW$151-データ!AE301</f>
        <v>#N/A</v>
      </c>
      <c r="AX454" s="73" t="e">
        <f ca="1">AX$151-データ!AF301</f>
        <v>#N/A</v>
      </c>
      <c r="AY454" s="73" t="e">
        <f ca="1">AY$151-データ!AG301</f>
        <v>#N/A</v>
      </c>
      <c r="AZ454" s="73" t="e">
        <f ca="1">AZ$151-データ!AH301</f>
        <v>#N/A</v>
      </c>
      <c r="BA454" s="73" t="e">
        <f ca="1">BA$151-データ!AI301</f>
        <v>#N/A</v>
      </c>
      <c r="BB454" s="73" t="e">
        <f ca="1">BB$151-データ!AJ301</f>
        <v>#N/A</v>
      </c>
      <c r="BC454" s="73" t="e">
        <f ca="1">BC$151-データ!AK301</f>
        <v>#N/A</v>
      </c>
      <c r="BD454" s="73" t="e">
        <f ca="1">BD$151-データ!AL301</f>
        <v>#N/A</v>
      </c>
      <c r="BE454" s="73" t="e">
        <f ca="1">BE$151-データ!AM301</f>
        <v>#N/A</v>
      </c>
      <c r="BF454" s="73" t="e">
        <f ca="1">BF$151-データ!AN301</f>
        <v>#N/A</v>
      </c>
      <c r="BG454" s="73" t="e">
        <f ca="1">BG$151-データ!AO301</f>
        <v>#N/A</v>
      </c>
      <c r="BH454" s="73" t="e">
        <f ca="1">BH$151-データ!AP301</f>
        <v>#N/A</v>
      </c>
      <c r="BI454" s="73" t="e">
        <f ca="1">BI$151-データ!AQ301</f>
        <v>#N/A</v>
      </c>
      <c r="BJ454" s="73" t="e">
        <f ca="1">BJ$151-データ!AR301</f>
        <v>#N/A</v>
      </c>
      <c r="BK454" s="73" t="e">
        <f ca="1">BK$151-データ!AS301</f>
        <v>#N/A</v>
      </c>
      <c r="BL454" s="73" t="e">
        <f ca="1">BL$151-データ!AT301</f>
        <v>#N/A</v>
      </c>
      <c r="BM454" s="73" t="e">
        <f ca="1">BM$151-データ!AU301</f>
        <v>#N/A</v>
      </c>
      <c r="BN454" s="73" t="e">
        <f ca="1">BN$151-データ!AV301</f>
        <v>#N/A</v>
      </c>
      <c r="BO454" s="73" t="e">
        <f ca="1">BO$151-データ!AW301</f>
        <v>#N/A</v>
      </c>
      <c r="BP454" s="73" t="e">
        <f ca="1">BP$151-データ!AX301</f>
        <v>#N/A</v>
      </c>
      <c r="BQ454" s="73" t="e">
        <f>BQ$151-データ!AY301</f>
        <v>#N/A</v>
      </c>
      <c r="BR454" s="73" t="e">
        <f>BR$151-データ!AZ301</f>
        <v>#N/A</v>
      </c>
    </row>
    <row r="455" spans="30:70" hidden="1" outlineLevel="1">
      <c r="AD455" s="66">
        <f>データ!B302</f>
        <v>298</v>
      </c>
      <c r="AE455" s="66">
        <f ca="1">IF(AF455&lt;&gt;0,0,COUNTIF(AF$157:$AF455,0))</f>
        <v>0</v>
      </c>
      <c r="AF455" s="66">
        <f t="shared" ca="1" si="57"/>
        <v>1</v>
      </c>
      <c r="AG455" s="66" t="str">
        <f>データ!D302</f>
        <v>魔王</v>
      </c>
      <c r="AH455" s="66" t="str">
        <f>データ!F302</f>
        <v>シュウ</v>
      </c>
      <c r="AI455" s="73" t="e">
        <f ca="1">AI$151-データ!Q302</f>
        <v>#N/A</v>
      </c>
      <c r="AJ455" s="73" t="e">
        <f ca="1">AJ$151-データ!R302</f>
        <v>#N/A</v>
      </c>
      <c r="AK455" s="73">
        <f ca="1">AK$151-データ!S302</f>
        <v>-7</v>
      </c>
      <c r="AL455" s="73" t="e">
        <f ca="1">AL$151-データ!T302</f>
        <v>#N/A</v>
      </c>
      <c r="AM455" s="73" t="e">
        <f ca="1">AM$151-データ!U302</f>
        <v>#N/A</v>
      </c>
      <c r="AN455" s="73" t="e">
        <f ca="1">AN$151-データ!V302</f>
        <v>#N/A</v>
      </c>
      <c r="AO455" s="73" t="e">
        <f ca="1">AO$151-データ!W302</f>
        <v>#N/A</v>
      </c>
      <c r="AP455" s="73" t="e">
        <f ca="1">AP$151-データ!X302</f>
        <v>#N/A</v>
      </c>
      <c r="AQ455" s="73" t="e">
        <f ca="1">AQ$151-データ!Y302</f>
        <v>#N/A</v>
      </c>
      <c r="AR455" s="73" t="e">
        <f ca="1">AR$151-データ!Z302</f>
        <v>#N/A</v>
      </c>
      <c r="AS455" s="73" t="e">
        <f ca="1">AS$151-データ!AA302</f>
        <v>#N/A</v>
      </c>
      <c r="AT455" s="73" t="e">
        <f ca="1">AT$151-データ!AB302</f>
        <v>#N/A</v>
      </c>
      <c r="AU455" s="73" t="e">
        <f ca="1">AU$151-データ!AC302</f>
        <v>#N/A</v>
      </c>
      <c r="AV455" s="73" t="e">
        <f ca="1">AV$151-データ!AD302</f>
        <v>#N/A</v>
      </c>
      <c r="AW455" s="73" t="e">
        <f ca="1">AW$151-データ!AE302</f>
        <v>#N/A</v>
      </c>
      <c r="AX455" s="73" t="e">
        <f ca="1">AX$151-データ!AF302</f>
        <v>#N/A</v>
      </c>
      <c r="AY455" s="73" t="e">
        <f ca="1">AY$151-データ!AG302</f>
        <v>#N/A</v>
      </c>
      <c r="AZ455" s="73" t="e">
        <f ca="1">AZ$151-データ!AH302</f>
        <v>#N/A</v>
      </c>
      <c r="BA455" s="73" t="e">
        <f ca="1">BA$151-データ!AI302</f>
        <v>#N/A</v>
      </c>
      <c r="BB455" s="73" t="e">
        <f ca="1">BB$151-データ!AJ302</f>
        <v>#N/A</v>
      </c>
      <c r="BC455" s="73" t="e">
        <f ca="1">BC$151-データ!AK302</f>
        <v>#N/A</v>
      </c>
      <c r="BD455" s="73" t="e">
        <f ca="1">BD$151-データ!AL302</f>
        <v>#N/A</v>
      </c>
      <c r="BE455" s="73" t="e">
        <f ca="1">BE$151-データ!AM302</f>
        <v>#N/A</v>
      </c>
      <c r="BF455" s="73" t="e">
        <f ca="1">BF$151-データ!AN302</f>
        <v>#N/A</v>
      </c>
      <c r="BG455" s="73" t="e">
        <f ca="1">BG$151-データ!AO302</f>
        <v>#N/A</v>
      </c>
      <c r="BH455" s="73" t="e">
        <f ca="1">BH$151-データ!AP302</f>
        <v>#N/A</v>
      </c>
      <c r="BI455" s="73" t="e">
        <f ca="1">BI$151-データ!AQ302</f>
        <v>#N/A</v>
      </c>
      <c r="BJ455" s="73" t="e">
        <f ca="1">BJ$151-データ!AR302</f>
        <v>#N/A</v>
      </c>
      <c r="BK455" s="73" t="e">
        <f ca="1">BK$151-データ!AS302</f>
        <v>#N/A</v>
      </c>
      <c r="BL455" s="73" t="e">
        <f ca="1">BL$151-データ!AT302</f>
        <v>#N/A</v>
      </c>
      <c r="BM455" s="73" t="e">
        <f ca="1">BM$151-データ!AU302</f>
        <v>#N/A</v>
      </c>
      <c r="BN455" s="73" t="e">
        <f ca="1">BN$151-データ!AV302</f>
        <v>#N/A</v>
      </c>
      <c r="BO455" s="73" t="e">
        <f ca="1">BO$151-データ!AW302</f>
        <v>#N/A</v>
      </c>
      <c r="BP455" s="73" t="e">
        <f ca="1">BP$151-データ!AX302</f>
        <v>#N/A</v>
      </c>
      <c r="BQ455" s="73" t="e">
        <f>BQ$151-データ!AY302</f>
        <v>#N/A</v>
      </c>
      <c r="BR455" s="73" t="e">
        <f>BR$151-データ!AZ302</f>
        <v>#N/A</v>
      </c>
    </row>
    <row r="456" spans="30:70" hidden="1" outlineLevel="1">
      <c r="AD456" s="66">
        <f>データ!B303</f>
        <v>299</v>
      </c>
      <c r="AE456" s="66">
        <f ca="1">IF(AF456&lt;&gt;0,0,COUNTIF(AF$157:$AF456,0))</f>
        <v>0</v>
      </c>
      <c r="AF456" s="66">
        <f t="shared" ca="1" si="57"/>
        <v>1</v>
      </c>
      <c r="AG456" s="66" t="str">
        <f>データ!D303</f>
        <v>魔王</v>
      </c>
      <c r="AH456" s="66" t="str">
        <f>データ!F303</f>
        <v>ツィツィミトル</v>
      </c>
      <c r="AI456" s="73" t="e">
        <f ca="1">AI$151-データ!Q303</f>
        <v>#N/A</v>
      </c>
      <c r="AJ456" s="73" t="e">
        <f ca="1">AJ$151-データ!R303</f>
        <v>#N/A</v>
      </c>
      <c r="AK456" s="73">
        <f ca="1">AK$151-データ!S303</f>
        <v>-8</v>
      </c>
      <c r="AL456" s="73" t="e">
        <f ca="1">AL$151-データ!T303</f>
        <v>#N/A</v>
      </c>
      <c r="AM456" s="73" t="e">
        <f ca="1">AM$151-データ!U303</f>
        <v>#N/A</v>
      </c>
      <c r="AN456" s="73" t="e">
        <f ca="1">AN$151-データ!V303</f>
        <v>#N/A</v>
      </c>
      <c r="AO456" s="73" t="e">
        <f ca="1">AO$151-データ!W303</f>
        <v>#N/A</v>
      </c>
      <c r="AP456" s="73" t="e">
        <f ca="1">AP$151-データ!X303</f>
        <v>#N/A</v>
      </c>
      <c r="AQ456" s="73" t="e">
        <f ca="1">AQ$151-データ!Y303</f>
        <v>#N/A</v>
      </c>
      <c r="AR456" s="73" t="e">
        <f ca="1">AR$151-データ!Z303</f>
        <v>#N/A</v>
      </c>
      <c r="AS456" s="73" t="e">
        <f ca="1">AS$151-データ!AA303</f>
        <v>#N/A</v>
      </c>
      <c r="AT456" s="73" t="e">
        <f ca="1">AT$151-データ!AB303</f>
        <v>#N/A</v>
      </c>
      <c r="AU456" s="73" t="e">
        <f ca="1">AU$151-データ!AC303</f>
        <v>#N/A</v>
      </c>
      <c r="AV456" s="73" t="e">
        <f ca="1">AV$151-データ!AD303</f>
        <v>#N/A</v>
      </c>
      <c r="AW456" s="73" t="e">
        <f ca="1">AW$151-データ!AE303</f>
        <v>#N/A</v>
      </c>
      <c r="AX456" s="73" t="e">
        <f ca="1">AX$151-データ!AF303</f>
        <v>#N/A</v>
      </c>
      <c r="AY456" s="73" t="e">
        <f ca="1">AY$151-データ!AG303</f>
        <v>#N/A</v>
      </c>
      <c r="AZ456" s="73" t="e">
        <f ca="1">AZ$151-データ!AH303</f>
        <v>#N/A</v>
      </c>
      <c r="BA456" s="73" t="e">
        <f ca="1">BA$151-データ!AI303</f>
        <v>#N/A</v>
      </c>
      <c r="BB456" s="73" t="e">
        <f ca="1">BB$151-データ!AJ303</f>
        <v>#N/A</v>
      </c>
      <c r="BC456" s="73" t="e">
        <f ca="1">BC$151-データ!AK303</f>
        <v>#N/A</v>
      </c>
      <c r="BD456" s="73" t="e">
        <f ca="1">BD$151-データ!AL303</f>
        <v>#N/A</v>
      </c>
      <c r="BE456" s="73" t="e">
        <f ca="1">BE$151-データ!AM303</f>
        <v>#N/A</v>
      </c>
      <c r="BF456" s="73" t="e">
        <f ca="1">BF$151-データ!AN303</f>
        <v>#N/A</v>
      </c>
      <c r="BG456" s="73" t="e">
        <f ca="1">BG$151-データ!AO303</f>
        <v>#N/A</v>
      </c>
      <c r="BH456" s="73" t="e">
        <f ca="1">BH$151-データ!AP303</f>
        <v>#N/A</v>
      </c>
      <c r="BI456" s="73" t="e">
        <f ca="1">BI$151-データ!AQ303</f>
        <v>#N/A</v>
      </c>
      <c r="BJ456" s="73" t="e">
        <f ca="1">BJ$151-データ!AR303</f>
        <v>#N/A</v>
      </c>
      <c r="BK456" s="73" t="e">
        <f ca="1">BK$151-データ!AS303</f>
        <v>#N/A</v>
      </c>
      <c r="BL456" s="73" t="e">
        <f ca="1">BL$151-データ!AT303</f>
        <v>#N/A</v>
      </c>
      <c r="BM456" s="73" t="e">
        <f ca="1">BM$151-データ!AU303</f>
        <v>#N/A</v>
      </c>
      <c r="BN456" s="73" t="e">
        <f ca="1">BN$151-データ!AV303</f>
        <v>#N/A</v>
      </c>
      <c r="BO456" s="73" t="e">
        <f ca="1">BO$151-データ!AW303</f>
        <v>#N/A</v>
      </c>
      <c r="BP456" s="73" t="e">
        <f ca="1">BP$151-データ!AX303</f>
        <v>#N/A</v>
      </c>
      <c r="BQ456" s="73" t="e">
        <f>BQ$151-データ!AY303</f>
        <v>#N/A</v>
      </c>
      <c r="BR456" s="73" t="e">
        <f>BR$151-データ!AZ303</f>
        <v>#N/A</v>
      </c>
    </row>
    <row r="457" spans="30:70" hidden="1" outlineLevel="1">
      <c r="AD457" s="66">
        <f>データ!B304</f>
        <v>300</v>
      </c>
      <c r="AE457" s="66">
        <f ca="1">IF(AF457&lt;&gt;0,0,COUNTIF(AF$157:$AF457,0))</f>
        <v>0</v>
      </c>
      <c r="AF457" s="66">
        <f t="shared" ca="1" si="57"/>
        <v>1</v>
      </c>
      <c r="AG457" s="66" t="str">
        <f>データ!D304</f>
        <v>魔王</v>
      </c>
      <c r="AH457" s="66" t="str">
        <f>データ!F304</f>
        <v>ベルゼブブ(人)</v>
      </c>
      <c r="AI457" s="73" t="e">
        <f ca="1">AI$151-データ!Q304</f>
        <v>#N/A</v>
      </c>
      <c r="AJ457" s="73" t="e">
        <f ca="1">AJ$151-データ!R304</f>
        <v>#N/A</v>
      </c>
      <c r="AK457" s="73">
        <f ca="1">AK$151-データ!S304</f>
        <v>-8</v>
      </c>
      <c r="AL457" s="73" t="e">
        <f ca="1">AL$151-データ!T304</f>
        <v>#N/A</v>
      </c>
      <c r="AM457" s="73" t="e">
        <f ca="1">AM$151-データ!U304</f>
        <v>#N/A</v>
      </c>
      <c r="AN457" s="73" t="e">
        <f ca="1">AN$151-データ!V304</f>
        <v>#N/A</v>
      </c>
      <c r="AO457" s="73" t="e">
        <f ca="1">AO$151-データ!W304</f>
        <v>#N/A</v>
      </c>
      <c r="AP457" s="73" t="e">
        <f ca="1">AP$151-データ!X304</f>
        <v>#N/A</v>
      </c>
      <c r="AQ457" s="73" t="e">
        <f ca="1">AQ$151-データ!Y304</f>
        <v>#N/A</v>
      </c>
      <c r="AR457" s="73" t="e">
        <f ca="1">AR$151-データ!Z304</f>
        <v>#N/A</v>
      </c>
      <c r="AS457" s="73" t="e">
        <f ca="1">AS$151-データ!AA304</f>
        <v>#N/A</v>
      </c>
      <c r="AT457" s="73" t="e">
        <f ca="1">AT$151-データ!AB304</f>
        <v>#N/A</v>
      </c>
      <c r="AU457" s="73" t="e">
        <f ca="1">AU$151-データ!AC304</f>
        <v>#N/A</v>
      </c>
      <c r="AV457" s="73" t="e">
        <f ca="1">AV$151-データ!AD304</f>
        <v>#N/A</v>
      </c>
      <c r="AW457" s="73" t="e">
        <f ca="1">AW$151-データ!AE304</f>
        <v>#N/A</v>
      </c>
      <c r="AX457" s="73" t="e">
        <f ca="1">AX$151-データ!AF304</f>
        <v>#N/A</v>
      </c>
      <c r="AY457" s="73" t="e">
        <f ca="1">AY$151-データ!AG304</f>
        <v>#N/A</v>
      </c>
      <c r="AZ457" s="73" t="e">
        <f ca="1">AZ$151-データ!AH304</f>
        <v>#N/A</v>
      </c>
      <c r="BA457" s="73" t="e">
        <f ca="1">BA$151-データ!AI304</f>
        <v>#N/A</v>
      </c>
      <c r="BB457" s="73" t="e">
        <f ca="1">BB$151-データ!AJ304</f>
        <v>#N/A</v>
      </c>
      <c r="BC457" s="73" t="e">
        <f ca="1">BC$151-データ!AK304</f>
        <v>#N/A</v>
      </c>
      <c r="BD457" s="73" t="e">
        <f ca="1">BD$151-データ!AL304</f>
        <v>#N/A</v>
      </c>
      <c r="BE457" s="73" t="e">
        <f ca="1">BE$151-データ!AM304</f>
        <v>#N/A</v>
      </c>
      <c r="BF457" s="73" t="e">
        <f ca="1">BF$151-データ!AN304</f>
        <v>#N/A</v>
      </c>
      <c r="BG457" s="73" t="e">
        <f ca="1">BG$151-データ!AO304</f>
        <v>#N/A</v>
      </c>
      <c r="BH457" s="73" t="e">
        <f ca="1">BH$151-データ!AP304</f>
        <v>#N/A</v>
      </c>
      <c r="BI457" s="73" t="e">
        <f ca="1">BI$151-データ!AQ304</f>
        <v>#N/A</v>
      </c>
      <c r="BJ457" s="73" t="e">
        <f ca="1">BJ$151-データ!AR304</f>
        <v>#N/A</v>
      </c>
      <c r="BK457" s="73" t="e">
        <f ca="1">BK$151-データ!AS304</f>
        <v>#N/A</v>
      </c>
      <c r="BL457" s="73" t="e">
        <f ca="1">BL$151-データ!AT304</f>
        <v>#N/A</v>
      </c>
      <c r="BM457" s="73" t="e">
        <f ca="1">BM$151-データ!AU304</f>
        <v>#N/A</v>
      </c>
      <c r="BN457" s="73" t="e">
        <f ca="1">BN$151-データ!AV304</f>
        <v>#N/A</v>
      </c>
      <c r="BO457" s="73" t="e">
        <f ca="1">BO$151-データ!AW304</f>
        <v>#N/A</v>
      </c>
      <c r="BP457" s="73" t="e">
        <f ca="1">BP$151-データ!AX304</f>
        <v>#N/A</v>
      </c>
      <c r="BQ457" s="73" t="e">
        <f>BQ$151-データ!AY304</f>
        <v>#N/A</v>
      </c>
      <c r="BR457" s="73" t="e">
        <f>BR$151-データ!AZ304</f>
        <v>#N/A</v>
      </c>
    </row>
    <row r="458" spans="30:70" hidden="1" outlineLevel="1">
      <c r="AD458" s="66">
        <f>データ!B305</f>
        <v>301</v>
      </c>
      <c r="AE458" s="66">
        <f ca="1">IF(AF458&lt;&gt;0,0,COUNTIF(AF$157:$AF458,0))</f>
        <v>0</v>
      </c>
      <c r="AF458" s="66">
        <f t="shared" ca="1" si="57"/>
        <v>1</v>
      </c>
      <c r="AG458" s="66" t="str">
        <f>データ!D305</f>
        <v>魔王</v>
      </c>
      <c r="AH458" s="66" t="str">
        <f>データ!F305</f>
        <v>マーラ（不定形）</v>
      </c>
      <c r="AI458" s="73" t="e">
        <f ca="1">AI$151-データ!Q305</f>
        <v>#N/A</v>
      </c>
      <c r="AJ458" s="73" t="e">
        <f ca="1">AJ$151-データ!R305</f>
        <v>#N/A</v>
      </c>
      <c r="AK458" s="73">
        <f ca="1">AK$151-データ!S305</f>
        <v>-8</v>
      </c>
      <c r="AL458" s="73" t="e">
        <f ca="1">AL$151-データ!T305</f>
        <v>#N/A</v>
      </c>
      <c r="AM458" s="73" t="e">
        <f ca="1">AM$151-データ!U305</f>
        <v>#N/A</v>
      </c>
      <c r="AN458" s="73" t="e">
        <f ca="1">AN$151-データ!V305</f>
        <v>#N/A</v>
      </c>
      <c r="AO458" s="73" t="e">
        <f ca="1">AO$151-データ!W305</f>
        <v>#N/A</v>
      </c>
      <c r="AP458" s="73" t="e">
        <f ca="1">AP$151-データ!X305</f>
        <v>#N/A</v>
      </c>
      <c r="AQ458" s="73" t="e">
        <f ca="1">AQ$151-データ!Y305</f>
        <v>#N/A</v>
      </c>
      <c r="AR458" s="73" t="e">
        <f ca="1">AR$151-データ!Z305</f>
        <v>#N/A</v>
      </c>
      <c r="AS458" s="73" t="e">
        <f ca="1">AS$151-データ!AA305</f>
        <v>#N/A</v>
      </c>
      <c r="AT458" s="73" t="e">
        <f ca="1">AT$151-データ!AB305</f>
        <v>#N/A</v>
      </c>
      <c r="AU458" s="73" t="e">
        <f ca="1">AU$151-データ!AC305</f>
        <v>#N/A</v>
      </c>
      <c r="AV458" s="73" t="e">
        <f ca="1">AV$151-データ!AD305</f>
        <v>#N/A</v>
      </c>
      <c r="AW458" s="73" t="e">
        <f ca="1">AW$151-データ!AE305</f>
        <v>#N/A</v>
      </c>
      <c r="AX458" s="73" t="e">
        <f ca="1">AX$151-データ!AF305</f>
        <v>#N/A</v>
      </c>
      <c r="AY458" s="73" t="e">
        <f ca="1">AY$151-データ!AG305</f>
        <v>#N/A</v>
      </c>
      <c r="AZ458" s="73" t="e">
        <f ca="1">AZ$151-データ!AH305</f>
        <v>#N/A</v>
      </c>
      <c r="BA458" s="73" t="e">
        <f ca="1">BA$151-データ!AI305</f>
        <v>#N/A</v>
      </c>
      <c r="BB458" s="73" t="e">
        <f ca="1">BB$151-データ!AJ305</f>
        <v>#N/A</v>
      </c>
      <c r="BC458" s="73" t="e">
        <f ca="1">BC$151-データ!AK305</f>
        <v>#N/A</v>
      </c>
      <c r="BD458" s="73" t="e">
        <f ca="1">BD$151-データ!AL305</f>
        <v>#N/A</v>
      </c>
      <c r="BE458" s="73" t="e">
        <f ca="1">BE$151-データ!AM305</f>
        <v>#N/A</v>
      </c>
      <c r="BF458" s="73" t="e">
        <f ca="1">BF$151-データ!AN305</f>
        <v>#N/A</v>
      </c>
      <c r="BG458" s="73" t="e">
        <f ca="1">BG$151-データ!AO305</f>
        <v>#N/A</v>
      </c>
      <c r="BH458" s="73" t="e">
        <f ca="1">BH$151-データ!AP305</f>
        <v>#N/A</v>
      </c>
      <c r="BI458" s="73" t="e">
        <f ca="1">BI$151-データ!AQ305</f>
        <v>#N/A</v>
      </c>
      <c r="BJ458" s="73" t="e">
        <f ca="1">BJ$151-データ!AR305</f>
        <v>#N/A</v>
      </c>
      <c r="BK458" s="73" t="e">
        <f ca="1">BK$151-データ!AS305</f>
        <v>#N/A</v>
      </c>
      <c r="BL458" s="73" t="e">
        <f ca="1">BL$151-データ!AT305</f>
        <v>#N/A</v>
      </c>
      <c r="BM458" s="73" t="e">
        <f ca="1">BM$151-データ!AU305</f>
        <v>#N/A</v>
      </c>
      <c r="BN458" s="73" t="e">
        <f ca="1">BN$151-データ!AV305</f>
        <v>#N/A</v>
      </c>
      <c r="BO458" s="73" t="e">
        <f ca="1">BO$151-データ!AW305</f>
        <v>#N/A</v>
      </c>
      <c r="BP458" s="73" t="e">
        <f ca="1">BP$151-データ!AX305</f>
        <v>#N/A</v>
      </c>
      <c r="BQ458" s="73" t="e">
        <f>BQ$151-データ!AY305</f>
        <v>#N/A</v>
      </c>
      <c r="BR458" s="73" t="e">
        <f>BR$151-データ!AZ305</f>
        <v>#N/A</v>
      </c>
    </row>
    <row r="459" spans="30:70" hidden="1" outlineLevel="1">
      <c r="AD459" s="66">
        <f>データ!B306</f>
        <v>302</v>
      </c>
      <c r="AE459" s="66">
        <f ca="1">IF(AF459&lt;&gt;0,0,COUNTIF(AF$157:$AF459,0))</f>
        <v>0</v>
      </c>
      <c r="AF459" s="66">
        <f t="shared" ca="1" si="57"/>
        <v>2</v>
      </c>
      <c r="AG459" s="66" t="str">
        <f>データ!D306</f>
        <v>魔王</v>
      </c>
      <c r="AH459" s="66" t="str">
        <f>データ!F306</f>
        <v>秩序破りのロキ</v>
      </c>
      <c r="AI459" s="73" t="e">
        <f ca="1">AI$151-データ!Q306</f>
        <v>#N/A</v>
      </c>
      <c r="AJ459" s="73" t="e">
        <f ca="1">AJ$151-データ!R306</f>
        <v>#N/A</v>
      </c>
      <c r="AK459" s="73">
        <f ca="1">AK$151-データ!S306</f>
        <v>-1</v>
      </c>
      <c r="AL459" s="73" t="e">
        <f ca="1">AL$151-データ!T306</f>
        <v>#N/A</v>
      </c>
      <c r="AM459" s="73" t="e">
        <f ca="1">AM$151-データ!U306</f>
        <v>#N/A</v>
      </c>
      <c r="AN459" s="73" t="e">
        <f ca="1">AN$151-データ!V306</f>
        <v>#N/A</v>
      </c>
      <c r="AO459" s="73" t="e">
        <f ca="1">AO$151-データ!W306</f>
        <v>#N/A</v>
      </c>
      <c r="AP459" s="73" t="e">
        <f ca="1">AP$151-データ!X306</f>
        <v>#N/A</v>
      </c>
      <c r="AQ459" s="73" t="e">
        <f ca="1">AQ$151-データ!Y306</f>
        <v>#N/A</v>
      </c>
      <c r="AR459" s="73" t="e">
        <f ca="1">AR$151-データ!Z306</f>
        <v>#N/A</v>
      </c>
      <c r="AS459" s="73" t="e">
        <f ca="1">AS$151-データ!AA306</f>
        <v>#N/A</v>
      </c>
      <c r="AT459" s="73" t="e">
        <f ca="1">AT$151-データ!AB306</f>
        <v>#N/A</v>
      </c>
      <c r="AU459" s="73" t="e">
        <f ca="1">AU$151-データ!AC306</f>
        <v>#N/A</v>
      </c>
      <c r="AV459" s="73" t="e">
        <f ca="1">AV$151-データ!AD306</f>
        <v>#N/A</v>
      </c>
      <c r="AW459" s="73" t="e">
        <f ca="1">AW$151-データ!AE306</f>
        <v>#N/A</v>
      </c>
      <c r="AX459" s="73" t="e">
        <f ca="1">AX$151-データ!AF306</f>
        <v>#N/A</v>
      </c>
      <c r="AY459" s="73" t="e">
        <f ca="1">AY$151-データ!AG306</f>
        <v>#N/A</v>
      </c>
      <c r="AZ459" s="73" t="e">
        <f ca="1">AZ$151-データ!AH306</f>
        <v>#N/A</v>
      </c>
      <c r="BA459" s="73" t="e">
        <f ca="1">BA$151-データ!AI306</f>
        <v>#N/A</v>
      </c>
      <c r="BB459" s="73" t="e">
        <f ca="1">BB$151-データ!AJ306</f>
        <v>#N/A</v>
      </c>
      <c r="BC459" s="73">
        <f ca="1">BC$151-データ!AK306</f>
        <v>-5</v>
      </c>
      <c r="BD459" s="73" t="e">
        <f ca="1">BD$151-データ!AL306</f>
        <v>#N/A</v>
      </c>
      <c r="BE459" s="73" t="e">
        <f ca="1">BE$151-データ!AM306</f>
        <v>#N/A</v>
      </c>
      <c r="BF459" s="73" t="e">
        <f ca="1">BF$151-データ!AN306</f>
        <v>#N/A</v>
      </c>
      <c r="BG459" s="73" t="e">
        <f ca="1">BG$151-データ!AO306</f>
        <v>#N/A</v>
      </c>
      <c r="BH459" s="73" t="e">
        <f ca="1">BH$151-データ!AP306</f>
        <v>#N/A</v>
      </c>
      <c r="BI459" s="73" t="e">
        <f ca="1">BI$151-データ!AQ306</f>
        <v>#N/A</v>
      </c>
      <c r="BJ459" s="73" t="e">
        <f ca="1">BJ$151-データ!AR306</f>
        <v>#N/A</v>
      </c>
      <c r="BK459" s="73" t="e">
        <f ca="1">BK$151-データ!AS306</f>
        <v>#N/A</v>
      </c>
      <c r="BL459" s="73" t="e">
        <f ca="1">BL$151-データ!AT306</f>
        <v>#N/A</v>
      </c>
      <c r="BM459" s="73" t="e">
        <f ca="1">BM$151-データ!AU306</f>
        <v>#N/A</v>
      </c>
      <c r="BN459" s="73" t="e">
        <f ca="1">BN$151-データ!AV306</f>
        <v>#N/A</v>
      </c>
      <c r="BO459" s="73" t="e">
        <f ca="1">BO$151-データ!AW306</f>
        <v>#N/A</v>
      </c>
      <c r="BP459" s="73" t="e">
        <f ca="1">BP$151-データ!AX306</f>
        <v>#N/A</v>
      </c>
      <c r="BQ459" s="73" t="e">
        <f>BQ$151-データ!AY306</f>
        <v>#N/A</v>
      </c>
      <c r="BR459" s="73" t="e">
        <f>BR$151-データ!AZ306</f>
        <v>#N/A</v>
      </c>
    </row>
    <row r="460" spans="30:70" hidden="1" outlineLevel="1">
      <c r="AD460" s="66">
        <f>データ!B307</f>
        <v>303</v>
      </c>
      <c r="AE460" s="66">
        <f ca="1">IF(AF460&lt;&gt;0,0,COUNTIF(AF$157:$AF460,0))</f>
        <v>0</v>
      </c>
      <c r="AF460" s="66">
        <f t="shared" ca="1" si="57"/>
        <v>2</v>
      </c>
      <c r="AG460" s="66" t="str">
        <f>データ!D307</f>
        <v>魔王</v>
      </c>
      <c r="AH460" s="66" t="str">
        <f>データ!F307</f>
        <v>スルト</v>
      </c>
      <c r="AI460" s="73" t="e">
        <f ca="1">AI$151-データ!Q307</f>
        <v>#N/A</v>
      </c>
      <c r="AJ460" s="73" t="e">
        <f ca="1">AJ$151-データ!R307</f>
        <v>#N/A</v>
      </c>
      <c r="AK460" s="73">
        <f ca="1">AK$151-データ!S307</f>
        <v>-6</v>
      </c>
      <c r="AL460" s="73" t="e">
        <f ca="1">AL$151-データ!T307</f>
        <v>#N/A</v>
      </c>
      <c r="AM460" s="73" t="e">
        <f ca="1">AM$151-データ!U307</f>
        <v>#N/A</v>
      </c>
      <c r="AN460" s="73" t="e">
        <f ca="1">AN$151-データ!V307</f>
        <v>#N/A</v>
      </c>
      <c r="AO460" s="73" t="e">
        <f ca="1">AO$151-データ!W307</f>
        <v>#N/A</v>
      </c>
      <c r="AP460" s="73" t="e">
        <f ca="1">AP$151-データ!X307</f>
        <v>#N/A</v>
      </c>
      <c r="AQ460" s="73" t="e">
        <f ca="1">AQ$151-データ!Y307</f>
        <v>#N/A</v>
      </c>
      <c r="AR460" s="73" t="e">
        <f ca="1">AR$151-データ!Z307</f>
        <v>#N/A</v>
      </c>
      <c r="AS460" s="73" t="e">
        <f ca="1">AS$151-データ!AA307</f>
        <v>#N/A</v>
      </c>
      <c r="AT460" s="73" t="e">
        <f ca="1">AT$151-データ!AB307</f>
        <v>#N/A</v>
      </c>
      <c r="AU460" s="73" t="e">
        <f ca="1">AU$151-データ!AC307</f>
        <v>#N/A</v>
      </c>
      <c r="AV460" s="73" t="e">
        <f ca="1">AV$151-データ!AD307</f>
        <v>#N/A</v>
      </c>
      <c r="AW460" s="73" t="e">
        <f ca="1">AW$151-データ!AE307</f>
        <v>#N/A</v>
      </c>
      <c r="AX460" s="73" t="e">
        <f ca="1">AX$151-データ!AF307</f>
        <v>#N/A</v>
      </c>
      <c r="AY460" s="73" t="e">
        <f ca="1">AY$151-データ!AG307</f>
        <v>#N/A</v>
      </c>
      <c r="AZ460" s="73" t="e">
        <f ca="1">AZ$151-データ!AH307</f>
        <v>#N/A</v>
      </c>
      <c r="BA460" s="73" t="e">
        <f ca="1">BA$151-データ!AI307</f>
        <v>#N/A</v>
      </c>
      <c r="BB460" s="73" t="e">
        <f ca="1">BB$151-データ!AJ307</f>
        <v>#N/A</v>
      </c>
      <c r="BC460" s="73" t="e">
        <f ca="1">BC$151-データ!AK307</f>
        <v>#N/A</v>
      </c>
      <c r="BD460" s="73" t="e">
        <f ca="1">BD$151-データ!AL307</f>
        <v>#N/A</v>
      </c>
      <c r="BE460" s="73" t="e">
        <f ca="1">BE$151-データ!AM307</f>
        <v>#N/A</v>
      </c>
      <c r="BF460" s="73" t="e">
        <f ca="1">BF$151-データ!AN307</f>
        <v>#N/A</v>
      </c>
      <c r="BG460" s="73" t="e">
        <f ca="1">BG$151-データ!AO307</f>
        <v>#N/A</v>
      </c>
      <c r="BH460" s="73" t="e">
        <f ca="1">BH$151-データ!AP307</f>
        <v>#N/A</v>
      </c>
      <c r="BI460" s="73" t="e">
        <f ca="1">BI$151-データ!AQ307</f>
        <v>#N/A</v>
      </c>
      <c r="BJ460" s="73">
        <f ca="1">BJ$151-データ!AR307</f>
        <v>-6</v>
      </c>
      <c r="BK460" s="73" t="e">
        <f ca="1">BK$151-データ!AS307</f>
        <v>#N/A</v>
      </c>
      <c r="BL460" s="73" t="e">
        <f ca="1">BL$151-データ!AT307</f>
        <v>#N/A</v>
      </c>
      <c r="BM460" s="73" t="e">
        <f ca="1">BM$151-データ!AU307</f>
        <v>#N/A</v>
      </c>
      <c r="BN460" s="73" t="e">
        <f ca="1">BN$151-データ!AV307</f>
        <v>#N/A</v>
      </c>
      <c r="BO460" s="73" t="e">
        <f ca="1">BO$151-データ!AW307</f>
        <v>#N/A</v>
      </c>
      <c r="BP460" s="73" t="e">
        <f ca="1">BP$151-データ!AX307</f>
        <v>#N/A</v>
      </c>
      <c r="BQ460" s="73" t="e">
        <f>BQ$151-データ!AY307</f>
        <v>#N/A</v>
      </c>
      <c r="BR460" s="73" t="e">
        <f>BR$151-データ!AZ307</f>
        <v>#N/A</v>
      </c>
    </row>
    <row r="461" spans="30:70" hidden="1" outlineLevel="1">
      <c r="AD461" s="66">
        <f>データ!B308</f>
        <v>304</v>
      </c>
      <c r="AE461" s="66">
        <f ca="1">IF(AF461&lt;&gt;0,0,COUNTIF(AF$157:$AF461,0))</f>
        <v>0</v>
      </c>
      <c r="AF461" s="66">
        <f t="shared" ca="1" si="57"/>
        <v>2</v>
      </c>
      <c r="AG461" s="66" t="str">
        <f>データ!D308</f>
        <v>魔王</v>
      </c>
      <c r="AH461" s="66" t="str">
        <f>データ!F308</f>
        <v>アスタロト</v>
      </c>
      <c r="AI461" s="73" t="e">
        <f ca="1">AI$151-データ!Q308</f>
        <v>#N/A</v>
      </c>
      <c r="AJ461" s="73" t="e">
        <f ca="1">AJ$151-データ!R308</f>
        <v>#N/A</v>
      </c>
      <c r="AK461" s="73">
        <f ca="1">AK$151-データ!S308</f>
        <v>-4</v>
      </c>
      <c r="AL461" s="73" t="e">
        <f ca="1">AL$151-データ!T308</f>
        <v>#N/A</v>
      </c>
      <c r="AM461" s="73" t="e">
        <f ca="1">AM$151-データ!U308</f>
        <v>#N/A</v>
      </c>
      <c r="AN461" s="73" t="e">
        <f ca="1">AN$151-データ!V308</f>
        <v>#N/A</v>
      </c>
      <c r="AO461" s="73" t="e">
        <f ca="1">AO$151-データ!W308</f>
        <v>#N/A</v>
      </c>
      <c r="AP461" s="73" t="e">
        <f ca="1">AP$151-データ!X308</f>
        <v>#N/A</v>
      </c>
      <c r="AQ461" s="73" t="e">
        <f ca="1">AQ$151-データ!Y308</f>
        <v>#N/A</v>
      </c>
      <c r="AR461" s="73" t="e">
        <f ca="1">AR$151-データ!Z308</f>
        <v>#N/A</v>
      </c>
      <c r="AS461" s="73" t="e">
        <f ca="1">AS$151-データ!AA308</f>
        <v>#N/A</v>
      </c>
      <c r="AT461" s="73" t="e">
        <f ca="1">AT$151-データ!AB308</f>
        <v>#N/A</v>
      </c>
      <c r="AU461" s="73" t="e">
        <f ca="1">AU$151-データ!AC308</f>
        <v>#N/A</v>
      </c>
      <c r="AV461" s="73">
        <f ca="1">AV$151-データ!AD308</f>
        <v>-8</v>
      </c>
      <c r="AW461" s="73" t="e">
        <f ca="1">AW$151-データ!AE308</f>
        <v>#N/A</v>
      </c>
      <c r="AX461" s="73" t="e">
        <f ca="1">AX$151-データ!AF308</f>
        <v>#N/A</v>
      </c>
      <c r="AY461" s="73" t="e">
        <f ca="1">AY$151-データ!AG308</f>
        <v>#N/A</v>
      </c>
      <c r="AZ461" s="73" t="e">
        <f ca="1">AZ$151-データ!AH308</f>
        <v>#N/A</v>
      </c>
      <c r="BA461" s="73" t="e">
        <f ca="1">BA$151-データ!AI308</f>
        <v>#N/A</v>
      </c>
      <c r="BB461" s="73" t="e">
        <f ca="1">BB$151-データ!AJ308</f>
        <v>#N/A</v>
      </c>
      <c r="BC461" s="73" t="e">
        <f ca="1">BC$151-データ!AK308</f>
        <v>#N/A</v>
      </c>
      <c r="BD461" s="73" t="e">
        <f ca="1">BD$151-データ!AL308</f>
        <v>#N/A</v>
      </c>
      <c r="BE461" s="73" t="e">
        <f ca="1">BE$151-データ!AM308</f>
        <v>#N/A</v>
      </c>
      <c r="BF461" s="73" t="e">
        <f ca="1">BF$151-データ!AN308</f>
        <v>#N/A</v>
      </c>
      <c r="BG461" s="73" t="e">
        <f ca="1">BG$151-データ!AO308</f>
        <v>#N/A</v>
      </c>
      <c r="BH461" s="73" t="e">
        <f ca="1">BH$151-データ!AP308</f>
        <v>#N/A</v>
      </c>
      <c r="BI461" s="73" t="e">
        <f ca="1">BI$151-データ!AQ308</f>
        <v>#N/A</v>
      </c>
      <c r="BJ461" s="73" t="e">
        <f ca="1">BJ$151-データ!AR308</f>
        <v>#N/A</v>
      </c>
      <c r="BK461" s="73" t="e">
        <f ca="1">BK$151-データ!AS308</f>
        <v>#N/A</v>
      </c>
      <c r="BL461" s="73" t="e">
        <f ca="1">BL$151-データ!AT308</f>
        <v>#N/A</v>
      </c>
      <c r="BM461" s="73" t="e">
        <f ca="1">BM$151-データ!AU308</f>
        <v>#N/A</v>
      </c>
      <c r="BN461" s="73" t="e">
        <f ca="1">BN$151-データ!AV308</f>
        <v>#N/A</v>
      </c>
      <c r="BO461" s="73" t="e">
        <f ca="1">BO$151-データ!AW308</f>
        <v>#N/A</v>
      </c>
      <c r="BP461" s="73" t="e">
        <f ca="1">BP$151-データ!AX308</f>
        <v>#N/A</v>
      </c>
      <c r="BQ461" s="73" t="e">
        <f>BQ$151-データ!AY308</f>
        <v>#N/A</v>
      </c>
      <c r="BR461" s="73" t="e">
        <f>BR$151-データ!AZ308</f>
        <v>#N/A</v>
      </c>
    </row>
    <row r="462" spans="30:70" hidden="1" outlineLevel="1">
      <c r="AD462" s="66">
        <f>データ!B309</f>
        <v>305</v>
      </c>
      <c r="AE462" s="66">
        <f ca="1">IF(AF462&lt;&gt;0,0,COUNTIF(AF$157:$AF462,0))</f>
        <v>0</v>
      </c>
      <c r="AF462" s="66">
        <f t="shared" ca="1" si="57"/>
        <v>2</v>
      </c>
      <c r="AG462" s="66" t="str">
        <f>データ!D309</f>
        <v>魔王</v>
      </c>
      <c r="AH462" s="66" t="str">
        <f>データ!F309</f>
        <v>ベルゼブブ(蝿)</v>
      </c>
      <c r="AI462" s="73" t="e">
        <f ca="1">AI$151-データ!Q309</f>
        <v>#N/A</v>
      </c>
      <c r="AJ462" s="73" t="e">
        <f ca="1">AJ$151-データ!R309</f>
        <v>#N/A</v>
      </c>
      <c r="AK462" s="73">
        <f ca="1">AK$151-データ!S309</f>
        <v>-6</v>
      </c>
      <c r="AL462" s="73">
        <f ca="1">AL$151-データ!T309</f>
        <v>-9</v>
      </c>
      <c r="AM462" s="73" t="e">
        <f ca="1">AM$151-データ!U309</f>
        <v>#N/A</v>
      </c>
      <c r="AN462" s="73" t="e">
        <f ca="1">AN$151-データ!V309</f>
        <v>#N/A</v>
      </c>
      <c r="AO462" s="73" t="e">
        <f ca="1">AO$151-データ!W309</f>
        <v>#N/A</v>
      </c>
      <c r="AP462" s="73" t="e">
        <f ca="1">AP$151-データ!X309</f>
        <v>#N/A</v>
      </c>
      <c r="AQ462" s="73" t="e">
        <f ca="1">AQ$151-データ!Y309</f>
        <v>#N/A</v>
      </c>
      <c r="AR462" s="73" t="e">
        <f ca="1">AR$151-データ!Z309</f>
        <v>#N/A</v>
      </c>
      <c r="AS462" s="73" t="e">
        <f ca="1">AS$151-データ!AA309</f>
        <v>#N/A</v>
      </c>
      <c r="AT462" s="73" t="e">
        <f ca="1">AT$151-データ!AB309</f>
        <v>#N/A</v>
      </c>
      <c r="AU462" s="73" t="e">
        <f ca="1">AU$151-データ!AC309</f>
        <v>#N/A</v>
      </c>
      <c r="AV462" s="73" t="e">
        <f ca="1">AV$151-データ!AD309</f>
        <v>#N/A</v>
      </c>
      <c r="AW462" s="73" t="e">
        <f ca="1">AW$151-データ!AE309</f>
        <v>#N/A</v>
      </c>
      <c r="AX462" s="73" t="e">
        <f ca="1">AX$151-データ!AF309</f>
        <v>#N/A</v>
      </c>
      <c r="AY462" s="73" t="e">
        <f ca="1">AY$151-データ!AG309</f>
        <v>#N/A</v>
      </c>
      <c r="AZ462" s="73" t="e">
        <f ca="1">AZ$151-データ!AH309</f>
        <v>#N/A</v>
      </c>
      <c r="BA462" s="73" t="e">
        <f ca="1">BA$151-データ!AI309</f>
        <v>#N/A</v>
      </c>
      <c r="BB462" s="73" t="e">
        <f ca="1">BB$151-データ!AJ309</f>
        <v>#N/A</v>
      </c>
      <c r="BC462" s="73" t="e">
        <f ca="1">BC$151-データ!AK309</f>
        <v>#N/A</v>
      </c>
      <c r="BD462" s="73" t="e">
        <f ca="1">BD$151-データ!AL309</f>
        <v>#N/A</v>
      </c>
      <c r="BE462" s="73" t="e">
        <f ca="1">BE$151-データ!AM309</f>
        <v>#N/A</v>
      </c>
      <c r="BF462" s="73" t="e">
        <f ca="1">BF$151-データ!AN309</f>
        <v>#N/A</v>
      </c>
      <c r="BG462" s="73" t="e">
        <f ca="1">BG$151-データ!AO309</f>
        <v>#N/A</v>
      </c>
      <c r="BH462" s="73" t="e">
        <f ca="1">BH$151-データ!AP309</f>
        <v>#N/A</v>
      </c>
      <c r="BI462" s="73" t="e">
        <f ca="1">BI$151-データ!AQ309</f>
        <v>#N/A</v>
      </c>
      <c r="BJ462" s="73" t="e">
        <f ca="1">BJ$151-データ!AR309</f>
        <v>#N/A</v>
      </c>
      <c r="BK462" s="73" t="e">
        <f ca="1">BK$151-データ!AS309</f>
        <v>#N/A</v>
      </c>
      <c r="BL462" s="73" t="e">
        <f ca="1">BL$151-データ!AT309</f>
        <v>#N/A</v>
      </c>
      <c r="BM462" s="73" t="e">
        <f ca="1">BM$151-データ!AU309</f>
        <v>#N/A</v>
      </c>
      <c r="BN462" s="73" t="e">
        <f ca="1">BN$151-データ!AV309</f>
        <v>#N/A</v>
      </c>
      <c r="BO462" s="73" t="e">
        <f ca="1">BO$151-データ!AW309</f>
        <v>#N/A</v>
      </c>
      <c r="BP462" s="73" t="e">
        <f ca="1">BP$151-データ!AX309</f>
        <v>#N/A</v>
      </c>
      <c r="BQ462" s="73" t="e">
        <f>BQ$151-データ!AY309</f>
        <v>#N/A</v>
      </c>
      <c r="BR462" s="73" t="e">
        <f>BR$151-データ!AZ309</f>
        <v>#N/A</v>
      </c>
    </row>
    <row r="463" spans="30:70" hidden="1" outlineLevel="1">
      <c r="AD463" s="66">
        <f>データ!B310</f>
        <v>306</v>
      </c>
      <c r="AE463" s="66">
        <f ca="1">IF(AF463&lt;&gt;0,0,COUNTIF(AF$157:$AF463,0))</f>
        <v>0</v>
      </c>
      <c r="AF463" s="66">
        <f t="shared" ref="AF463" ca="1" si="58">COUNTIF(AI463:BR463,"&lt;0")</f>
        <v>2</v>
      </c>
      <c r="AG463" s="66" t="str">
        <f>データ!D310</f>
        <v>魔王</v>
      </c>
      <c r="AH463" s="66" t="str">
        <f>データ!F310</f>
        <v>マーラ　</v>
      </c>
      <c r="AI463" s="73" t="e">
        <f ca="1">AI$151-データ!Q310</f>
        <v>#N/A</v>
      </c>
      <c r="AJ463" s="73" t="e">
        <f ca="1">AJ$151-データ!R310</f>
        <v>#N/A</v>
      </c>
      <c r="AK463" s="73">
        <f ca="1">AK$151-データ!S310</f>
        <v>-8</v>
      </c>
      <c r="AL463" s="73">
        <f ca="1">AL$151-データ!T310</f>
        <v>-8</v>
      </c>
      <c r="AM463" s="73" t="e">
        <f ca="1">AM$151-データ!U310</f>
        <v>#N/A</v>
      </c>
      <c r="AN463" s="73" t="e">
        <f ca="1">AN$151-データ!V310</f>
        <v>#N/A</v>
      </c>
      <c r="AO463" s="73" t="e">
        <f ca="1">AO$151-データ!W310</f>
        <v>#N/A</v>
      </c>
      <c r="AP463" s="73" t="e">
        <f ca="1">AP$151-データ!X310</f>
        <v>#N/A</v>
      </c>
      <c r="AQ463" s="73" t="e">
        <f ca="1">AQ$151-データ!Y310</f>
        <v>#N/A</v>
      </c>
      <c r="AR463" s="73" t="e">
        <f ca="1">AR$151-データ!Z310</f>
        <v>#N/A</v>
      </c>
      <c r="AS463" s="73" t="e">
        <f ca="1">AS$151-データ!AA310</f>
        <v>#N/A</v>
      </c>
      <c r="AT463" s="73" t="e">
        <f ca="1">AT$151-データ!AB310</f>
        <v>#N/A</v>
      </c>
      <c r="AU463" s="73" t="e">
        <f ca="1">AU$151-データ!AC310</f>
        <v>#N/A</v>
      </c>
      <c r="AV463" s="73" t="e">
        <f ca="1">AV$151-データ!AD310</f>
        <v>#N/A</v>
      </c>
      <c r="AW463" s="73" t="e">
        <f ca="1">AW$151-データ!AE310</f>
        <v>#N/A</v>
      </c>
      <c r="AX463" s="73" t="e">
        <f ca="1">AX$151-データ!AF310</f>
        <v>#N/A</v>
      </c>
      <c r="AY463" s="73" t="e">
        <f ca="1">AY$151-データ!AG310</f>
        <v>#N/A</v>
      </c>
      <c r="AZ463" s="73" t="e">
        <f ca="1">AZ$151-データ!AH310</f>
        <v>#N/A</v>
      </c>
      <c r="BA463" s="73" t="e">
        <f ca="1">BA$151-データ!AI310</f>
        <v>#N/A</v>
      </c>
      <c r="BB463" s="73" t="e">
        <f ca="1">BB$151-データ!AJ310</f>
        <v>#N/A</v>
      </c>
      <c r="BC463" s="73" t="e">
        <f ca="1">BC$151-データ!AK310</f>
        <v>#N/A</v>
      </c>
      <c r="BD463" s="73" t="e">
        <f ca="1">BD$151-データ!AL310</f>
        <v>#N/A</v>
      </c>
      <c r="BE463" s="73" t="e">
        <f ca="1">BE$151-データ!AM310</f>
        <v>#N/A</v>
      </c>
      <c r="BF463" s="73" t="e">
        <f ca="1">BF$151-データ!AN310</f>
        <v>#N/A</v>
      </c>
      <c r="BG463" s="73" t="e">
        <f ca="1">BG$151-データ!AO310</f>
        <v>#N/A</v>
      </c>
      <c r="BH463" s="73" t="e">
        <f ca="1">BH$151-データ!AP310</f>
        <v>#N/A</v>
      </c>
      <c r="BI463" s="73" t="e">
        <f ca="1">BI$151-データ!AQ310</f>
        <v>#N/A</v>
      </c>
      <c r="BJ463" s="73" t="e">
        <f ca="1">BJ$151-データ!AR310</f>
        <v>#N/A</v>
      </c>
      <c r="BK463" s="73" t="e">
        <f ca="1">BK$151-データ!AS310</f>
        <v>#N/A</v>
      </c>
      <c r="BL463" s="73" t="e">
        <f ca="1">BL$151-データ!AT310</f>
        <v>#N/A</v>
      </c>
      <c r="BM463" s="73" t="e">
        <f ca="1">BM$151-データ!AU310</f>
        <v>#N/A</v>
      </c>
      <c r="BN463" s="73" t="e">
        <f ca="1">BN$151-データ!AV310</f>
        <v>#N/A</v>
      </c>
      <c r="BO463" s="73" t="e">
        <f ca="1">BO$151-データ!AW310</f>
        <v>#N/A</v>
      </c>
      <c r="BP463" s="73" t="e">
        <f ca="1">BP$151-データ!AX310</f>
        <v>#N/A</v>
      </c>
      <c r="BQ463" s="73" t="e">
        <f>BQ$151-データ!AY310</f>
        <v>#N/A</v>
      </c>
      <c r="BR463" s="73" t="e">
        <f>BR$151-データ!AZ310</f>
        <v>#N/A</v>
      </c>
    </row>
    <row r="464" spans="30:70" hidden="1" outlineLevel="1"/>
    <row r="465" collapsed="1"/>
  </sheetData>
  <mergeCells count="178">
    <mergeCell ref="D3:E3"/>
    <mergeCell ref="C54:D54"/>
    <mergeCell ref="F54:H54"/>
    <mergeCell ref="L54:M54"/>
    <mergeCell ref="N54:R54"/>
    <mergeCell ref="S54:T54"/>
    <mergeCell ref="U54:X54"/>
    <mergeCell ref="B12:C13"/>
    <mergeCell ref="B16:C37"/>
    <mergeCell ref="C58:D58"/>
    <mergeCell ref="F58:H58"/>
    <mergeCell ref="L58:M58"/>
    <mergeCell ref="N58:R58"/>
    <mergeCell ref="S58:T58"/>
    <mergeCell ref="U58:X58"/>
    <mergeCell ref="C55:D55"/>
    <mergeCell ref="F55:H55"/>
    <mergeCell ref="L55:M55"/>
    <mergeCell ref="N55:R55"/>
    <mergeCell ref="S55:T55"/>
    <mergeCell ref="U55:X55"/>
    <mergeCell ref="C57:D57"/>
    <mergeCell ref="F57:H57"/>
    <mergeCell ref="L57:M57"/>
    <mergeCell ref="N57:R57"/>
    <mergeCell ref="S57:T57"/>
    <mergeCell ref="U57:X57"/>
    <mergeCell ref="C56:D56"/>
    <mergeCell ref="F56:H56"/>
    <mergeCell ref="L56:M56"/>
    <mergeCell ref="N56:R56"/>
    <mergeCell ref="S56:T56"/>
    <mergeCell ref="U56:X56"/>
    <mergeCell ref="C60:D60"/>
    <mergeCell ref="F60:H60"/>
    <mergeCell ref="L60:M60"/>
    <mergeCell ref="N60:R60"/>
    <mergeCell ref="S60:T60"/>
    <mergeCell ref="U60:X60"/>
    <mergeCell ref="C59:D59"/>
    <mergeCell ref="F59:H59"/>
    <mergeCell ref="L59:M59"/>
    <mergeCell ref="N59:R59"/>
    <mergeCell ref="S59:T59"/>
    <mergeCell ref="U59:X59"/>
    <mergeCell ref="C62:D62"/>
    <mergeCell ref="F62:H62"/>
    <mergeCell ref="L62:M62"/>
    <mergeCell ref="N62:R62"/>
    <mergeCell ref="S62:T62"/>
    <mergeCell ref="U62:X62"/>
    <mergeCell ref="Z62:AB62"/>
    <mergeCell ref="Z63:AB63"/>
    <mergeCell ref="C61:D61"/>
    <mergeCell ref="F61:H61"/>
    <mergeCell ref="L61:M61"/>
    <mergeCell ref="N61:R61"/>
    <mergeCell ref="S61:T61"/>
    <mergeCell ref="U61:X61"/>
    <mergeCell ref="C64:D64"/>
    <mergeCell ref="F64:H64"/>
    <mergeCell ref="L64:M64"/>
    <mergeCell ref="N64:R64"/>
    <mergeCell ref="S64:T64"/>
    <mergeCell ref="U64:X64"/>
    <mergeCell ref="Z64:AB64"/>
    <mergeCell ref="Z65:AB65"/>
    <mergeCell ref="C63:D63"/>
    <mergeCell ref="F63:H63"/>
    <mergeCell ref="L63:M63"/>
    <mergeCell ref="N63:R63"/>
    <mergeCell ref="S63:T63"/>
    <mergeCell ref="U63:X63"/>
    <mergeCell ref="C66:D66"/>
    <mergeCell ref="F66:H66"/>
    <mergeCell ref="L66:M66"/>
    <mergeCell ref="N66:R66"/>
    <mergeCell ref="S66:T66"/>
    <mergeCell ref="U66:X66"/>
    <mergeCell ref="Z66:AB66"/>
    <mergeCell ref="Z67:AB67"/>
    <mergeCell ref="C65:D65"/>
    <mergeCell ref="F65:H65"/>
    <mergeCell ref="L65:M65"/>
    <mergeCell ref="N65:R65"/>
    <mergeCell ref="S65:T65"/>
    <mergeCell ref="U65:X65"/>
    <mergeCell ref="C68:D68"/>
    <mergeCell ref="F68:H68"/>
    <mergeCell ref="L68:M68"/>
    <mergeCell ref="N68:R68"/>
    <mergeCell ref="S68:T68"/>
    <mergeCell ref="U68:X68"/>
    <mergeCell ref="Z68:AB68"/>
    <mergeCell ref="Z69:AB69"/>
    <mergeCell ref="C67:D67"/>
    <mergeCell ref="F67:H67"/>
    <mergeCell ref="L67:M67"/>
    <mergeCell ref="N67:R67"/>
    <mergeCell ref="S67:T67"/>
    <mergeCell ref="U67:X67"/>
    <mergeCell ref="C70:D70"/>
    <mergeCell ref="F70:H70"/>
    <mergeCell ref="L70:M70"/>
    <mergeCell ref="N70:R70"/>
    <mergeCell ref="S70:T70"/>
    <mergeCell ref="U70:X70"/>
    <mergeCell ref="Z70:AB70"/>
    <mergeCell ref="Z71:AB71"/>
    <mergeCell ref="C69:D69"/>
    <mergeCell ref="F69:H69"/>
    <mergeCell ref="L69:M69"/>
    <mergeCell ref="N69:R69"/>
    <mergeCell ref="S69:T69"/>
    <mergeCell ref="U69:X69"/>
    <mergeCell ref="C72:D72"/>
    <mergeCell ref="F72:H72"/>
    <mergeCell ref="L72:M72"/>
    <mergeCell ref="N72:R72"/>
    <mergeCell ref="S72:T72"/>
    <mergeCell ref="U72:X72"/>
    <mergeCell ref="Z72:AB72"/>
    <mergeCell ref="Z73:AB73"/>
    <mergeCell ref="C71:D71"/>
    <mergeCell ref="F71:H71"/>
    <mergeCell ref="L71:M71"/>
    <mergeCell ref="N71:R71"/>
    <mergeCell ref="S71:T71"/>
    <mergeCell ref="U71:X71"/>
    <mergeCell ref="C74:D74"/>
    <mergeCell ref="F74:H74"/>
    <mergeCell ref="L74:M74"/>
    <mergeCell ref="N74:R74"/>
    <mergeCell ref="S74:T74"/>
    <mergeCell ref="U74:X74"/>
    <mergeCell ref="Z74:AB74"/>
    <mergeCell ref="Z75:AB75"/>
    <mergeCell ref="C73:D73"/>
    <mergeCell ref="F73:H73"/>
    <mergeCell ref="L73:M73"/>
    <mergeCell ref="N73:R73"/>
    <mergeCell ref="S73:T73"/>
    <mergeCell ref="U73:X73"/>
    <mergeCell ref="S76:T76"/>
    <mergeCell ref="U76:X76"/>
    <mergeCell ref="Z76:AB76"/>
    <mergeCell ref="Z77:AB77"/>
    <mergeCell ref="Z78:AB78"/>
    <mergeCell ref="C75:D75"/>
    <mergeCell ref="F75:H75"/>
    <mergeCell ref="L75:M75"/>
    <mergeCell ref="N75:R75"/>
    <mergeCell ref="S75:T75"/>
    <mergeCell ref="U75:X75"/>
    <mergeCell ref="Z54:AB54"/>
    <mergeCell ref="Z55:AB55"/>
    <mergeCell ref="Z56:AB56"/>
    <mergeCell ref="Z57:AB57"/>
    <mergeCell ref="Z58:AB58"/>
    <mergeCell ref="Z59:AB59"/>
    <mergeCell ref="Z60:AB60"/>
    <mergeCell ref="Z61:AB61"/>
    <mergeCell ref="C78:D78"/>
    <mergeCell ref="F78:H78"/>
    <mergeCell ref="L78:M78"/>
    <mergeCell ref="N78:R78"/>
    <mergeCell ref="S78:T78"/>
    <mergeCell ref="U78:X78"/>
    <mergeCell ref="C77:D77"/>
    <mergeCell ref="F77:H77"/>
    <mergeCell ref="L77:M77"/>
    <mergeCell ref="N77:R77"/>
    <mergeCell ref="S77:T77"/>
    <mergeCell ref="U77:X77"/>
    <mergeCell ref="C76:D76"/>
    <mergeCell ref="F76:H76"/>
    <mergeCell ref="L76:M76"/>
    <mergeCell ref="N76:R76"/>
  </mergeCells>
  <phoneticPr fontId="1"/>
  <conditionalFormatting sqref="L6:U6">
    <cfRule type="expression" dxfId="198" priority="12">
      <formula>AND(ISNUMBER($G6),L$5&lt;=$G6)</formula>
    </cfRule>
  </conditionalFormatting>
  <conditionalFormatting sqref="L7:U9">
    <cfRule type="expression" dxfId="197" priority="11">
      <formula>AND(ISNUMBER($G7),L$5&lt;=$G7)</formula>
    </cfRule>
  </conditionalFormatting>
  <conditionalFormatting sqref="L12:U12 L16:U17 L21:U24 L27:U31 L34:U41">
    <cfRule type="expression" dxfId="196" priority="10">
      <formula>AND(ISNUMBER($G12),L$5&lt;=$G12)</formula>
    </cfRule>
  </conditionalFormatting>
  <conditionalFormatting sqref="B6:D6">
    <cfRule type="expression" dxfId="195" priority="9">
      <formula>SUM($G$7:$G$9)&gt;0</formula>
    </cfRule>
  </conditionalFormatting>
  <conditionalFormatting sqref="L44:U44">
    <cfRule type="expression" dxfId="194" priority="8">
      <formula>AND(ISNUMBER($G44),L$5&lt;=$G44)</formula>
    </cfRule>
  </conditionalFormatting>
  <conditionalFormatting sqref="L48:U48">
    <cfRule type="expression" dxfId="193" priority="7">
      <formula>AND(ISNUMBER($G48),L$5&lt;=$G48)</formula>
    </cfRule>
  </conditionalFormatting>
  <conditionalFormatting sqref="L49:U49">
    <cfRule type="expression" dxfId="192" priority="6">
      <formula>AND(ISNUMBER($G49),L$5&lt;=$G49)</formula>
    </cfRule>
  </conditionalFormatting>
  <conditionalFormatting sqref="L50:U50">
    <cfRule type="expression" dxfId="191" priority="5">
      <formula>AND(ISNUMBER($G50),L$5&lt;=$G50)</formula>
    </cfRule>
  </conditionalFormatting>
  <conditionalFormatting sqref="L46:U46">
    <cfRule type="expression" dxfId="190" priority="4">
      <formula>AND(ISNUMBER($G46),L$5&lt;=$G46)</formula>
    </cfRule>
  </conditionalFormatting>
  <conditionalFormatting sqref="L18:U18">
    <cfRule type="expression" dxfId="189" priority="2">
      <formula>AND(ISNUMBER($G18),L$5&lt;=$G18)</formula>
    </cfRule>
  </conditionalFormatting>
  <conditionalFormatting sqref="L13:U13">
    <cfRule type="expression" dxfId="188" priority="1">
      <formula>AND(ISNUMBER($G13),L$5&lt;=$G13)</formula>
    </cfRule>
  </conditionalFormatting>
  <dataValidations count="3">
    <dataValidation type="list" allowBlank="1" showInputMessage="1" showErrorMessage="1" sqref="C3">
      <formula1>種族表示</formula1>
    </dataValidation>
    <dataValidation type="list" allowBlank="1" showInputMessage="1" showErrorMessage="1" sqref="C2">
      <formula1>"Law,Neutral,Chaos"</formula1>
    </dataValidation>
    <dataValidation type="list" allowBlank="1" showInputMessage="1" showErrorMessage="1" sqref="D3">
      <formula1>名称表示</formula1>
    </dataValidation>
  </dataValidations>
  <pageMargins left="0.7" right="0.7" top="0.75" bottom="0.75" header="0.3" footer="0.3"/>
  <pageSetup paperSize="9" orientation="portrait" r:id="rId1"/>
  <ignoredErrors>
    <ignoredError sqref="AI180:BR463 AI158:BR17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8" r:id="rId4" name="Option Button 2">
              <controlPr defaultSize="0" autoFill="0" autoLine="0" autoPict="0">
                <anchor moveWithCells="1">
                  <from>
                    <xdr:col>3</xdr:col>
                    <xdr:colOff>76200</xdr:colOff>
                    <xdr:row>45</xdr:row>
                    <xdr:rowOff>123825</xdr:rowOff>
                  </from>
                  <to>
                    <xdr:col>4</xdr:col>
                    <xdr:colOff>381000</xdr:colOff>
                    <xdr:row>47</xdr:row>
                    <xdr:rowOff>114300</xdr:rowOff>
                  </to>
                </anchor>
              </controlPr>
            </control>
          </mc:Choice>
        </mc:AlternateContent>
        <mc:AlternateContent xmlns:mc="http://schemas.openxmlformats.org/markup-compatibility/2006">
          <mc:Choice Requires="x14">
            <control shapeId="19459" r:id="rId5" name="Option Button 3">
              <controlPr defaultSize="0" autoFill="0" autoLine="0" autoPict="0">
                <anchor moveWithCells="1">
                  <from>
                    <xdr:col>3</xdr:col>
                    <xdr:colOff>76200</xdr:colOff>
                    <xdr:row>47</xdr:row>
                    <xdr:rowOff>95250</xdr:rowOff>
                  </from>
                  <to>
                    <xdr:col>4</xdr:col>
                    <xdr:colOff>381000</xdr:colOff>
                    <xdr:row>48</xdr:row>
                    <xdr:rowOff>123825</xdr:rowOff>
                  </to>
                </anchor>
              </controlPr>
            </control>
          </mc:Choice>
        </mc:AlternateContent>
        <mc:AlternateContent xmlns:mc="http://schemas.openxmlformats.org/markup-compatibility/2006">
          <mc:Choice Requires="x14">
            <control shapeId="19480" r:id="rId6" name="Option Button 24">
              <controlPr defaultSize="0" autoFill="0" autoLine="0" autoPict="0">
                <anchor moveWithCells="1">
                  <from>
                    <xdr:col>1</xdr:col>
                    <xdr:colOff>152400</xdr:colOff>
                    <xdr:row>38</xdr:row>
                    <xdr:rowOff>95250</xdr:rowOff>
                  </from>
                  <to>
                    <xdr:col>2</xdr:col>
                    <xdr:colOff>561975</xdr:colOff>
                    <xdr:row>39</xdr:row>
                    <xdr:rowOff>142875</xdr:rowOff>
                  </to>
                </anchor>
              </controlPr>
            </control>
          </mc:Choice>
        </mc:AlternateContent>
        <mc:AlternateContent xmlns:mc="http://schemas.openxmlformats.org/markup-compatibility/2006">
          <mc:Choice Requires="x14">
            <control shapeId="19481" r:id="rId7" name="Option Button 25">
              <controlPr defaultSize="0" autoFill="0" autoLine="0" autoPict="0">
                <anchor moveWithCells="1">
                  <from>
                    <xdr:col>2</xdr:col>
                    <xdr:colOff>542925</xdr:colOff>
                    <xdr:row>38</xdr:row>
                    <xdr:rowOff>95250</xdr:rowOff>
                  </from>
                  <to>
                    <xdr:col>4</xdr:col>
                    <xdr:colOff>304800</xdr:colOff>
                    <xdr:row>39</xdr:row>
                    <xdr:rowOff>142875</xdr:rowOff>
                  </to>
                </anchor>
              </controlPr>
            </control>
          </mc:Choice>
        </mc:AlternateContent>
        <mc:AlternateContent xmlns:mc="http://schemas.openxmlformats.org/markup-compatibility/2006">
          <mc:Choice Requires="x14">
            <control shapeId="19482" r:id="rId8" name="Group Box 26">
              <controlPr defaultSize="0" autoFill="0" autoPict="0">
                <anchor moveWithCells="1">
                  <from>
                    <xdr:col>1</xdr:col>
                    <xdr:colOff>38100</xdr:colOff>
                    <xdr:row>37</xdr:row>
                    <xdr:rowOff>104775</xdr:rowOff>
                  </from>
                  <to>
                    <xdr:col>4</xdr:col>
                    <xdr:colOff>361950</xdr:colOff>
                    <xdr:row>40</xdr:row>
                    <xdr:rowOff>76200</xdr:rowOff>
                  </to>
                </anchor>
              </controlPr>
            </control>
          </mc:Choice>
        </mc:AlternateContent>
        <mc:AlternateContent xmlns:mc="http://schemas.openxmlformats.org/markup-compatibility/2006">
          <mc:Choice Requires="x14">
            <control shapeId="19484" r:id="rId9" name="Option Button 28">
              <controlPr defaultSize="0" autoFill="0" autoLine="0" autoPict="0">
                <anchor moveWithCells="1">
                  <from>
                    <xdr:col>3</xdr:col>
                    <xdr:colOff>76200</xdr:colOff>
                    <xdr:row>48</xdr:row>
                    <xdr:rowOff>104775</xdr:rowOff>
                  </from>
                  <to>
                    <xdr:col>4</xdr:col>
                    <xdr:colOff>381000</xdr:colOff>
                    <xdr:row>49</xdr:row>
                    <xdr:rowOff>133350</xdr:rowOff>
                  </to>
                </anchor>
              </controlPr>
            </control>
          </mc:Choice>
        </mc:AlternateContent>
        <mc:AlternateContent xmlns:mc="http://schemas.openxmlformats.org/markup-compatibility/2006">
          <mc:Choice Requires="x14">
            <control shapeId="19487" r:id="rId10" name="Group Box 31">
              <controlPr defaultSize="0" autoFill="0" autoPict="0">
                <anchor moveWithCells="1">
                  <from>
                    <xdr:col>1</xdr:col>
                    <xdr:colOff>38100</xdr:colOff>
                    <xdr:row>45</xdr:row>
                    <xdr:rowOff>19050</xdr:rowOff>
                  </from>
                  <to>
                    <xdr:col>2</xdr:col>
                    <xdr:colOff>542925</xdr:colOff>
                    <xdr:row>50</xdr:row>
                    <xdr:rowOff>0</xdr:rowOff>
                  </to>
                </anchor>
              </controlPr>
            </control>
          </mc:Choice>
        </mc:AlternateContent>
        <mc:AlternateContent xmlns:mc="http://schemas.openxmlformats.org/markup-compatibility/2006">
          <mc:Choice Requires="x14">
            <control shapeId="19488" r:id="rId11" name="Option Button 32">
              <controlPr defaultSize="0" autoFill="0" autoLine="0" autoPict="0">
                <anchor moveWithCells="1">
                  <from>
                    <xdr:col>1</xdr:col>
                    <xdr:colOff>76200</xdr:colOff>
                    <xdr:row>45</xdr:row>
                    <xdr:rowOff>142875</xdr:rowOff>
                  </from>
                  <to>
                    <xdr:col>2</xdr:col>
                    <xdr:colOff>361950</xdr:colOff>
                    <xdr:row>49</xdr:row>
                    <xdr:rowOff>66675</xdr:rowOff>
                  </to>
                </anchor>
              </controlPr>
            </control>
          </mc:Choice>
        </mc:AlternateContent>
        <mc:AlternateContent xmlns:mc="http://schemas.openxmlformats.org/markup-compatibility/2006">
          <mc:Choice Requires="x14">
            <control shapeId="19490" r:id="rId12" name="Group Box 34">
              <controlPr defaultSize="0" autoFill="0" autoPict="0">
                <anchor moveWithCells="1">
                  <from>
                    <xdr:col>3</xdr:col>
                    <xdr:colOff>19050</xdr:colOff>
                    <xdr:row>45</xdr:row>
                    <xdr:rowOff>19050</xdr:rowOff>
                  </from>
                  <to>
                    <xdr:col>4</xdr:col>
                    <xdr:colOff>409575</xdr:colOff>
                    <xdr:row>50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66"/>
  </sheetPr>
  <dimension ref="B1:EF143"/>
  <sheetViews>
    <sheetView showGridLines="0" workbookViewId="0">
      <pane ySplit="11" topLeftCell="A12" activePane="bottomLeft" state="frozen"/>
      <selection activeCell="P153" sqref="P153"/>
      <selection pane="bottomLeft" activeCell="H1" sqref="A1:H1048576"/>
    </sheetView>
  </sheetViews>
  <sheetFormatPr defaultRowHeight="14.25" outlineLevelRow="1" outlineLevelCol="1"/>
  <cols>
    <col min="1" max="1" width="1.7109375" style="13" customWidth="1"/>
    <col min="2" max="7" width="2.7109375" style="13" hidden="1" customWidth="1" outlineLevel="1"/>
    <col min="8" max="8" width="2.7109375" style="13" customWidth="1" collapsed="1"/>
    <col min="9" max="9" width="3.7109375" style="13" customWidth="1"/>
    <col min="10" max="10" width="0.85546875" style="13" customWidth="1"/>
    <col min="11" max="11" width="9.28515625" style="13" customWidth="1"/>
    <col min="12" max="12" width="6.7109375" style="13" customWidth="1"/>
    <col min="13" max="13" width="5.7109375" style="13" customWidth="1"/>
    <col min="14" max="14" width="9.28515625" style="13" customWidth="1"/>
    <col min="15" max="15" width="6.7109375" style="13" customWidth="1"/>
    <col min="16" max="16" width="5.7109375" style="13" customWidth="1"/>
    <col min="17" max="17" width="9.28515625" style="13" customWidth="1"/>
    <col min="18" max="18" width="6.7109375" style="13" customWidth="1"/>
    <col min="19" max="19" width="5.7109375" style="13" customWidth="1"/>
    <col min="20" max="20" width="9.28515625" style="13" customWidth="1"/>
    <col min="21" max="21" width="6.7109375" style="13" customWidth="1"/>
    <col min="22" max="22" width="5.7109375" style="13" customWidth="1"/>
    <col min="23" max="23" width="9.28515625" style="13" customWidth="1"/>
    <col min="24" max="24" width="6.7109375" style="13" customWidth="1"/>
    <col min="25" max="25" width="5.7109375" style="13" customWidth="1"/>
    <col min="26" max="26" width="9.28515625" style="13" customWidth="1"/>
    <col min="27" max="27" width="6.7109375" style="13" customWidth="1"/>
    <col min="28" max="28" width="5.7109375" style="13" customWidth="1"/>
    <col min="29" max="30" width="2.7109375" style="13" customWidth="1"/>
    <col min="31" max="31" width="6.7109375" style="398" customWidth="1"/>
    <col min="32" max="32" width="3.140625" style="409" hidden="1" customWidth="1" outlineLevel="1"/>
    <col min="33" max="33" width="5.7109375" style="304" customWidth="1" collapsed="1"/>
    <col min="34" max="36" width="5.7109375" style="304" customWidth="1"/>
    <col min="37" max="38" width="4.7109375" style="304" hidden="1" customWidth="1" outlineLevel="1"/>
    <col min="39" max="49" width="3.7109375" style="304" hidden="1" customWidth="1" outlineLevel="1"/>
    <col min="50" max="50" width="3.7109375" style="304" hidden="1" customWidth="1" outlineLevel="1" collapsed="1"/>
    <col min="51" max="55" width="3.7109375" style="304" hidden="1" customWidth="1" outlineLevel="1"/>
    <col min="56" max="56" width="3.7109375" style="304" hidden="1" customWidth="1" outlineLevel="1" collapsed="1"/>
    <col min="57" max="57" width="3.7109375" style="304" hidden="1" customWidth="1" outlineLevel="1"/>
    <col min="58" max="58" width="4.7109375" style="304" customWidth="1" collapsed="1"/>
    <col min="59" max="59" width="5.7109375" style="304" hidden="1" customWidth="1" outlineLevel="1"/>
    <col min="60" max="76" width="3.7109375" style="13" hidden="1" customWidth="1" outlineLevel="1"/>
    <col min="77" max="77" width="3.7109375" style="304" hidden="1" customWidth="1" outlineLevel="1"/>
    <col min="78" max="78" width="4.7109375" style="304" customWidth="1" collapsed="1"/>
    <col min="79" max="96" width="3.7109375" style="13" hidden="1" customWidth="1" outlineLevel="1"/>
    <col min="97" max="97" width="4.7109375" style="13" customWidth="1" collapsed="1"/>
    <col min="98" max="98" width="3.7109375" style="13" hidden="1" customWidth="1" outlineLevel="1"/>
    <col min="99" max="99" width="9.7109375" style="13" hidden="1" customWidth="1" outlineLevel="1"/>
    <col min="100" max="135" width="3.28515625" style="13" hidden="1" customWidth="1" outlineLevel="1"/>
    <col min="136" max="136" width="4.7109375" style="13" customWidth="1" collapsed="1"/>
    <col min="137" max="16384" width="9.140625" style="13"/>
  </cols>
  <sheetData>
    <row r="1" spans="2:117" ht="3" customHeight="1"/>
    <row r="2" spans="2:117" ht="16.5" customHeight="1">
      <c r="K2" s="407" t="s">
        <v>600</v>
      </c>
      <c r="L2" s="406"/>
      <c r="M2" s="406"/>
      <c r="N2" s="406"/>
      <c r="O2" s="406"/>
      <c r="P2" s="406"/>
      <c r="Q2" s="406"/>
      <c r="R2" s="406"/>
      <c r="S2" s="406"/>
      <c r="U2" s="289" t="s">
        <v>722</v>
      </c>
      <c r="W2" s="407" t="s">
        <v>599</v>
      </c>
      <c r="X2" s="406"/>
      <c r="Y2" s="406"/>
      <c r="AE2" s="289"/>
      <c r="AF2" s="410"/>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row>
    <row r="3" spans="2:117" ht="13.5" customHeight="1">
      <c r="K3" s="50" t="s">
        <v>69</v>
      </c>
      <c r="L3" s="39"/>
      <c r="M3" s="40"/>
      <c r="N3" s="51" t="s">
        <v>44</v>
      </c>
      <c r="O3" s="41"/>
      <c r="P3" s="42"/>
      <c r="Q3" s="52" t="s">
        <v>72</v>
      </c>
      <c r="R3" s="53"/>
      <c r="S3" s="54"/>
      <c r="W3" s="50" t="s">
        <v>69</v>
      </c>
      <c r="X3" s="39"/>
      <c r="Y3" s="40"/>
      <c r="AD3" s="415" t="s">
        <v>601</v>
      </c>
      <c r="AE3" s="416"/>
      <c r="AF3" s="417"/>
      <c r="AG3" s="415"/>
      <c r="AH3" s="415"/>
      <c r="AI3" s="415"/>
      <c r="AJ3" s="13"/>
      <c r="AK3" s="13"/>
      <c r="AL3" s="13"/>
      <c r="AM3" s="13"/>
      <c r="AN3" s="13"/>
      <c r="AO3" s="13"/>
      <c r="AP3" s="13"/>
      <c r="AQ3" s="13"/>
      <c r="AR3" s="13"/>
      <c r="AS3" s="13"/>
      <c r="AT3" s="13"/>
      <c r="AU3" s="13"/>
      <c r="AV3" s="13"/>
      <c r="AW3" s="13"/>
      <c r="AX3" s="13"/>
      <c r="AY3" s="13"/>
      <c r="AZ3" s="13"/>
      <c r="BA3" s="13"/>
      <c r="BB3" s="13"/>
      <c r="BC3" s="13"/>
      <c r="BD3" s="13"/>
      <c r="BE3" s="13"/>
    </row>
    <row r="4" spans="2:117" ht="4.5" customHeight="1" thickBot="1">
      <c r="AD4" s="418"/>
      <c r="AE4" s="419"/>
      <c r="AF4" s="420"/>
      <c r="AG4" s="418"/>
      <c r="AH4" s="418"/>
      <c r="AI4" s="418"/>
      <c r="AJ4" s="13"/>
      <c r="AK4" s="13"/>
      <c r="AL4" s="13"/>
      <c r="AM4" s="13"/>
      <c r="AN4" s="13"/>
      <c r="AO4" s="13"/>
      <c r="AP4" s="13"/>
      <c r="AQ4" s="13"/>
      <c r="AR4" s="13"/>
      <c r="AS4" s="13"/>
      <c r="AT4" s="13"/>
      <c r="AU4" s="13"/>
      <c r="AV4" s="13"/>
      <c r="AW4" s="13"/>
      <c r="AX4" s="13"/>
      <c r="AY4" s="13"/>
      <c r="AZ4" s="13"/>
      <c r="BA4" s="13"/>
      <c r="BB4" s="13"/>
      <c r="BC4" s="13"/>
      <c r="BD4" s="13"/>
      <c r="BE4" s="13"/>
      <c r="BF4" s="13"/>
      <c r="BG4" s="13"/>
    </row>
    <row r="5" spans="2:117" ht="12" customHeight="1" thickTop="1">
      <c r="K5" s="35" t="s">
        <v>39</v>
      </c>
      <c r="L5" s="48">
        <f ca="1">SUM(AO15:AO19)</f>
        <v>0</v>
      </c>
      <c r="M5" s="387">
        <f ca="1">SUM(AP15:AP19)</f>
        <v>0</v>
      </c>
      <c r="N5" s="33" t="s">
        <v>51</v>
      </c>
      <c r="O5" s="143">
        <f ca="1">SUM(AO34:AO37)</f>
        <v>0</v>
      </c>
      <c r="P5" s="408">
        <f ca="1">SUM(AP34:AP37)</f>
        <v>0</v>
      </c>
      <c r="Q5" s="37" t="s">
        <v>51</v>
      </c>
      <c r="R5" s="145">
        <f ca="1">SUM(AO41:AO43)</f>
        <v>0</v>
      </c>
      <c r="S5" s="391">
        <f ca="1">SUM(AP41:AP43)</f>
        <v>0</v>
      </c>
      <c r="W5" s="35" t="s">
        <v>39</v>
      </c>
      <c r="X5" s="147">
        <f ca="1">SUM(AO47:AO51)</f>
        <v>0</v>
      </c>
      <c r="Y5" s="387">
        <f ca="1">SUM(AP47:AP51)</f>
        <v>0</v>
      </c>
      <c r="AC5" s="304"/>
      <c r="AD5" s="304"/>
      <c r="AH5" s="13"/>
      <c r="AI5" s="13"/>
      <c r="AJ5" s="13"/>
      <c r="AK5" s="13"/>
      <c r="AL5" s="13"/>
      <c r="AT5" s="13"/>
      <c r="AW5" s="13"/>
      <c r="BC5" s="13"/>
    </row>
    <row r="6" spans="2:117" ht="12" customHeight="1">
      <c r="K6" s="36" t="s">
        <v>40</v>
      </c>
      <c r="L6" s="49">
        <f ca="1">SUM(AR15:AR19)</f>
        <v>0</v>
      </c>
      <c r="M6" s="388">
        <f ca="1">SUM(AS15:AS19)</f>
        <v>0</v>
      </c>
      <c r="N6" s="34" t="s">
        <v>50</v>
      </c>
      <c r="O6" s="144">
        <f ca="1">SUM(AR34:AR37)</f>
        <v>0</v>
      </c>
      <c r="P6" s="390">
        <f ca="1">SUM(AS34:AS37)</f>
        <v>0</v>
      </c>
      <c r="Q6" s="38" t="s">
        <v>50</v>
      </c>
      <c r="R6" s="146">
        <f ca="1">SUM(AR41:AR43)</f>
        <v>0</v>
      </c>
      <c r="S6" s="392">
        <f ca="1">SUM(AS41:AS43)</f>
        <v>0</v>
      </c>
      <c r="W6" s="36" t="s">
        <v>40</v>
      </c>
      <c r="X6" s="148">
        <f ca="1">SUM(AR47:AR51)</f>
        <v>0</v>
      </c>
      <c r="Y6" s="388">
        <f ca="1">SUM(AS47:AS51)</f>
        <v>0</v>
      </c>
      <c r="AC6" s="304"/>
      <c r="AD6" s="304" t="b">
        <v>0</v>
      </c>
      <c r="AE6" s="289" t="s">
        <v>78</v>
      </c>
      <c r="AF6" s="410">
        <f ca="1">SUMIF($CB$66:$CB$101,AE6,$CF$66:$CF$101)</f>
        <v>0</v>
      </c>
      <c r="AG6" s="411" t="str">
        <f ca="1">REPT("■",AF6) &amp; " " &amp;AF6</f>
        <v xml:space="preserve"> 0</v>
      </c>
      <c r="AH6" s="13"/>
      <c r="AI6" s="13"/>
      <c r="AJ6" s="13"/>
      <c r="AK6" s="290" t="str">
        <f>IF(AD6,AE6,"")</f>
        <v/>
      </c>
      <c r="AL6" s="290" t="str">
        <f>IF(AK6&lt;&gt;"",MAX($AL$5:AL5)+1,"")</f>
        <v/>
      </c>
      <c r="AN6" s="304" t="s">
        <v>602</v>
      </c>
      <c r="AT6" s="13"/>
      <c r="AW6" s="13"/>
      <c r="BC6" s="13"/>
      <c r="BF6" s="13"/>
      <c r="BG6" s="13"/>
    </row>
    <row r="7" spans="2:117" ht="12" customHeight="1">
      <c r="K7" s="36" t="s">
        <v>41</v>
      </c>
      <c r="L7" s="49">
        <f ca="1">SUM(AU15:AU19)</f>
        <v>0</v>
      </c>
      <c r="M7" s="388">
        <f ca="1">SUM(AV15:AV19)</f>
        <v>0</v>
      </c>
      <c r="N7" s="34" t="s">
        <v>49</v>
      </c>
      <c r="O7" s="144">
        <f ca="1">SUM(AU34:AU37)</f>
        <v>0</v>
      </c>
      <c r="P7" s="390">
        <f ca="1">SUM(AV34:AV37)</f>
        <v>0</v>
      </c>
      <c r="Q7" s="38" t="s">
        <v>49</v>
      </c>
      <c r="R7" s="146">
        <f ca="1">SUM(AU41:AU43)</f>
        <v>0</v>
      </c>
      <c r="S7" s="392">
        <f ca="1">SUM(AV41:AV43)</f>
        <v>0</v>
      </c>
      <c r="W7" s="36" t="s">
        <v>41</v>
      </c>
      <c r="X7" s="148">
        <f ca="1">SUM(AU47:AU51)</f>
        <v>0</v>
      </c>
      <c r="Y7" s="388">
        <f ca="1">SUM(AV47:AV51)</f>
        <v>0</v>
      </c>
      <c r="AC7" s="304"/>
      <c r="AD7" s="304" t="b">
        <v>0</v>
      </c>
      <c r="AE7" s="289" t="s">
        <v>112</v>
      </c>
      <c r="AF7" s="410">
        <f>SUMIF($CB$66:$CB$101,AE7,$CF$66:$CF$101)</f>
        <v>0</v>
      </c>
      <c r="AG7" s="411" t="str">
        <f>REPT("■",AF7) &amp; " " &amp;AF7</f>
        <v xml:space="preserve"> 0</v>
      </c>
      <c r="AH7" s="13"/>
      <c r="AI7" s="13"/>
      <c r="AJ7" s="13"/>
      <c r="AK7" s="290" t="str">
        <f t="shared" ref="AK7:AK45" si="0">IF(AD7,AE7,"")</f>
        <v/>
      </c>
      <c r="AL7" s="290" t="str">
        <f>IF(AK7&lt;&gt;"",MAX($AL$5:AL6)+1,"")</f>
        <v/>
      </c>
      <c r="AN7" s="414">
        <v>1</v>
      </c>
      <c r="AO7" s="313">
        <v>2</v>
      </c>
      <c r="AP7" s="414">
        <v>3</v>
      </c>
      <c r="AQ7" s="414">
        <v>4</v>
      </c>
      <c r="AR7" s="313">
        <v>5</v>
      </c>
      <c r="AT7" s="13"/>
      <c r="AW7" s="13"/>
      <c r="BC7" s="13"/>
    </row>
    <row r="8" spans="2:117" ht="12" customHeight="1">
      <c r="K8" s="36" t="s">
        <v>42</v>
      </c>
      <c r="L8" s="49">
        <f ca="1">SUM(AX15:AX19)</f>
        <v>0</v>
      </c>
      <c r="M8" s="388">
        <f ca="1">SUM(AY15:AY19)</f>
        <v>0</v>
      </c>
      <c r="N8" s="34" t="s">
        <v>48</v>
      </c>
      <c r="O8" s="144">
        <f ca="1">SUM(AX34:AX37)</f>
        <v>0</v>
      </c>
      <c r="P8" s="390">
        <f ca="1">SUM(AY34:AY37)</f>
        <v>0</v>
      </c>
      <c r="Q8" s="38" t="s">
        <v>48</v>
      </c>
      <c r="R8" s="146">
        <f ca="1">SUM(AX41:AX43)</f>
        <v>0</v>
      </c>
      <c r="S8" s="392">
        <f ca="1">SUM(AY41:AY43)</f>
        <v>0</v>
      </c>
      <c r="W8" s="36" t="s">
        <v>42</v>
      </c>
      <c r="X8" s="148">
        <f ca="1">SUM(AX47:AX51)</f>
        <v>0</v>
      </c>
      <c r="Y8" s="388">
        <f ca="1">SUM(AY47:AY51)</f>
        <v>0</v>
      </c>
      <c r="AC8" s="304"/>
      <c r="AD8" s="304" t="b">
        <v>0</v>
      </c>
      <c r="AE8" s="289" t="s">
        <v>82</v>
      </c>
      <c r="AF8" s="410">
        <f ca="1">SUMIF($CB$66:$CB$101,AE8,$CF$66:$CF$101)</f>
        <v>0</v>
      </c>
      <c r="AG8" s="411" t="str">
        <f ca="1">REPT("■",AF8) &amp; " " &amp;AF8</f>
        <v xml:space="preserve"> 0</v>
      </c>
      <c r="AH8" s="13"/>
      <c r="AI8" s="13"/>
      <c r="AJ8" s="13"/>
      <c r="AK8" s="290" t="str">
        <f t="shared" si="0"/>
        <v/>
      </c>
      <c r="AL8" s="290" t="str">
        <f>IF(AK8&lt;&gt;"",MAX($AL$5:AL7)+1,"")</f>
        <v/>
      </c>
      <c r="AN8" s="313" t="e">
        <f ca="1">OFFSET($AK$5,MATCH(AN7,$AL$6:$AL$45,0),0)</f>
        <v>#N/A</v>
      </c>
      <c r="AO8" s="313" t="e">
        <f t="shared" ref="AO8:AR8" ca="1" si="1">OFFSET($AK$5,MATCH(AO7,$AL$6:$AL$45,0),0)</f>
        <v>#N/A</v>
      </c>
      <c r="AP8" s="313" t="e">
        <f t="shared" ca="1" si="1"/>
        <v>#N/A</v>
      </c>
      <c r="AQ8" s="313" t="e">
        <f t="shared" ca="1" si="1"/>
        <v>#N/A</v>
      </c>
      <c r="AR8" s="313" t="e">
        <f t="shared" ca="1" si="1"/>
        <v>#N/A</v>
      </c>
      <c r="AT8" s="13"/>
      <c r="AW8" s="13"/>
      <c r="BC8" s="13"/>
    </row>
    <row r="9" spans="2:117" ht="12" customHeight="1">
      <c r="K9" s="43" t="s">
        <v>43</v>
      </c>
      <c r="L9" s="49">
        <f ca="1">SUM(BA15:BA19)</f>
        <v>0</v>
      </c>
      <c r="M9" s="388">
        <f ca="1">SUM(BB15:BB19)</f>
        <v>0</v>
      </c>
      <c r="N9" s="34" t="s">
        <v>47</v>
      </c>
      <c r="O9" s="144">
        <f ca="1">SUM(BA34:BA37)</f>
        <v>0</v>
      </c>
      <c r="P9" s="390">
        <f ca="1">SUM(BB34:BB37)</f>
        <v>0</v>
      </c>
      <c r="Q9" s="38" t="s">
        <v>47</v>
      </c>
      <c r="R9" s="146">
        <f ca="1">SUM(BA41:BA43)</f>
        <v>0</v>
      </c>
      <c r="S9" s="392">
        <f ca="1">SUM(BB41:BB43)</f>
        <v>0</v>
      </c>
      <c r="W9" s="43" t="s">
        <v>43</v>
      </c>
      <c r="X9" s="148">
        <f ca="1">SUM(BA47:BA51)</f>
        <v>0</v>
      </c>
      <c r="Y9" s="388">
        <f ca="1">SUM(BB47:BB51)</f>
        <v>0</v>
      </c>
      <c r="AC9" s="304"/>
      <c r="AD9" s="304" t="b">
        <v>0</v>
      </c>
      <c r="AE9" s="289" t="s">
        <v>97</v>
      </c>
      <c r="AF9" s="410">
        <f ca="1">SUMIF($CB$66:$CB$101,AE9,$CF$66:$CF$101)</f>
        <v>0</v>
      </c>
      <c r="AG9" s="411" t="str">
        <f ca="1">REPT("■",AF9) &amp; " " &amp;AF9</f>
        <v xml:space="preserve"> 0</v>
      </c>
      <c r="AH9" s="132"/>
      <c r="AI9" s="13"/>
      <c r="AJ9" s="13"/>
      <c r="AK9" s="290" t="str">
        <f t="shared" si="0"/>
        <v/>
      </c>
      <c r="AL9" s="290" t="str">
        <f>IF(AK9&lt;&gt;"",MAX($AL$5:AL8)+1,"")</f>
        <v/>
      </c>
      <c r="AM9" s="13"/>
      <c r="AN9" s="13"/>
      <c r="AQ9" s="13"/>
      <c r="AT9" s="13"/>
      <c r="AW9" s="13"/>
      <c r="AX9" s="13"/>
      <c r="AY9" s="13"/>
      <c r="AZ9" s="13"/>
      <c r="BC9" s="13"/>
      <c r="BF9" s="13"/>
      <c r="BG9" s="13"/>
    </row>
    <row r="10" spans="2:117" ht="12" customHeight="1">
      <c r="K10" s="58" t="s">
        <v>45</v>
      </c>
      <c r="L10" s="59">
        <f ca="1">SUM(AO23:AO30,AR23:AR30,AU23:AU30,AX23:AX30,BA23:BA30,BD23:BD30)</f>
        <v>0</v>
      </c>
      <c r="M10" s="389">
        <f ca="1">SUM(AP23:AP30,AS23:AS30,AV23:AV30,AY23:AY30,BB23:BB30,BE23:BE30)</f>
        <v>0</v>
      </c>
      <c r="N10" s="34" t="s">
        <v>46</v>
      </c>
      <c r="O10" s="144">
        <f ca="1">SUM(BD34:BD37)</f>
        <v>0</v>
      </c>
      <c r="P10" s="390">
        <f ca="1">SUM(BE34:BE37)</f>
        <v>0</v>
      </c>
      <c r="Q10" s="38" t="s">
        <v>46</v>
      </c>
      <c r="R10" s="146">
        <f ca="1">SUM(BD41:BD43)</f>
        <v>0</v>
      </c>
      <c r="S10" s="392">
        <f ca="1">SUM(BE41:BE43)</f>
        <v>0</v>
      </c>
      <c r="W10" s="58" t="s">
        <v>45</v>
      </c>
      <c r="X10" s="149">
        <f ca="1">SUM(AO55:AO61,AR55:AR61,AU55:AU61,AX55:AX61,BA55:BA61,BD55:BD61)</f>
        <v>0</v>
      </c>
      <c r="Y10" s="389">
        <f ca="1">SUM(AP55:AP61,AS55:AS61,AV55:AV61,AY55:AY61,BB55:BB61,BE55:BE61)</f>
        <v>0</v>
      </c>
      <c r="AC10" s="304"/>
      <c r="AD10" s="304" t="b">
        <v>0</v>
      </c>
      <c r="AE10" s="289" t="s">
        <v>83</v>
      </c>
      <c r="AF10" s="410">
        <f ca="1">SUMIF($CB$66:$CB$101,AE10,$CF$66:$CF$101)</f>
        <v>0</v>
      </c>
      <c r="AG10" s="411" t="str">
        <f ca="1">REPT("■",AF10) &amp; " " &amp;AF10</f>
        <v xml:space="preserve"> 0</v>
      </c>
      <c r="AH10" s="132"/>
      <c r="AI10" s="13"/>
      <c r="AJ10" s="13"/>
      <c r="AK10" s="290" t="str">
        <f t="shared" si="0"/>
        <v/>
      </c>
      <c r="AL10" s="290" t="str">
        <f>IF(AK10&lt;&gt;"",MAX($AL$5:AL9)+1,"")</f>
        <v/>
      </c>
      <c r="AM10" s="13"/>
      <c r="AN10" s="13"/>
      <c r="AQ10" s="13"/>
      <c r="AT10" s="13"/>
      <c r="AW10" s="13"/>
      <c r="AX10" s="13"/>
      <c r="AY10" s="13"/>
      <c r="AZ10" s="13"/>
      <c r="BC10" s="13"/>
      <c r="BF10" s="13"/>
      <c r="BG10" s="13"/>
    </row>
    <row r="11" spans="2:117">
      <c r="AG11" s="132"/>
      <c r="AH11" s="132"/>
      <c r="AI11" s="13"/>
      <c r="AJ11" s="13"/>
      <c r="AK11" s="13"/>
      <c r="AL11" s="13"/>
      <c r="AM11" s="13"/>
      <c r="AN11" s="13"/>
      <c r="AQ11" s="13"/>
      <c r="AR11" s="13"/>
      <c r="AS11" s="13"/>
      <c r="AT11" s="13"/>
      <c r="AW11" s="13"/>
      <c r="AX11" s="13"/>
      <c r="AY11" s="13"/>
      <c r="AZ11" s="13"/>
      <c r="BA11" s="13"/>
      <c r="BB11" s="13"/>
      <c r="BC11" s="13"/>
      <c r="BD11" s="13"/>
      <c r="BF11" s="13"/>
      <c r="BG11" s="13"/>
    </row>
    <row r="12" spans="2:117" ht="15" customHeight="1" thickBot="1">
      <c r="I12" s="47" t="s">
        <v>68</v>
      </c>
      <c r="AD12" s="13" t="b">
        <v>0</v>
      </c>
      <c r="AE12" s="289" t="s">
        <v>84</v>
      </c>
      <c r="AF12" s="410">
        <f ca="1">SUMIF($CB$66:$CB$101,AE12,$CF$66:$CF$101)</f>
        <v>0</v>
      </c>
      <c r="AG12" s="411" t="str">
        <f t="shared" ref="AG12:AG19" ca="1" si="2">REPT("■",AF12) &amp; " " &amp;AF12</f>
        <v xml:space="preserve"> 0</v>
      </c>
      <c r="AH12" s="132"/>
      <c r="AK12" s="290" t="str">
        <f t="shared" si="0"/>
        <v/>
      </c>
      <c r="AL12" s="290" t="str">
        <f>IF(AK12&lt;&gt;"",MAX($AL$5:AL11)+1,"")</f>
        <v/>
      </c>
      <c r="BP12" s="288"/>
    </row>
    <row r="13" spans="2:117" ht="15" customHeight="1" outlineLevel="1" thickBot="1">
      <c r="I13" s="466" t="s">
        <v>69</v>
      </c>
      <c r="K13" s="29" t="s">
        <v>57</v>
      </c>
      <c r="L13" s="30"/>
      <c r="M13" s="31"/>
      <c r="N13" s="29" t="s">
        <v>58</v>
      </c>
      <c r="O13" s="30"/>
      <c r="P13" s="31"/>
      <c r="Q13" s="29" t="s">
        <v>59</v>
      </c>
      <c r="R13" s="30"/>
      <c r="S13" s="31"/>
      <c r="T13" s="29" t="s">
        <v>60</v>
      </c>
      <c r="U13" s="30"/>
      <c r="V13" s="31"/>
      <c r="W13" s="29" t="s">
        <v>61</v>
      </c>
      <c r="X13" s="30"/>
      <c r="Y13" s="31"/>
      <c r="AD13" s="13" t="b">
        <v>0</v>
      </c>
      <c r="AE13" s="289" t="s">
        <v>118</v>
      </c>
      <c r="AF13" s="410">
        <f ca="1">SUMIF($CB$66:$CB$101,AE13,$CF$66:$CF$101)</f>
        <v>0</v>
      </c>
      <c r="AG13" s="411" t="str">
        <f t="shared" ca="1" si="2"/>
        <v xml:space="preserve"> 0</v>
      </c>
      <c r="AH13" s="132"/>
      <c r="AK13" s="290" t="str">
        <f t="shared" si="0"/>
        <v/>
      </c>
      <c r="AL13" s="290" t="str">
        <f>IF(AK13&lt;&gt;"",MAX($AL$5:AL12)+1,"")</f>
        <v/>
      </c>
      <c r="AN13" s="304" t="s">
        <v>582</v>
      </c>
      <c r="BG13" s="13" t="s">
        <v>561</v>
      </c>
      <c r="CA13" s="13" t="s">
        <v>562</v>
      </c>
      <c r="CT13" s="13" t="s">
        <v>581</v>
      </c>
    </row>
    <row r="14" spans="2:117" ht="14.25" customHeight="1" outlineLevel="1">
      <c r="B14" s="301"/>
      <c r="C14" s="301"/>
      <c r="D14" s="301"/>
      <c r="E14" s="301"/>
      <c r="F14" s="301"/>
      <c r="G14" s="421"/>
      <c r="I14" s="467"/>
      <c r="K14" s="20" t="s">
        <v>2</v>
      </c>
      <c r="L14" s="21" t="s">
        <v>0</v>
      </c>
      <c r="M14" s="22" t="s">
        <v>1</v>
      </c>
      <c r="N14" s="20" t="s">
        <v>2</v>
      </c>
      <c r="O14" s="21" t="s">
        <v>0</v>
      </c>
      <c r="P14" s="22" t="s">
        <v>1</v>
      </c>
      <c r="Q14" s="20" t="s">
        <v>2</v>
      </c>
      <c r="R14" s="21" t="s">
        <v>0</v>
      </c>
      <c r="S14" s="22" t="s">
        <v>1</v>
      </c>
      <c r="T14" s="20" t="s">
        <v>2</v>
      </c>
      <c r="U14" s="21" t="s">
        <v>0</v>
      </c>
      <c r="V14" s="22" t="s">
        <v>1</v>
      </c>
      <c r="W14" s="20" t="s">
        <v>2</v>
      </c>
      <c r="X14" s="21" t="s">
        <v>0</v>
      </c>
      <c r="Y14" s="22" t="s">
        <v>1</v>
      </c>
      <c r="AD14" s="13" t="b">
        <v>0</v>
      </c>
      <c r="AE14" s="289" t="s">
        <v>103</v>
      </c>
      <c r="AF14" s="410">
        <f t="shared" ref="AF14:AF19" ca="1" si="3">SUMIF($CB$66:$CB$101,AE14,$CF$66:$CF$101)</f>
        <v>0</v>
      </c>
      <c r="AG14" s="411" t="str">
        <f t="shared" ca="1" si="2"/>
        <v xml:space="preserve"> 0</v>
      </c>
      <c r="AH14" s="132"/>
      <c r="AK14" s="290" t="str">
        <f t="shared" si="0"/>
        <v/>
      </c>
      <c r="AL14" s="290" t="str">
        <f>IF(AK14&lt;&gt;"",MAX($AL$5:AL13)+1,"")</f>
        <v/>
      </c>
      <c r="BH14" s="301"/>
      <c r="BI14" s="302" t="s">
        <v>74</v>
      </c>
      <c r="BJ14" s="303" t="s">
        <v>563</v>
      </c>
      <c r="BK14" s="301"/>
      <c r="BL14" s="302" t="s">
        <v>74</v>
      </c>
      <c r="BM14" s="303" t="s">
        <v>564</v>
      </c>
      <c r="BN14" s="301"/>
      <c r="BO14" s="302" t="s">
        <v>74</v>
      </c>
      <c r="BP14" s="303" t="s">
        <v>564</v>
      </c>
      <c r="BQ14" s="301"/>
      <c r="BR14" s="302" t="s">
        <v>74</v>
      </c>
      <c r="BS14" s="303" t="s">
        <v>564</v>
      </c>
      <c r="BT14" s="301"/>
      <c r="BU14" s="302" t="s">
        <v>74</v>
      </c>
      <c r="BV14" s="303" t="s">
        <v>564</v>
      </c>
      <c r="BW14" s="301"/>
      <c r="BX14" s="302" t="s">
        <v>74</v>
      </c>
      <c r="BY14" s="303" t="s">
        <v>564</v>
      </c>
    </row>
    <row r="15" spans="2:117" ht="14.25" customHeight="1" outlineLevel="1">
      <c r="B15" s="300"/>
      <c r="C15" s="300"/>
      <c r="D15" s="300"/>
      <c r="E15" s="300"/>
      <c r="F15" s="300"/>
      <c r="G15" s="287"/>
      <c r="I15" s="467"/>
      <c r="K15" s="44">
        <v>30</v>
      </c>
      <c r="L15" s="14" t="s">
        <v>23</v>
      </c>
      <c r="M15" s="16">
        <v>4</v>
      </c>
      <c r="N15" s="44">
        <v>30</v>
      </c>
      <c r="O15" s="14" t="s">
        <v>3</v>
      </c>
      <c r="P15" s="16">
        <v>4</v>
      </c>
      <c r="Q15" s="44">
        <v>30</v>
      </c>
      <c r="R15" s="14" t="s">
        <v>18</v>
      </c>
      <c r="S15" s="16">
        <v>4</v>
      </c>
      <c r="T15" s="44">
        <v>30</v>
      </c>
      <c r="U15" s="14" t="s">
        <v>13</v>
      </c>
      <c r="V15" s="16">
        <v>4</v>
      </c>
      <c r="W15" s="44">
        <v>30</v>
      </c>
      <c r="X15" s="14" t="s">
        <v>8</v>
      </c>
      <c r="Y15" s="16">
        <v>4</v>
      </c>
      <c r="AD15" s="13" t="b">
        <v>0</v>
      </c>
      <c r="AE15" s="289" t="s">
        <v>127</v>
      </c>
      <c r="AF15" s="410">
        <f t="shared" ca="1" si="3"/>
        <v>0</v>
      </c>
      <c r="AG15" s="411" t="str">
        <f t="shared" ca="1" si="2"/>
        <v xml:space="preserve"> 0</v>
      </c>
      <c r="AH15" s="132"/>
      <c r="AK15" s="290" t="str">
        <f t="shared" si="0"/>
        <v/>
      </c>
      <c r="AL15" s="290" t="str">
        <f>IF(AK15&lt;&gt;"",MAX($AL$5:AL14)+1,"")</f>
        <v/>
      </c>
      <c r="AN15" s="385" t="str">
        <f>IF(BH15,1,IF(CA15,2,IF(CV15,3,"")))</f>
        <v/>
      </c>
      <c r="AO15" s="386">
        <f>OR(BH15,CA15,CV15)*K15</f>
        <v>0</v>
      </c>
      <c r="AP15" s="386" t="str">
        <f>IF(AN15=1,AO15,"")</f>
        <v/>
      </c>
      <c r="AQ15" s="385" t="str">
        <f t="shared" ref="AQ15:AQ19" ca="1" si="4">IF(BK15,1,IF(CD15,2,IF(CY15,3,"")))</f>
        <v/>
      </c>
      <c r="AR15" s="386">
        <f t="shared" ref="AR15:AR19" ca="1" si="5">OR(BK15,CD15,CY15)*N15</f>
        <v>0</v>
      </c>
      <c r="AS15" s="386" t="str">
        <f ca="1">IF(AQ15=1,AR15,"")</f>
        <v/>
      </c>
      <c r="AT15" s="385" t="str">
        <f t="shared" ref="AT15:AT19" ca="1" si="6">IF(BN15,1,IF(CG15,2,IF(DB15,3,"")))</f>
        <v/>
      </c>
      <c r="AU15" s="386">
        <f t="shared" ref="AU15:AU19" ca="1" si="7">OR(BN15,CG15,DB15)*Q15</f>
        <v>0</v>
      </c>
      <c r="AV15" s="386" t="str">
        <f ca="1">IF(AT15=1,AU15,"")</f>
        <v/>
      </c>
      <c r="AW15" s="385" t="str">
        <f t="shared" ref="AW15:AW19" ca="1" si="8">IF(BQ15,1,IF(CJ15,2,IF(DE15,3,"")))</f>
        <v/>
      </c>
      <c r="AX15" s="386">
        <f t="shared" ref="AX15:AX19" ca="1" si="9">OR(BQ15,CJ15,DE15)*T15</f>
        <v>0</v>
      </c>
      <c r="AY15" s="386" t="str">
        <f ca="1">IF(AW15=1,AX15,"")</f>
        <v/>
      </c>
      <c r="AZ15" s="385" t="str">
        <f t="shared" ref="AZ15:AZ19" ca="1" si="10">IF(BT15,1,IF(CM15,2,IF(DH15,3,"")))</f>
        <v/>
      </c>
      <c r="BA15" s="386">
        <f t="shared" ref="BA15:BA19" ca="1" si="11">OR(BT15,CM15,DH15)*W15</f>
        <v>0</v>
      </c>
      <c r="BB15" s="386" t="str">
        <f ca="1">IF(AZ15=1,BA15,"")</f>
        <v/>
      </c>
      <c r="BC15" s="287"/>
      <c r="BD15" s="287"/>
      <c r="BE15" s="287"/>
      <c r="BH15" s="300">
        <f>B15</f>
        <v>0</v>
      </c>
      <c r="BI15" s="32" t="str">
        <f>IF(BH15,L15,"")</f>
        <v/>
      </c>
      <c r="BJ15" s="32" t="str">
        <f>IF(BH15,M15,"")</f>
        <v/>
      </c>
      <c r="BK15" s="300">
        <f t="shared" ref="BK15:BK19" si="12">C15</f>
        <v>0</v>
      </c>
      <c r="BL15" s="32" t="str">
        <f t="shared" ref="BL15:BL19" si="13">IF(BK15,O15,"")</f>
        <v/>
      </c>
      <c r="BM15" s="32" t="str">
        <f t="shared" ref="BM15:BM19" si="14">IF(BK15,P15,"")</f>
        <v/>
      </c>
      <c r="BN15" s="300">
        <f t="shared" ref="BN15:BN19" si="15">D15</f>
        <v>0</v>
      </c>
      <c r="BO15" s="32" t="str">
        <f t="shared" ref="BO15:BO19" si="16">IF(BN15,R15,"")</f>
        <v/>
      </c>
      <c r="BP15" s="32" t="str">
        <f t="shared" ref="BP15:BP19" si="17">IF(BN15,S15,"")</f>
        <v/>
      </c>
      <c r="BQ15" s="300">
        <f t="shared" ref="BQ15:BQ19" si="18">E15</f>
        <v>0</v>
      </c>
      <c r="BR15" s="32" t="str">
        <f t="shared" ref="BR15:BR19" si="19">IF(BQ15,U15,"")</f>
        <v/>
      </c>
      <c r="BS15" s="32" t="str">
        <f t="shared" ref="BS15:BS19" si="20">IF(BQ15,V15,"")</f>
        <v/>
      </c>
      <c r="BT15" s="300">
        <f t="shared" ref="BT15:BT19" si="21">F15</f>
        <v>0</v>
      </c>
      <c r="BU15" s="32" t="str">
        <f t="shared" ref="BU15:BU19" si="22">IF(BT15,X15,"")</f>
        <v/>
      </c>
      <c r="BV15" s="32" t="str">
        <f t="shared" ref="BV15:BV19" si="23">IF(BT15,Y15,"")</f>
        <v/>
      </c>
      <c r="BW15" s="287"/>
      <c r="BX15" s="287"/>
      <c r="BY15" s="287"/>
      <c r="CA15" s="300" t="b">
        <f>AND(CB15&gt;=0,$CF$65&gt;1)</f>
        <v>0</v>
      </c>
      <c r="CB15" s="32">
        <f>SUMIF($CB$66:$CB$101,L15,$CC$66:$CC$101)-M15</f>
        <v>-4</v>
      </c>
      <c r="CC15" s="32"/>
      <c r="CD15" s="300" t="b">
        <f>AND(CE15&gt;=0,$CF$65&gt;1)</f>
        <v>0</v>
      </c>
      <c r="CE15" s="32">
        <f t="shared" ref="CE15:CE19" si="24">SUMIF($CB$66:$CB$101,O15,$CC$66:$CC$101)-P15</f>
        <v>-4</v>
      </c>
      <c r="CF15" s="32"/>
      <c r="CG15" s="300" t="b">
        <f>AND(CH15&gt;=0,$CF$65&gt;1)</f>
        <v>0</v>
      </c>
      <c r="CH15" s="32">
        <f t="shared" ref="CH15:CH19" si="25">SUMIF($CB$66:$CB$101,R15,$CC$66:$CC$101)-S15</f>
        <v>-4</v>
      </c>
      <c r="CI15" s="32"/>
      <c r="CJ15" s="300" t="b">
        <f>AND(CK15&gt;=0,$CF$65&gt;1)</f>
        <v>0</v>
      </c>
      <c r="CK15" s="32">
        <f t="shared" ref="CK15:CK19" si="26">SUMIF($CB$66:$CB$101,U15,$CC$66:$CC$101)-V15</f>
        <v>-4</v>
      </c>
      <c r="CL15" s="32"/>
      <c r="CM15" s="300" t="b">
        <f>AND(CN15&gt;=0,$CF$65&gt;1)</f>
        <v>0</v>
      </c>
      <c r="CN15" s="32">
        <f t="shared" ref="CN15:CN19" si="27">SUMIF($CB$66:$CB$101,X15,$CC$66:$CC$101)-Y15</f>
        <v>-4</v>
      </c>
      <c r="CO15" s="32"/>
      <c r="CP15" s="287"/>
      <c r="CQ15" s="287"/>
      <c r="CR15" s="287"/>
      <c r="CV15" s="300" t="b">
        <f>AND(CW15&gt;=0,$CF$65=3)</f>
        <v>0</v>
      </c>
      <c r="CW15" s="32">
        <f>SUMIF($CB$66:$CB$101,L15,$CD$66:$CD$101)-M15</f>
        <v>-4</v>
      </c>
      <c r="CX15" s="32"/>
      <c r="CY15" s="300" t="b">
        <f ca="1">AND(CZ15&gt;=0,$CF$65=3)</f>
        <v>0</v>
      </c>
      <c r="CZ15" s="32">
        <f t="shared" ref="CZ15:CZ19" ca="1" si="28">SUMIF($CB$66:$CB$101,O15,$CD$66:$CD$101)-P15</f>
        <v>-4</v>
      </c>
      <c r="DA15" s="32"/>
      <c r="DB15" s="300" t="b">
        <f ca="1">AND(DC15&gt;=0,$CF$65=3)</f>
        <v>0</v>
      </c>
      <c r="DC15" s="32">
        <f t="shared" ref="DC15:DC19" ca="1" si="29">SUMIF($CB$66:$CB$101,R15,$CD$66:$CD$101)-S15</f>
        <v>-4</v>
      </c>
      <c r="DD15" s="32"/>
      <c r="DE15" s="300" t="b">
        <f ca="1">AND(DF15&gt;=0,$CF$65=3)</f>
        <v>0</v>
      </c>
      <c r="DF15" s="32">
        <f t="shared" ref="DF15:DF19" ca="1" si="30">SUMIF($CB$66:$CB$101,U15,$CD$66:$CD$101)-V15</f>
        <v>-4</v>
      </c>
      <c r="DG15" s="32"/>
      <c r="DH15" s="300" t="b">
        <f ca="1">AND(DI15&gt;=0,$CF$65=3)</f>
        <v>0</v>
      </c>
      <c r="DI15" s="32">
        <f t="shared" ref="DI15:DI19" ca="1" si="31">SUMIF($CB$66:$CB$101,X15,$CD$66:$CD$101)-Y15</f>
        <v>-4</v>
      </c>
      <c r="DJ15" s="32"/>
      <c r="DK15" s="287"/>
      <c r="DL15" s="287"/>
      <c r="DM15" s="287"/>
    </row>
    <row r="16" spans="2:117" ht="14.25" customHeight="1" outlineLevel="1">
      <c r="B16" s="300"/>
      <c r="C16" s="300"/>
      <c r="D16" s="300"/>
      <c r="E16" s="300"/>
      <c r="F16" s="300"/>
      <c r="G16" s="287"/>
      <c r="I16" s="467"/>
      <c r="K16" s="45">
        <v>20</v>
      </c>
      <c r="L16" s="15" t="s">
        <v>36</v>
      </c>
      <c r="M16" s="17">
        <v>4</v>
      </c>
      <c r="N16" s="45">
        <v>20</v>
      </c>
      <c r="O16" s="15" t="s">
        <v>14</v>
      </c>
      <c r="P16" s="17">
        <v>4</v>
      </c>
      <c r="Q16" s="45">
        <v>20</v>
      </c>
      <c r="R16" s="15" t="s">
        <v>35</v>
      </c>
      <c r="S16" s="17">
        <v>4</v>
      </c>
      <c r="T16" s="45">
        <v>20</v>
      </c>
      <c r="U16" s="15" t="s">
        <v>38</v>
      </c>
      <c r="V16" s="17">
        <v>4</v>
      </c>
      <c r="W16" s="45">
        <v>20</v>
      </c>
      <c r="X16" s="15" t="s">
        <v>24</v>
      </c>
      <c r="Y16" s="17">
        <v>4</v>
      </c>
      <c r="AD16" s="13" t="b">
        <v>0</v>
      </c>
      <c r="AE16" s="289" t="s">
        <v>135</v>
      </c>
      <c r="AF16" s="410">
        <f t="shared" ca="1" si="3"/>
        <v>0</v>
      </c>
      <c r="AG16" s="411" t="str">
        <f t="shared" ca="1" si="2"/>
        <v xml:space="preserve"> 0</v>
      </c>
      <c r="AH16" s="132"/>
      <c r="AK16" s="290" t="str">
        <f t="shared" si="0"/>
        <v/>
      </c>
      <c r="AL16" s="290" t="str">
        <f>IF(AK16&lt;&gt;"",MAX($AL$5:AL15)+1,"")</f>
        <v/>
      </c>
      <c r="AN16" s="385" t="str">
        <f t="shared" ref="AN16:AN19" ca="1" si="32">IF(BH16,1,IF(CA16,2,IF(CV16,3,"")))</f>
        <v/>
      </c>
      <c r="AO16" s="386">
        <f t="shared" ref="AO16:AO19" ca="1" si="33">OR(BH16,CA16,CV16)*K16</f>
        <v>0</v>
      </c>
      <c r="AP16" s="386" t="str">
        <f t="shared" ref="AP16:AP19" ca="1" si="34">IF(AN16=1,AO16,"")</f>
        <v/>
      </c>
      <c r="AQ16" s="385" t="str">
        <f t="shared" ca="1" si="4"/>
        <v/>
      </c>
      <c r="AR16" s="386">
        <f t="shared" ca="1" si="5"/>
        <v>0</v>
      </c>
      <c r="AS16" s="386" t="str">
        <f t="shared" ref="AS16:AS19" ca="1" si="35">IF(AQ16=1,AR16,"")</f>
        <v/>
      </c>
      <c r="AT16" s="385" t="str">
        <f t="shared" ca="1" si="6"/>
        <v/>
      </c>
      <c r="AU16" s="386">
        <f t="shared" ca="1" si="7"/>
        <v>0</v>
      </c>
      <c r="AV16" s="386" t="str">
        <f t="shared" ref="AV16:AV19" ca="1" si="36">IF(AT16=1,AU16,"")</f>
        <v/>
      </c>
      <c r="AW16" s="385" t="str">
        <f t="shared" si="8"/>
        <v/>
      </c>
      <c r="AX16" s="386">
        <f t="shared" si="9"/>
        <v>0</v>
      </c>
      <c r="AY16" s="386" t="str">
        <f t="shared" ref="AY16:AY19" si="37">IF(AW16=1,AX16,"")</f>
        <v/>
      </c>
      <c r="AZ16" s="385" t="str">
        <f t="shared" ca="1" si="10"/>
        <v/>
      </c>
      <c r="BA16" s="386">
        <f t="shared" ca="1" si="11"/>
        <v>0</v>
      </c>
      <c r="BB16" s="386" t="str">
        <f t="shared" ref="BB16:BB19" ca="1" si="38">IF(AZ16=1,BA16,"")</f>
        <v/>
      </c>
      <c r="BC16" s="287"/>
      <c r="BD16" s="287"/>
      <c r="BE16" s="287"/>
      <c r="BH16" s="300">
        <f t="shared" ref="BH16:BH19" si="39">B16</f>
        <v>0</v>
      </c>
      <c r="BI16" s="32" t="str">
        <f t="shared" ref="BI16:BI19" si="40">IF(BH16,L16,"")</f>
        <v/>
      </c>
      <c r="BJ16" s="32" t="str">
        <f t="shared" ref="BJ16:BJ19" si="41">IF(BH16,M16,"")</f>
        <v/>
      </c>
      <c r="BK16" s="300">
        <f t="shared" si="12"/>
        <v>0</v>
      </c>
      <c r="BL16" s="32" t="str">
        <f t="shared" si="13"/>
        <v/>
      </c>
      <c r="BM16" s="32" t="str">
        <f t="shared" si="14"/>
        <v/>
      </c>
      <c r="BN16" s="300">
        <f t="shared" si="15"/>
        <v>0</v>
      </c>
      <c r="BO16" s="32" t="str">
        <f t="shared" si="16"/>
        <v/>
      </c>
      <c r="BP16" s="32" t="str">
        <f t="shared" si="17"/>
        <v/>
      </c>
      <c r="BQ16" s="300">
        <f t="shared" si="18"/>
        <v>0</v>
      </c>
      <c r="BR16" s="32" t="str">
        <f t="shared" si="19"/>
        <v/>
      </c>
      <c r="BS16" s="32" t="str">
        <f t="shared" si="20"/>
        <v/>
      </c>
      <c r="BT16" s="300">
        <f t="shared" si="21"/>
        <v>0</v>
      </c>
      <c r="BU16" s="32" t="str">
        <f t="shared" si="22"/>
        <v/>
      </c>
      <c r="BV16" s="32" t="str">
        <f t="shared" si="23"/>
        <v/>
      </c>
      <c r="BW16" s="287"/>
      <c r="BX16" s="287"/>
      <c r="BY16" s="287"/>
      <c r="CA16" s="300" t="b">
        <f>AND(CB16&gt;=0,$CF$65&gt;1)</f>
        <v>0</v>
      </c>
      <c r="CB16" s="32">
        <f t="shared" ref="CB16:CB19" si="42">SUMIF($CB$66:$CB$101,L16,$CC$66:$CC$101)-M16</f>
        <v>-4</v>
      </c>
      <c r="CC16" s="32"/>
      <c r="CD16" s="300" t="b">
        <f>AND(CE16&gt;=0,$CF$65&gt;1)</f>
        <v>0</v>
      </c>
      <c r="CE16" s="32">
        <f t="shared" si="24"/>
        <v>-4</v>
      </c>
      <c r="CF16" s="32"/>
      <c r="CG16" s="300" t="b">
        <f>AND(CH16&gt;=0,$CF$65&gt;1)</f>
        <v>0</v>
      </c>
      <c r="CH16" s="32">
        <f t="shared" si="25"/>
        <v>-4</v>
      </c>
      <c r="CI16" s="32"/>
      <c r="CJ16" s="300" t="b">
        <f>AND(CK16&gt;=0,$CF$65&gt;1)</f>
        <v>0</v>
      </c>
      <c r="CK16" s="32">
        <f t="shared" si="26"/>
        <v>-4</v>
      </c>
      <c r="CL16" s="32"/>
      <c r="CM16" s="300" t="b">
        <f>AND(CN16&gt;=0,$CF$65&gt;1)</f>
        <v>0</v>
      </c>
      <c r="CN16" s="32">
        <f t="shared" si="27"/>
        <v>-4</v>
      </c>
      <c r="CO16" s="32"/>
      <c r="CP16" s="287"/>
      <c r="CQ16" s="287"/>
      <c r="CR16" s="287"/>
      <c r="CV16" s="300" t="b">
        <f ca="1">AND(CW16&gt;=0,$CF$65=3)</f>
        <v>0</v>
      </c>
      <c r="CW16" s="32">
        <f t="shared" ref="CW16:CW19" ca="1" si="43">SUMIF($CB$66:$CB$101,L16,$CD$66:$CD$101)-M16</f>
        <v>-4</v>
      </c>
      <c r="CX16" s="32"/>
      <c r="CY16" s="300" t="b">
        <f ca="1">AND(CZ16&gt;=0,$CF$65=3)</f>
        <v>0</v>
      </c>
      <c r="CZ16" s="32">
        <f t="shared" ca="1" si="28"/>
        <v>-4</v>
      </c>
      <c r="DA16" s="32"/>
      <c r="DB16" s="300" t="b">
        <f ca="1">AND(DC16&gt;=0,$CF$65=3)</f>
        <v>0</v>
      </c>
      <c r="DC16" s="32">
        <f t="shared" ca="1" si="29"/>
        <v>-4</v>
      </c>
      <c r="DD16" s="32"/>
      <c r="DE16" s="300" t="b">
        <f>AND(DF16&gt;=0,$CF$65=3)</f>
        <v>0</v>
      </c>
      <c r="DF16" s="32">
        <f t="shared" si="30"/>
        <v>-4</v>
      </c>
      <c r="DG16" s="32"/>
      <c r="DH16" s="300" t="b">
        <f ca="1">AND(DI16&gt;=0,$CF$65=3)</f>
        <v>0</v>
      </c>
      <c r="DI16" s="32">
        <f t="shared" ca="1" si="31"/>
        <v>-4</v>
      </c>
      <c r="DJ16" s="32"/>
      <c r="DK16" s="287"/>
      <c r="DL16" s="287"/>
      <c r="DM16" s="287"/>
    </row>
    <row r="17" spans="2:117" ht="14.25" customHeight="1" outlineLevel="1">
      <c r="B17" s="300"/>
      <c r="C17" s="300"/>
      <c r="D17" s="300"/>
      <c r="E17" s="300"/>
      <c r="F17" s="300"/>
      <c r="G17" s="287"/>
      <c r="I17" s="467"/>
      <c r="K17" s="45">
        <v>15</v>
      </c>
      <c r="L17" s="15" t="s">
        <v>5</v>
      </c>
      <c r="M17" s="17">
        <v>4</v>
      </c>
      <c r="N17" s="45">
        <v>15</v>
      </c>
      <c r="O17" s="15" t="s">
        <v>33</v>
      </c>
      <c r="P17" s="17">
        <v>4</v>
      </c>
      <c r="Q17" s="45">
        <v>15</v>
      </c>
      <c r="R17" s="15" t="s">
        <v>15</v>
      </c>
      <c r="S17" s="17">
        <v>4</v>
      </c>
      <c r="T17" s="45">
        <v>15</v>
      </c>
      <c r="U17" s="15" t="s">
        <v>10</v>
      </c>
      <c r="V17" s="17">
        <v>4</v>
      </c>
      <c r="W17" s="45">
        <v>15</v>
      </c>
      <c r="X17" s="15" t="s">
        <v>34</v>
      </c>
      <c r="Y17" s="17">
        <v>4</v>
      </c>
      <c r="AD17" s="13" t="b">
        <v>0</v>
      </c>
      <c r="AE17" s="289" t="s">
        <v>132</v>
      </c>
      <c r="AF17" s="410">
        <f t="shared" ca="1" si="3"/>
        <v>0</v>
      </c>
      <c r="AG17" s="411" t="str">
        <f t="shared" ca="1" si="2"/>
        <v xml:space="preserve"> 0</v>
      </c>
      <c r="AH17" s="132"/>
      <c r="AK17" s="290" t="str">
        <f t="shared" si="0"/>
        <v/>
      </c>
      <c r="AL17" s="290" t="str">
        <f>IF(AK17&lt;&gt;"",MAX($AL$5:AL16)+1,"")</f>
        <v/>
      </c>
      <c r="AN17" s="385" t="str">
        <f t="shared" ca="1" si="32"/>
        <v/>
      </c>
      <c r="AO17" s="386">
        <f t="shared" ca="1" si="33"/>
        <v>0</v>
      </c>
      <c r="AP17" s="386" t="str">
        <f t="shared" ca="1" si="34"/>
        <v/>
      </c>
      <c r="AQ17" s="385" t="str">
        <f t="shared" ca="1" si="4"/>
        <v/>
      </c>
      <c r="AR17" s="386">
        <f t="shared" ca="1" si="5"/>
        <v>0</v>
      </c>
      <c r="AS17" s="386" t="str">
        <f t="shared" ca="1" si="35"/>
        <v/>
      </c>
      <c r="AT17" s="385" t="str">
        <f t="shared" ca="1" si="6"/>
        <v/>
      </c>
      <c r="AU17" s="386">
        <f t="shared" ca="1" si="7"/>
        <v>0</v>
      </c>
      <c r="AV17" s="386" t="str">
        <f t="shared" ca="1" si="36"/>
        <v/>
      </c>
      <c r="AW17" s="385" t="str">
        <f t="shared" ca="1" si="8"/>
        <v/>
      </c>
      <c r="AX17" s="386">
        <f t="shared" ca="1" si="9"/>
        <v>0</v>
      </c>
      <c r="AY17" s="386" t="str">
        <f t="shared" ca="1" si="37"/>
        <v/>
      </c>
      <c r="AZ17" s="385" t="str">
        <f t="shared" ca="1" si="10"/>
        <v/>
      </c>
      <c r="BA17" s="386">
        <f t="shared" ca="1" si="11"/>
        <v>0</v>
      </c>
      <c r="BB17" s="386" t="str">
        <f t="shared" ca="1" si="38"/>
        <v/>
      </c>
      <c r="BC17" s="287"/>
      <c r="BD17" s="287"/>
      <c r="BE17" s="287"/>
      <c r="BH17" s="300">
        <f t="shared" si="39"/>
        <v>0</v>
      </c>
      <c r="BI17" s="32" t="str">
        <f t="shared" si="40"/>
        <v/>
      </c>
      <c r="BJ17" s="32" t="str">
        <f t="shared" si="41"/>
        <v/>
      </c>
      <c r="BK17" s="300">
        <f t="shared" si="12"/>
        <v>0</v>
      </c>
      <c r="BL17" s="32" t="str">
        <f t="shared" si="13"/>
        <v/>
      </c>
      <c r="BM17" s="32" t="str">
        <f t="shared" si="14"/>
        <v/>
      </c>
      <c r="BN17" s="300">
        <f t="shared" si="15"/>
        <v>0</v>
      </c>
      <c r="BO17" s="32" t="str">
        <f t="shared" si="16"/>
        <v/>
      </c>
      <c r="BP17" s="32" t="str">
        <f t="shared" si="17"/>
        <v/>
      </c>
      <c r="BQ17" s="300">
        <f t="shared" si="18"/>
        <v>0</v>
      </c>
      <c r="BR17" s="32" t="str">
        <f t="shared" si="19"/>
        <v/>
      </c>
      <c r="BS17" s="32" t="str">
        <f t="shared" si="20"/>
        <v/>
      </c>
      <c r="BT17" s="300">
        <f t="shared" si="21"/>
        <v>0</v>
      </c>
      <c r="BU17" s="32" t="str">
        <f t="shared" si="22"/>
        <v/>
      </c>
      <c r="BV17" s="32" t="str">
        <f t="shared" si="23"/>
        <v/>
      </c>
      <c r="BW17" s="287"/>
      <c r="BX17" s="287"/>
      <c r="BY17" s="287"/>
      <c r="CA17" s="300" t="b">
        <f>AND(CB17&gt;=0,$CF$65&gt;1)</f>
        <v>0</v>
      </c>
      <c r="CB17" s="32">
        <f t="shared" si="42"/>
        <v>-4</v>
      </c>
      <c r="CC17" s="32"/>
      <c r="CD17" s="300" t="b">
        <f>AND(CE17&gt;=0,$CF$65&gt;1)</f>
        <v>0</v>
      </c>
      <c r="CE17" s="32">
        <f t="shared" si="24"/>
        <v>-4</v>
      </c>
      <c r="CF17" s="32"/>
      <c r="CG17" s="300" t="b">
        <f>AND(CH17&gt;=0,$CF$65&gt;1)</f>
        <v>0</v>
      </c>
      <c r="CH17" s="32">
        <f t="shared" si="25"/>
        <v>-4</v>
      </c>
      <c r="CI17" s="32"/>
      <c r="CJ17" s="300" t="b">
        <f>AND(CK17&gt;=0,$CF$65&gt;1)</f>
        <v>0</v>
      </c>
      <c r="CK17" s="32">
        <f t="shared" si="26"/>
        <v>-4</v>
      </c>
      <c r="CL17" s="32"/>
      <c r="CM17" s="300" t="b">
        <f>AND(CN17&gt;=0,$CF$65&gt;1)</f>
        <v>0</v>
      </c>
      <c r="CN17" s="32">
        <f t="shared" si="27"/>
        <v>-4</v>
      </c>
      <c r="CO17" s="32"/>
      <c r="CP17" s="287"/>
      <c r="CQ17" s="287"/>
      <c r="CR17" s="287"/>
      <c r="CV17" s="300" t="b">
        <f ca="1">AND(CW17&gt;=0,$CF$65=3)</f>
        <v>0</v>
      </c>
      <c r="CW17" s="32">
        <f t="shared" ca="1" si="43"/>
        <v>-4</v>
      </c>
      <c r="CX17" s="32"/>
      <c r="CY17" s="300" t="b">
        <f ca="1">AND(CZ17&gt;=0,$CF$65=3)</f>
        <v>0</v>
      </c>
      <c r="CZ17" s="32">
        <f t="shared" ca="1" si="28"/>
        <v>-4</v>
      </c>
      <c r="DA17" s="32"/>
      <c r="DB17" s="300" t="b">
        <f ca="1">AND(DC17&gt;=0,$CF$65=3)</f>
        <v>0</v>
      </c>
      <c r="DC17" s="32">
        <f t="shared" ca="1" si="29"/>
        <v>-4</v>
      </c>
      <c r="DD17" s="32"/>
      <c r="DE17" s="300" t="b">
        <f ca="1">AND(DF17&gt;=0,$CF$65=3)</f>
        <v>0</v>
      </c>
      <c r="DF17" s="32">
        <f t="shared" ca="1" si="30"/>
        <v>-4</v>
      </c>
      <c r="DG17" s="32"/>
      <c r="DH17" s="300" t="b">
        <f ca="1">AND(DI17&gt;=0,$CF$65=3)</f>
        <v>0</v>
      </c>
      <c r="DI17" s="32">
        <f t="shared" ca="1" si="31"/>
        <v>-4</v>
      </c>
      <c r="DJ17" s="32"/>
      <c r="DK17" s="287"/>
      <c r="DL17" s="287"/>
      <c r="DM17" s="287"/>
    </row>
    <row r="18" spans="2:117" ht="14.25" customHeight="1" outlineLevel="1">
      <c r="B18" s="300"/>
      <c r="C18" s="300"/>
      <c r="D18" s="300"/>
      <c r="E18" s="300"/>
      <c r="F18" s="300"/>
      <c r="G18" s="287"/>
      <c r="I18" s="467"/>
      <c r="K18" s="45">
        <v>10</v>
      </c>
      <c r="L18" s="15" t="s">
        <v>37</v>
      </c>
      <c r="M18" s="17">
        <v>4</v>
      </c>
      <c r="N18" s="45">
        <v>10</v>
      </c>
      <c r="O18" s="15" t="s">
        <v>6</v>
      </c>
      <c r="P18" s="17">
        <v>4</v>
      </c>
      <c r="Q18" s="45">
        <v>10</v>
      </c>
      <c r="R18" s="15" t="s">
        <v>16</v>
      </c>
      <c r="S18" s="17">
        <v>4</v>
      </c>
      <c r="T18" s="45">
        <v>10</v>
      </c>
      <c r="U18" s="15" t="s">
        <v>21</v>
      </c>
      <c r="V18" s="17">
        <v>4</v>
      </c>
      <c r="W18" s="45">
        <v>10</v>
      </c>
      <c r="X18" s="15" t="s">
        <v>32</v>
      </c>
      <c r="Y18" s="17">
        <v>4</v>
      </c>
      <c r="AD18" s="13" t="b">
        <v>0</v>
      </c>
      <c r="AE18" s="289" t="s">
        <v>109</v>
      </c>
      <c r="AF18" s="410">
        <f t="shared" ca="1" si="3"/>
        <v>0</v>
      </c>
      <c r="AG18" s="411" t="str">
        <f t="shared" ca="1" si="2"/>
        <v xml:space="preserve"> 0</v>
      </c>
      <c r="AH18" s="132"/>
      <c r="AK18" s="290" t="str">
        <f t="shared" si="0"/>
        <v/>
      </c>
      <c r="AL18" s="290" t="str">
        <f>IF(AK18&lt;&gt;"",MAX($AL$5:AL17)+1,"")</f>
        <v/>
      </c>
      <c r="AN18" s="385" t="str">
        <f t="shared" ca="1" si="32"/>
        <v/>
      </c>
      <c r="AO18" s="386">
        <f t="shared" ca="1" si="33"/>
        <v>0</v>
      </c>
      <c r="AP18" s="386" t="str">
        <f t="shared" ca="1" si="34"/>
        <v/>
      </c>
      <c r="AQ18" s="385" t="str">
        <f t="shared" ca="1" si="4"/>
        <v/>
      </c>
      <c r="AR18" s="386">
        <f t="shared" ca="1" si="5"/>
        <v>0</v>
      </c>
      <c r="AS18" s="386" t="str">
        <f t="shared" ca="1" si="35"/>
        <v/>
      </c>
      <c r="AT18" s="385" t="str">
        <f t="shared" ca="1" si="6"/>
        <v/>
      </c>
      <c r="AU18" s="386">
        <f t="shared" ca="1" si="7"/>
        <v>0</v>
      </c>
      <c r="AV18" s="386" t="str">
        <f t="shared" ca="1" si="36"/>
        <v/>
      </c>
      <c r="AW18" s="385" t="str">
        <f t="shared" ca="1" si="8"/>
        <v/>
      </c>
      <c r="AX18" s="386">
        <f t="shared" ca="1" si="9"/>
        <v>0</v>
      </c>
      <c r="AY18" s="386" t="str">
        <f t="shared" ca="1" si="37"/>
        <v/>
      </c>
      <c r="AZ18" s="385" t="str">
        <f t="shared" ca="1" si="10"/>
        <v/>
      </c>
      <c r="BA18" s="386">
        <f t="shared" ca="1" si="11"/>
        <v>0</v>
      </c>
      <c r="BB18" s="386" t="str">
        <f t="shared" ca="1" si="38"/>
        <v/>
      </c>
      <c r="BC18" s="287"/>
      <c r="BD18" s="287"/>
      <c r="BE18" s="287"/>
      <c r="BH18" s="300">
        <f t="shared" si="39"/>
        <v>0</v>
      </c>
      <c r="BI18" s="32" t="str">
        <f t="shared" si="40"/>
        <v/>
      </c>
      <c r="BJ18" s="32" t="str">
        <f t="shared" si="41"/>
        <v/>
      </c>
      <c r="BK18" s="300">
        <f t="shared" si="12"/>
        <v>0</v>
      </c>
      <c r="BL18" s="32" t="str">
        <f t="shared" si="13"/>
        <v/>
      </c>
      <c r="BM18" s="32" t="str">
        <f t="shared" si="14"/>
        <v/>
      </c>
      <c r="BN18" s="300">
        <f t="shared" si="15"/>
        <v>0</v>
      </c>
      <c r="BO18" s="32" t="str">
        <f t="shared" si="16"/>
        <v/>
      </c>
      <c r="BP18" s="32" t="str">
        <f t="shared" si="17"/>
        <v/>
      </c>
      <c r="BQ18" s="300">
        <f t="shared" si="18"/>
        <v>0</v>
      </c>
      <c r="BR18" s="32" t="str">
        <f t="shared" si="19"/>
        <v/>
      </c>
      <c r="BS18" s="32" t="str">
        <f t="shared" si="20"/>
        <v/>
      </c>
      <c r="BT18" s="300">
        <f t="shared" si="21"/>
        <v>0</v>
      </c>
      <c r="BU18" s="32" t="str">
        <f t="shared" si="22"/>
        <v/>
      </c>
      <c r="BV18" s="32" t="str">
        <f t="shared" si="23"/>
        <v/>
      </c>
      <c r="BW18" s="287"/>
      <c r="BX18" s="287"/>
      <c r="BY18" s="287"/>
      <c r="CA18" s="300" t="b">
        <f>AND(CB18&gt;=0,$CF$65&gt;1)</f>
        <v>0</v>
      </c>
      <c r="CB18" s="32">
        <f t="shared" si="42"/>
        <v>-4</v>
      </c>
      <c r="CC18" s="32"/>
      <c r="CD18" s="300" t="b">
        <f>AND(CE18&gt;=0,$CF$65&gt;1)</f>
        <v>0</v>
      </c>
      <c r="CE18" s="32">
        <f t="shared" si="24"/>
        <v>-4</v>
      </c>
      <c r="CF18" s="32"/>
      <c r="CG18" s="300" t="b">
        <f>AND(CH18&gt;=0,$CF$65&gt;1)</f>
        <v>0</v>
      </c>
      <c r="CH18" s="32">
        <f t="shared" si="25"/>
        <v>-4</v>
      </c>
      <c r="CI18" s="32"/>
      <c r="CJ18" s="300" t="b">
        <f>AND(CK18&gt;=0,$CF$65&gt;1)</f>
        <v>0</v>
      </c>
      <c r="CK18" s="32">
        <f t="shared" si="26"/>
        <v>-4</v>
      </c>
      <c r="CL18" s="32"/>
      <c r="CM18" s="300" t="b">
        <f>AND(CN18&gt;=0,$CF$65&gt;1)</f>
        <v>0</v>
      </c>
      <c r="CN18" s="32">
        <f t="shared" si="27"/>
        <v>-4</v>
      </c>
      <c r="CO18" s="32"/>
      <c r="CP18" s="287"/>
      <c r="CQ18" s="287"/>
      <c r="CR18" s="287"/>
      <c r="CV18" s="300" t="b">
        <f ca="1">AND(CW18&gt;=0,$CF$65=3)</f>
        <v>0</v>
      </c>
      <c r="CW18" s="32">
        <f t="shared" ca="1" si="43"/>
        <v>-4</v>
      </c>
      <c r="CX18" s="32"/>
      <c r="CY18" s="300" t="b">
        <f ca="1">AND(CZ18&gt;=0,$CF$65=3)</f>
        <v>0</v>
      </c>
      <c r="CZ18" s="32">
        <f t="shared" ca="1" si="28"/>
        <v>-4</v>
      </c>
      <c r="DA18" s="32"/>
      <c r="DB18" s="300" t="b">
        <f ca="1">AND(DC18&gt;=0,$CF$65=3)</f>
        <v>0</v>
      </c>
      <c r="DC18" s="32">
        <f t="shared" ca="1" si="29"/>
        <v>-4</v>
      </c>
      <c r="DD18" s="32"/>
      <c r="DE18" s="300" t="b">
        <f ca="1">AND(DF18&gt;=0,$CF$65=3)</f>
        <v>0</v>
      </c>
      <c r="DF18" s="32">
        <f t="shared" ca="1" si="30"/>
        <v>-4</v>
      </c>
      <c r="DG18" s="32"/>
      <c r="DH18" s="300" t="b">
        <f ca="1">AND(DI18&gt;=0,$CF$65=3)</f>
        <v>0</v>
      </c>
      <c r="DI18" s="32">
        <f t="shared" ca="1" si="31"/>
        <v>-4</v>
      </c>
      <c r="DJ18" s="32"/>
      <c r="DK18" s="287"/>
      <c r="DL18" s="287"/>
      <c r="DM18" s="287"/>
    </row>
    <row r="19" spans="2:117" ht="14.25" customHeight="1" outlineLevel="1" thickBot="1">
      <c r="B19" s="300"/>
      <c r="C19" s="300"/>
      <c r="D19" s="300"/>
      <c r="E19" s="300"/>
      <c r="F19" s="300"/>
      <c r="G19" s="287"/>
      <c r="I19" s="468"/>
      <c r="K19" s="46">
        <v>5</v>
      </c>
      <c r="L19" s="18" t="s">
        <v>29</v>
      </c>
      <c r="M19" s="19">
        <v>4</v>
      </c>
      <c r="N19" s="46">
        <v>5</v>
      </c>
      <c r="O19" s="18" t="s">
        <v>12</v>
      </c>
      <c r="P19" s="19">
        <v>4</v>
      </c>
      <c r="Q19" s="46">
        <v>5</v>
      </c>
      <c r="R19" s="18" t="s">
        <v>17</v>
      </c>
      <c r="S19" s="19">
        <v>4</v>
      </c>
      <c r="T19" s="46">
        <v>5</v>
      </c>
      <c r="U19" s="18" t="s">
        <v>30</v>
      </c>
      <c r="V19" s="19">
        <v>4</v>
      </c>
      <c r="W19" s="46">
        <v>5</v>
      </c>
      <c r="X19" s="18" t="s">
        <v>28</v>
      </c>
      <c r="Y19" s="19">
        <v>4</v>
      </c>
      <c r="AD19" s="13" t="b">
        <v>0</v>
      </c>
      <c r="AE19" s="289" t="s">
        <v>114</v>
      </c>
      <c r="AF19" s="410">
        <f t="shared" ca="1" si="3"/>
        <v>0</v>
      </c>
      <c r="AG19" s="411" t="str">
        <f t="shared" ca="1" si="2"/>
        <v xml:space="preserve"> 0</v>
      </c>
      <c r="AH19" s="132"/>
      <c r="AK19" s="290" t="str">
        <f t="shared" si="0"/>
        <v/>
      </c>
      <c r="AL19" s="290" t="str">
        <f>IF(AK19&lt;&gt;"",MAX($AL$5:AL18)+1,"")</f>
        <v/>
      </c>
      <c r="AN19" s="385" t="str">
        <f t="shared" ca="1" si="32"/>
        <v/>
      </c>
      <c r="AO19" s="386">
        <f t="shared" ca="1" si="33"/>
        <v>0</v>
      </c>
      <c r="AP19" s="386" t="str">
        <f t="shared" ca="1" si="34"/>
        <v/>
      </c>
      <c r="AQ19" s="385" t="str">
        <f t="shared" ca="1" si="4"/>
        <v/>
      </c>
      <c r="AR19" s="386">
        <f t="shared" ca="1" si="5"/>
        <v>0</v>
      </c>
      <c r="AS19" s="386" t="str">
        <f t="shared" ca="1" si="35"/>
        <v/>
      </c>
      <c r="AT19" s="385" t="str">
        <f t="shared" ca="1" si="6"/>
        <v/>
      </c>
      <c r="AU19" s="386">
        <f t="shared" ca="1" si="7"/>
        <v>0</v>
      </c>
      <c r="AV19" s="386" t="str">
        <f t="shared" ca="1" si="36"/>
        <v/>
      </c>
      <c r="AW19" s="385" t="str">
        <f t="shared" ca="1" si="8"/>
        <v/>
      </c>
      <c r="AX19" s="386">
        <f t="shared" ca="1" si="9"/>
        <v>0</v>
      </c>
      <c r="AY19" s="386" t="str">
        <f t="shared" ca="1" si="37"/>
        <v/>
      </c>
      <c r="AZ19" s="385" t="str">
        <f t="shared" ca="1" si="10"/>
        <v/>
      </c>
      <c r="BA19" s="386">
        <f t="shared" ca="1" si="11"/>
        <v>0</v>
      </c>
      <c r="BB19" s="386" t="str">
        <f t="shared" ca="1" si="38"/>
        <v/>
      </c>
      <c r="BC19" s="287"/>
      <c r="BD19" s="287"/>
      <c r="BE19" s="287"/>
      <c r="BH19" s="300">
        <f t="shared" si="39"/>
        <v>0</v>
      </c>
      <c r="BI19" s="32" t="str">
        <f t="shared" si="40"/>
        <v/>
      </c>
      <c r="BJ19" s="32" t="str">
        <f t="shared" si="41"/>
        <v/>
      </c>
      <c r="BK19" s="300">
        <f t="shared" si="12"/>
        <v>0</v>
      </c>
      <c r="BL19" s="32" t="str">
        <f t="shared" si="13"/>
        <v/>
      </c>
      <c r="BM19" s="32" t="str">
        <f t="shared" si="14"/>
        <v/>
      </c>
      <c r="BN19" s="300">
        <f t="shared" si="15"/>
        <v>0</v>
      </c>
      <c r="BO19" s="32" t="str">
        <f t="shared" si="16"/>
        <v/>
      </c>
      <c r="BP19" s="32" t="str">
        <f t="shared" si="17"/>
        <v/>
      </c>
      <c r="BQ19" s="300">
        <f t="shared" si="18"/>
        <v>0</v>
      </c>
      <c r="BR19" s="32" t="str">
        <f t="shared" si="19"/>
        <v/>
      </c>
      <c r="BS19" s="32" t="str">
        <f t="shared" si="20"/>
        <v/>
      </c>
      <c r="BT19" s="300">
        <f t="shared" si="21"/>
        <v>0</v>
      </c>
      <c r="BU19" s="32" t="str">
        <f t="shared" si="22"/>
        <v/>
      </c>
      <c r="BV19" s="32" t="str">
        <f t="shared" si="23"/>
        <v/>
      </c>
      <c r="BW19" s="287"/>
      <c r="BX19" s="287"/>
      <c r="BY19" s="287"/>
      <c r="CA19" s="300" t="b">
        <f>AND(CB19&gt;=0,$CF$65&gt;1)</f>
        <v>0</v>
      </c>
      <c r="CB19" s="32">
        <f t="shared" si="42"/>
        <v>-4</v>
      </c>
      <c r="CC19" s="32"/>
      <c r="CD19" s="300" t="b">
        <f>AND(CE19&gt;=0,$CF$65&gt;1)</f>
        <v>0</v>
      </c>
      <c r="CE19" s="32">
        <f t="shared" si="24"/>
        <v>-4</v>
      </c>
      <c r="CF19" s="32"/>
      <c r="CG19" s="300" t="b">
        <f>AND(CH19&gt;=0,$CF$65&gt;1)</f>
        <v>0</v>
      </c>
      <c r="CH19" s="32">
        <f t="shared" si="25"/>
        <v>-4</v>
      </c>
      <c r="CI19" s="32"/>
      <c r="CJ19" s="300" t="b">
        <f>AND(CK19&gt;=0,$CF$65&gt;1)</f>
        <v>0</v>
      </c>
      <c r="CK19" s="32">
        <f t="shared" si="26"/>
        <v>-4</v>
      </c>
      <c r="CL19" s="32"/>
      <c r="CM19" s="300" t="b">
        <f>AND(CN19&gt;=0,$CF$65&gt;1)</f>
        <v>0</v>
      </c>
      <c r="CN19" s="32">
        <f t="shared" si="27"/>
        <v>-4</v>
      </c>
      <c r="CO19" s="32"/>
      <c r="CP19" s="287"/>
      <c r="CQ19" s="287"/>
      <c r="CR19" s="287"/>
      <c r="CV19" s="300" t="b">
        <f ca="1">AND(CW19&gt;=0,$CF$65=3)</f>
        <v>0</v>
      </c>
      <c r="CW19" s="32">
        <f t="shared" ca="1" si="43"/>
        <v>-4</v>
      </c>
      <c r="CX19" s="32"/>
      <c r="CY19" s="300" t="b">
        <f ca="1">AND(CZ19&gt;=0,$CF$65=3)</f>
        <v>0</v>
      </c>
      <c r="CZ19" s="32">
        <f t="shared" ca="1" si="28"/>
        <v>-4</v>
      </c>
      <c r="DA19" s="32"/>
      <c r="DB19" s="300" t="b">
        <f ca="1">AND(DC19&gt;=0,$CF$65=3)</f>
        <v>0</v>
      </c>
      <c r="DC19" s="32">
        <f t="shared" ca="1" si="29"/>
        <v>-4</v>
      </c>
      <c r="DD19" s="32"/>
      <c r="DE19" s="300" t="b">
        <f ca="1">AND(DF19&gt;=0,$CF$65=3)</f>
        <v>0</v>
      </c>
      <c r="DF19" s="32">
        <f t="shared" ca="1" si="30"/>
        <v>-4</v>
      </c>
      <c r="DG19" s="32"/>
      <c r="DH19" s="300" t="b">
        <f ca="1">AND(DI19&gt;=0,$CF$65=3)</f>
        <v>0</v>
      </c>
      <c r="DI19" s="32">
        <f t="shared" ca="1" si="31"/>
        <v>-4</v>
      </c>
      <c r="DJ19" s="32"/>
      <c r="DK19" s="287"/>
      <c r="DL19" s="287"/>
      <c r="DM19" s="287"/>
    </row>
    <row r="20" spans="2:117" ht="6.75" customHeight="1" outlineLevel="1" thickBot="1">
      <c r="AK20" s="13"/>
      <c r="AN20" s="13"/>
      <c r="AO20" s="13"/>
      <c r="AP20" s="13"/>
      <c r="AQ20" s="13"/>
      <c r="AR20" s="13"/>
      <c r="AS20" s="13"/>
      <c r="AT20" s="13"/>
      <c r="AU20" s="13"/>
      <c r="AV20" s="13"/>
      <c r="AW20" s="13"/>
      <c r="AX20" s="13"/>
      <c r="AY20" s="13"/>
      <c r="AZ20" s="13"/>
      <c r="BA20" s="13"/>
      <c r="BB20" s="13"/>
      <c r="BC20" s="13"/>
      <c r="BD20" s="13"/>
      <c r="CR20" s="304"/>
      <c r="DM20" s="304"/>
    </row>
    <row r="21" spans="2:117" ht="15" customHeight="1" outlineLevel="1" thickBot="1">
      <c r="I21" s="475" t="s">
        <v>583</v>
      </c>
      <c r="K21" s="393" t="s">
        <v>584</v>
      </c>
      <c r="L21" s="61"/>
      <c r="M21" s="61"/>
      <c r="N21" s="61"/>
      <c r="O21" s="61"/>
      <c r="P21" s="61"/>
      <c r="Q21" s="61"/>
      <c r="R21" s="61"/>
      <c r="S21" s="61"/>
      <c r="T21" s="61"/>
      <c r="U21" s="61"/>
      <c r="V21" s="61"/>
      <c r="W21" s="61"/>
      <c r="X21" s="61"/>
      <c r="Y21" s="61"/>
      <c r="Z21" s="61"/>
      <c r="AA21" s="61"/>
      <c r="AB21" s="62"/>
      <c r="AE21" s="289" t="s">
        <v>98</v>
      </c>
      <c r="AF21" s="410">
        <f t="shared" ref="AF21:AF27" ca="1" si="44">SUMIF($CB$66:$CB$101,AE21,$CF$66:$CF$101)</f>
        <v>0</v>
      </c>
      <c r="AG21" s="412" t="str">
        <f t="shared" ref="AG21:AG30" ca="1" si="45">REPT("■",AF21) &amp; " " &amp;AF21</f>
        <v xml:space="preserve"> 0</v>
      </c>
      <c r="AH21" s="132"/>
      <c r="AK21" s="290" t="str">
        <f t="shared" si="0"/>
        <v/>
      </c>
      <c r="AL21" s="290" t="str">
        <f>IF(AK21&lt;&gt;"",MAX($AL$5:AL20)+1,"")</f>
        <v/>
      </c>
      <c r="AN21" s="13"/>
      <c r="AO21" s="13"/>
      <c r="AP21" s="13"/>
      <c r="AQ21" s="13"/>
      <c r="AR21" s="13"/>
      <c r="AS21" s="13"/>
      <c r="AT21" s="13"/>
      <c r="AU21" s="13"/>
      <c r="AV21" s="13"/>
      <c r="AW21" s="13"/>
      <c r="AX21" s="13"/>
      <c r="AY21" s="13"/>
      <c r="AZ21" s="13"/>
      <c r="BA21" s="13"/>
      <c r="BB21" s="13"/>
      <c r="BC21" s="13"/>
      <c r="BD21" s="13"/>
      <c r="CR21" s="304"/>
      <c r="DM21" s="304"/>
    </row>
    <row r="22" spans="2:117" ht="14.25" customHeight="1" outlineLevel="1">
      <c r="I22" s="476"/>
      <c r="K22" s="23" t="s">
        <v>2</v>
      </c>
      <c r="L22" s="24" t="s">
        <v>0</v>
      </c>
      <c r="M22" s="25" t="s">
        <v>1</v>
      </c>
      <c r="N22" s="23" t="s">
        <v>2</v>
      </c>
      <c r="O22" s="24" t="s">
        <v>0</v>
      </c>
      <c r="P22" s="25" t="s">
        <v>1</v>
      </c>
      <c r="Q22" s="23" t="s">
        <v>2</v>
      </c>
      <c r="R22" s="24" t="s">
        <v>0</v>
      </c>
      <c r="S22" s="25" t="s">
        <v>1</v>
      </c>
      <c r="T22" s="23" t="s">
        <v>2</v>
      </c>
      <c r="U22" s="24" t="s">
        <v>0</v>
      </c>
      <c r="V22" s="25" t="s">
        <v>1</v>
      </c>
      <c r="W22" s="23" t="s">
        <v>2</v>
      </c>
      <c r="X22" s="24" t="s">
        <v>0</v>
      </c>
      <c r="Y22" s="25" t="s">
        <v>1</v>
      </c>
      <c r="Z22" s="23" t="s">
        <v>2</v>
      </c>
      <c r="AA22" s="24" t="s">
        <v>0</v>
      </c>
      <c r="AB22" s="25" t="s">
        <v>1</v>
      </c>
      <c r="AE22" s="289" t="s">
        <v>128</v>
      </c>
      <c r="AF22" s="410">
        <f t="shared" ca="1" si="44"/>
        <v>0</v>
      </c>
      <c r="AG22" s="412" t="str">
        <f t="shared" ca="1" si="45"/>
        <v xml:space="preserve"> 0</v>
      </c>
      <c r="AH22" s="132"/>
      <c r="AK22" s="290" t="str">
        <f t="shared" si="0"/>
        <v/>
      </c>
      <c r="AL22" s="290" t="str">
        <f>IF(AK22&lt;&gt;"",MAX($AL$5:AL21)+1,"")</f>
        <v/>
      </c>
      <c r="AN22" s="13"/>
      <c r="AO22" s="13"/>
      <c r="AP22" s="13"/>
      <c r="AQ22" s="13"/>
      <c r="AR22" s="13"/>
      <c r="AS22" s="13"/>
      <c r="AT22" s="13"/>
      <c r="AU22" s="13"/>
      <c r="AV22" s="13"/>
      <c r="AW22" s="13"/>
      <c r="AX22" s="13"/>
      <c r="AY22" s="13"/>
      <c r="AZ22" s="13"/>
      <c r="BA22" s="13"/>
      <c r="BB22" s="13"/>
      <c r="BC22" s="13"/>
      <c r="BD22" s="13"/>
      <c r="CR22" s="304"/>
      <c r="DM22" s="304"/>
    </row>
    <row r="23" spans="2:117" ht="14.25" customHeight="1" outlineLevel="1">
      <c r="B23" s="300"/>
      <c r="C23" s="300"/>
      <c r="D23" s="300"/>
      <c r="E23" s="300"/>
      <c r="F23" s="300"/>
      <c r="G23" s="300"/>
      <c r="I23" s="476"/>
      <c r="K23" s="44">
        <v>100</v>
      </c>
      <c r="L23" s="14" t="s">
        <v>27</v>
      </c>
      <c r="M23" s="16">
        <v>6</v>
      </c>
      <c r="N23" s="44">
        <v>100</v>
      </c>
      <c r="O23" s="14" t="s">
        <v>12</v>
      </c>
      <c r="P23" s="16">
        <v>10</v>
      </c>
      <c r="Q23" s="44">
        <v>200</v>
      </c>
      <c r="R23" s="14" t="s">
        <v>13</v>
      </c>
      <c r="S23" s="16">
        <v>6</v>
      </c>
      <c r="T23" s="44">
        <v>200</v>
      </c>
      <c r="U23" s="14" t="s">
        <v>37</v>
      </c>
      <c r="V23" s="16">
        <v>6</v>
      </c>
      <c r="W23" s="44">
        <v>300</v>
      </c>
      <c r="X23" s="14" t="s">
        <v>8</v>
      </c>
      <c r="Y23" s="16">
        <v>10</v>
      </c>
      <c r="Z23" s="44">
        <v>300</v>
      </c>
      <c r="AA23" s="14" t="s">
        <v>37</v>
      </c>
      <c r="AB23" s="16">
        <v>10</v>
      </c>
      <c r="AD23" s="13" t="b">
        <v>0</v>
      </c>
      <c r="AE23" s="289" t="s">
        <v>143</v>
      </c>
      <c r="AF23" s="410">
        <f t="shared" ca="1" si="44"/>
        <v>0</v>
      </c>
      <c r="AG23" s="412" t="str">
        <f t="shared" ca="1" si="45"/>
        <v xml:space="preserve"> 0</v>
      </c>
      <c r="AH23" s="132"/>
      <c r="AK23" s="290" t="str">
        <f t="shared" si="0"/>
        <v/>
      </c>
      <c r="AL23" s="290" t="str">
        <f>IF(AK23&lt;&gt;"",MAX($AL$5:AL22)+1,"")</f>
        <v/>
      </c>
      <c r="AN23" s="385" t="str">
        <f t="shared" ref="AN23:AN27" ca="1" si="46">IF(BH23,1,IF(CA23,2,IF(CV23,3,"")))</f>
        <v/>
      </c>
      <c r="AO23" s="386">
        <f t="shared" ref="AO23:AO27" ca="1" si="47">OR(BH23,CA23,CV23)*K23</f>
        <v>0</v>
      </c>
      <c r="AP23" s="386" t="str">
        <f t="shared" ref="AP23:AP27" ca="1" si="48">IF(AN23=1,AO23,"")</f>
        <v/>
      </c>
      <c r="AQ23" s="385" t="str">
        <f t="shared" ref="AQ23:AQ27" ca="1" si="49">IF(BK23,1,IF(CD23,2,IF(CY23,3,"")))</f>
        <v/>
      </c>
      <c r="AR23" s="386">
        <f t="shared" ref="AR23:AR27" ca="1" si="50">OR(BK23,CD23,CY23)*N23</f>
        <v>0</v>
      </c>
      <c r="AS23" s="386" t="str">
        <f t="shared" ref="AS23:AS27" ca="1" si="51">IF(AQ23=1,AR23,"")</f>
        <v/>
      </c>
      <c r="AT23" s="385" t="str">
        <f t="shared" ref="AT23:AT30" ca="1" si="52">IF(BN23,1,IF(CG23,2,IF(DB23,3,"")))</f>
        <v/>
      </c>
      <c r="AU23" s="386">
        <f t="shared" ref="AU23:AU30" ca="1" si="53">OR(BN23,CG23,DB23)*Q23</f>
        <v>0</v>
      </c>
      <c r="AV23" s="386" t="str">
        <f t="shared" ref="AV23:AV30" ca="1" si="54">IF(AT23=1,AU23,"")</f>
        <v/>
      </c>
      <c r="AW23" s="385" t="str">
        <f t="shared" ref="AW23:AW29" ca="1" si="55">IF(BQ23,1,IF(CJ23,2,IF(DE23,3,"")))</f>
        <v/>
      </c>
      <c r="AX23" s="386">
        <f t="shared" ref="AX23:AX29" ca="1" si="56">OR(BQ23,CJ23,DE23)*T23</f>
        <v>0</v>
      </c>
      <c r="AY23" s="386" t="str">
        <f t="shared" ref="AY23:AY29" ca="1" si="57">IF(AW23=1,AX23,"")</f>
        <v/>
      </c>
      <c r="AZ23" s="385" t="str">
        <f t="shared" ref="AZ23:AZ29" ca="1" si="58">IF(BT23,1,IF(CM23,2,IF(DH23,3,"")))</f>
        <v/>
      </c>
      <c r="BA23" s="386">
        <f t="shared" ref="BA23:BA29" ca="1" si="59">OR(BT23,CM23,DH23)*W23</f>
        <v>0</v>
      </c>
      <c r="BB23" s="386" t="str">
        <f t="shared" ref="BB23:BB29" ca="1" si="60">IF(AZ23=1,BA23,"")</f>
        <v/>
      </c>
      <c r="BC23" s="385" t="str">
        <f t="shared" ref="BC23:BC30" ca="1" si="61">IF(BW23,1,IF(CP23,2,IF(DK23,3,"")))</f>
        <v/>
      </c>
      <c r="BD23" s="386">
        <f t="shared" ref="BD23:BD30" ca="1" si="62">OR(BW23,CP23,DK23)*Z23</f>
        <v>0</v>
      </c>
      <c r="BE23" s="386" t="str">
        <f t="shared" ref="BE23:BE30" ca="1" si="63">IF(BC23=1,BD23,"")</f>
        <v/>
      </c>
      <c r="BH23" s="300">
        <f t="shared" ref="BH23:BH27" si="64">B23</f>
        <v>0</v>
      </c>
      <c r="BI23" s="32" t="str">
        <f t="shared" ref="BI23:BI27" si="65">IF(BH23,L23,"")</f>
        <v/>
      </c>
      <c r="BJ23" s="32" t="str">
        <f t="shared" ref="BJ23:BJ27" si="66">IF(BH23,M23,"")</f>
        <v/>
      </c>
      <c r="BK23" s="300">
        <f t="shared" ref="BK23:BK27" si="67">C23</f>
        <v>0</v>
      </c>
      <c r="BL23" s="32" t="str">
        <f t="shared" ref="BL23:BL27" si="68">IF(BK23,O23,"")</f>
        <v/>
      </c>
      <c r="BM23" s="32" t="str">
        <f t="shared" ref="BM23:BM27" si="69">IF(BK23,P23,"")</f>
        <v/>
      </c>
      <c r="BN23" s="300">
        <f t="shared" ref="BN23:BN30" si="70">D23</f>
        <v>0</v>
      </c>
      <c r="BO23" s="32" t="str">
        <f t="shared" ref="BO23:BO30" si="71">IF(BN23,R23,"")</f>
        <v/>
      </c>
      <c r="BP23" s="32" t="str">
        <f t="shared" ref="BP23:BP30" si="72">IF(BN23,S23,"")</f>
        <v/>
      </c>
      <c r="BQ23" s="300">
        <f t="shared" ref="BQ23:BQ29" si="73">E23</f>
        <v>0</v>
      </c>
      <c r="BR23" s="32" t="str">
        <f t="shared" ref="BR23:BR29" si="74">IF(BQ23,U23,"")</f>
        <v/>
      </c>
      <c r="BS23" s="32" t="str">
        <f t="shared" ref="BS23:BS29" si="75">IF(BQ23,V23,"")</f>
        <v/>
      </c>
      <c r="BT23" s="300">
        <f t="shared" ref="BT23:BT29" si="76">F23</f>
        <v>0</v>
      </c>
      <c r="BU23" s="32" t="str">
        <f t="shared" ref="BU23:BU29" si="77">IF(BT23,X23,"")</f>
        <v/>
      </c>
      <c r="BV23" s="32" t="str">
        <f t="shared" ref="BV23:BV29" si="78">IF(BT23,Y23,"")</f>
        <v/>
      </c>
      <c r="BW23" s="300">
        <f t="shared" ref="BW23:BW30" si="79">G23</f>
        <v>0</v>
      </c>
      <c r="BX23" s="32" t="str">
        <f t="shared" ref="BX23:BX30" si="80">IF(BW23,AA23,"")</f>
        <v/>
      </c>
      <c r="BY23" s="32" t="str">
        <f t="shared" ref="BY23:BY30" si="81">IF(BW23,AB23,"")</f>
        <v/>
      </c>
      <c r="CA23" s="300" t="b">
        <f>AND(CB23&gt;=0,$CF$65&gt;1)</f>
        <v>0</v>
      </c>
      <c r="CB23" s="32">
        <f t="shared" ref="CB23:CB27" si="82">SUMIF($CB$66:$CB$101,L23,$CC$66:$CC$101)-M23</f>
        <v>-6</v>
      </c>
      <c r="CC23" s="32"/>
      <c r="CD23" s="300" t="b">
        <f>AND(CE23&gt;=0,$CF$65&gt;1)</f>
        <v>0</v>
      </c>
      <c r="CE23" s="32">
        <f t="shared" ref="CE23:CE27" si="83">SUMIF($CB$66:$CB$101,O23,$CC$66:$CC$101)-P23</f>
        <v>-10</v>
      </c>
      <c r="CF23" s="32"/>
      <c r="CG23" s="300" t="b">
        <f t="shared" ref="CG23:CG30" si="84">AND(CH23&gt;=0,$CF$65&gt;1)</f>
        <v>0</v>
      </c>
      <c r="CH23" s="32">
        <f t="shared" ref="CH23:CH27" si="85">SUMIF($CB$66:$CB$101,R23,$CC$66:$CC$101)-S23</f>
        <v>-6</v>
      </c>
      <c r="CI23" s="32"/>
      <c r="CJ23" s="300" t="b">
        <f t="shared" ref="CJ23:CJ29" si="86">AND(CK23&gt;=0,$CF$65&gt;1)</f>
        <v>0</v>
      </c>
      <c r="CK23" s="32">
        <f t="shared" ref="CK23:CK27" si="87">SUMIF($CB$66:$CB$101,U23,$CC$66:$CC$101)-V23</f>
        <v>-6</v>
      </c>
      <c r="CL23" s="32"/>
      <c r="CM23" s="300" t="b">
        <f t="shared" ref="CM23:CM29" si="88">AND(CN23&gt;=0,$CF$65&gt;1)</f>
        <v>0</v>
      </c>
      <c r="CN23" s="32">
        <f t="shared" ref="CN23:CN27" si="89">SUMIF($CB$66:$CB$101,X23,$CC$66:$CC$101)-Y23</f>
        <v>-10</v>
      </c>
      <c r="CO23" s="32"/>
      <c r="CP23" s="300" t="b">
        <f t="shared" ref="CP23:CP30" si="90">AND(CQ23&gt;=0,$CF$65&gt;1)</f>
        <v>0</v>
      </c>
      <c r="CQ23" s="32">
        <f t="shared" ref="CQ23:CQ27" si="91">SUMIF($CB$66:$CB$101,AA23,$CC$66:$CC$101)-AB23</f>
        <v>-10</v>
      </c>
      <c r="CR23" s="32"/>
      <c r="CV23" s="300" t="b">
        <f ca="1">AND(CW23&gt;=0,$CF$65=3)</f>
        <v>0</v>
      </c>
      <c r="CW23" s="32">
        <f t="shared" ref="CW23:CW27" ca="1" si="92">SUMIF($CB$66:$CB$101,L23,$CD$66:$CD$101)-M23</f>
        <v>-6</v>
      </c>
      <c r="CX23" s="32"/>
      <c r="CY23" s="300" t="b">
        <f ca="1">AND(CZ23&gt;=0,$CF$65=3)</f>
        <v>0</v>
      </c>
      <c r="CZ23" s="32">
        <f t="shared" ref="CZ23:CZ27" ca="1" si="93">SUMIF($CB$66:$CB$101,O23,$CD$66:$CD$101)-P23</f>
        <v>-10</v>
      </c>
      <c r="DA23" s="32"/>
      <c r="DB23" s="300" t="b">
        <f t="shared" ref="DB23:DB30" ca="1" si="94">AND(DC23&gt;=0,$CF$65=3)</f>
        <v>0</v>
      </c>
      <c r="DC23" s="32">
        <f t="shared" ref="DC23:DC29" ca="1" si="95">SUMIF($CB$66:$CB$101,R23,$CD$66:$CD$101)-S23</f>
        <v>-6</v>
      </c>
      <c r="DD23" s="32"/>
      <c r="DE23" s="300" t="b">
        <f t="shared" ref="DE23:DE29" ca="1" si="96">AND(DF23&gt;=0,$CF$65=3)</f>
        <v>0</v>
      </c>
      <c r="DF23" s="32">
        <f t="shared" ref="DF23:DF29" ca="1" si="97">SUMIF($CB$66:$CB$101,U23,$CD$66:$CD$101)-V23</f>
        <v>-6</v>
      </c>
      <c r="DG23" s="32"/>
      <c r="DH23" s="300" t="b">
        <f t="shared" ref="DH23:DH29" ca="1" si="98">AND(DI23&gt;=0,$CF$65=3)</f>
        <v>0</v>
      </c>
      <c r="DI23" s="32">
        <f t="shared" ref="DI23:DI29" ca="1" si="99">SUMIF($CB$66:$CB$101,X23,$CD$66:$CD$101)-Y23</f>
        <v>-10</v>
      </c>
      <c r="DJ23" s="32"/>
      <c r="DK23" s="300" t="b">
        <f t="shared" ref="DK23:DK30" ca="1" si="100">AND(DL23&gt;=0,$CF$65=3)</f>
        <v>0</v>
      </c>
      <c r="DL23" s="32">
        <f t="shared" ref="DL23:DL29" ca="1" si="101">SUMIF($CB$66:$CB$101,AA23,$CD$66:$CD$101)-AB23</f>
        <v>-10</v>
      </c>
      <c r="DM23" s="32"/>
    </row>
    <row r="24" spans="2:117" ht="14.25" customHeight="1" outlineLevel="1">
      <c r="B24" s="300"/>
      <c r="C24" s="300"/>
      <c r="D24" s="300"/>
      <c r="E24" s="300"/>
      <c r="F24" s="300"/>
      <c r="G24" s="300"/>
      <c r="I24" s="476"/>
      <c r="K24" s="45">
        <v>100</v>
      </c>
      <c r="L24" s="15" t="s">
        <v>7</v>
      </c>
      <c r="M24" s="17">
        <v>6</v>
      </c>
      <c r="N24" s="45">
        <v>100</v>
      </c>
      <c r="O24" s="15" t="s">
        <v>28</v>
      </c>
      <c r="P24" s="17">
        <v>10</v>
      </c>
      <c r="Q24" s="45">
        <v>200</v>
      </c>
      <c r="R24" s="15" t="s">
        <v>19</v>
      </c>
      <c r="S24" s="17">
        <v>6</v>
      </c>
      <c r="T24" s="45">
        <v>200</v>
      </c>
      <c r="U24" s="15" t="s">
        <v>11</v>
      </c>
      <c r="V24" s="17">
        <v>6</v>
      </c>
      <c r="W24" s="45">
        <v>300</v>
      </c>
      <c r="X24" s="15" t="s">
        <v>19</v>
      </c>
      <c r="Y24" s="17">
        <v>10</v>
      </c>
      <c r="Z24" s="45">
        <v>300</v>
      </c>
      <c r="AA24" s="15" t="s">
        <v>32</v>
      </c>
      <c r="AB24" s="17">
        <v>10</v>
      </c>
      <c r="AD24" s="13" t="b">
        <v>0</v>
      </c>
      <c r="AE24" s="289" t="s">
        <v>159</v>
      </c>
      <c r="AF24" s="410">
        <f t="shared" ca="1" si="44"/>
        <v>0</v>
      </c>
      <c r="AG24" s="412" t="str">
        <f t="shared" ca="1" si="45"/>
        <v xml:space="preserve"> 0</v>
      </c>
      <c r="AH24" s="132"/>
      <c r="AK24" s="290" t="str">
        <f t="shared" si="0"/>
        <v/>
      </c>
      <c r="AL24" s="290" t="str">
        <f>IF(AK24&lt;&gt;"",MAX($AL$5:AL23)+1,"")</f>
        <v/>
      </c>
      <c r="AN24" s="385" t="str">
        <f t="shared" ca="1" si="46"/>
        <v/>
      </c>
      <c r="AO24" s="386">
        <f t="shared" ca="1" si="47"/>
        <v>0</v>
      </c>
      <c r="AP24" s="386" t="str">
        <f t="shared" ca="1" si="48"/>
        <v/>
      </c>
      <c r="AQ24" s="385" t="str">
        <f t="shared" ca="1" si="49"/>
        <v/>
      </c>
      <c r="AR24" s="386">
        <f t="shared" ca="1" si="50"/>
        <v>0</v>
      </c>
      <c r="AS24" s="386" t="str">
        <f t="shared" ca="1" si="51"/>
        <v/>
      </c>
      <c r="AT24" s="385" t="str">
        <f t="shared" ca="1" si="52"/>
        <v/>
      </c>
      <c r="AU24" s="386">
        <f t="shared" ca="1" si="53"/>
        <v>0</v>
      </c>
      <c r="AV24" s="386" t="str">
        <f t="shared" ca="1" si="54"/>
        <v/>
      </c>
      <c r="AW24" s="385" t="str">
        <f t="shared" ca="1" si="55"/>
        <v/>
      </c>
      <c r="AX24" s="386">
        <f t="shared" ca="1" si="56"/>
        <v>0</v>
      </c>
      <c r="AY24" s="386" t="str">
        <f t="shared" ca="1" si="57"/>
        <v/>
      </c>
      <c r="AZ24" s="385" t="str">
        <f t="shared" ca="1" si="58"/>
        <v/>
      </c>
      <c r="BA24" s="386">
        <f t="shared" ca="1" si="59"/>
        <v>0</v>
      </c>
      <c r="BB24" s="386" t="str">
        <f t="shared" ca="1" si="60"/>
        <v/>
      </c>
      <c r="BC24" s="385" t="str">
        <f t="shared" ca="1" si="61"/>
        <v/>
      </c>
      <c r="BD24" s="386">
        <f t="shared" ca="1" si="62"/>
        <v>0</v>
      </c>
      <c r="BE24" s="386" t="str">
        <f t="shared" ca="1" si="63"/>
        <v/>
      </c>
      <c r="BH24" s="300">
        <f t="shared" si="64"/>
        <v>0</v>
      </c>
      <c r="BI24" s="32" t="str">
        <f t="shared" si="65"/>
        <v/>
      </c>
      <c r="BJ24" s="32" t="str">
        <f t="shared" si="66"/>
        <v/>
      </c>
      <c r="BK24" s="300">
        <f t="shared" si="67"/>
        <v>0</v>
      </c>
      <c r="BL24" s="32" t="str">
        <f t="shared" si="68"/>
        <v/>
      </c>
      <c r="BM24" s="32" t="str">
        <f t="shared" si="69"/>
        <v/>
      </c>
      <c r="BN24" s="300">
        <f t="shared" si="70"/>
        <v>0</v>
      </c>
      <c r="BO24" s="32" t="str">
        <f t="shared" si="71"/>
        <v/>
      </c>
      <c r="BP24" s="32" t="str">
        <f t="shared" si="72"/>
        <v/>
      </c>
      <c r="BQ24" s="300">
        <f t="shared" si="73"/>
        <v>0</v>
      </c>
      <c r="BR24" s="32" t="str">
        <f t="shared" si="74"/>
        <v/>
      </c>
      <c r="BS24" s="32" t="str">
        <f t="shared" si="75"/>
        <v/>
      </c>
      <c r="BT24" s="300">
        <f t="shared" si="76"/>
        <v>0</v>
      </c>
      <c r="BU24" s="32" t="str">
        <f t="shared" si="77"/>
        <v/>
      </c>
      <c r="BV24" s="32" t="str">
        <f t="shared" si="78"/>
        <v/>
      </c>
      <c r="BW24" s="300">
        <f t="shared" si="79"/>
        <v>0</v>
      </c>
      <c r="BX24" s="32" t="str">
        <f t="shared" si="80"/>
        <v/>
      </c>
      <c r="BY24" s="32" t="str">
        <f t="shared" si="81"/>
        <v/>
      </c>
      <c r="CA24" s="300" t="b">
        <f>AND(CB24&gt;=0,$CF$65&gt;1)</f>
        <v>0</v>
      </c>
      <c r="CB24" s="32">
        <f t="shared" si="82"/>
        <v>-6</v>
      </c>
      <c r="CC24" s="32"/>
      <c r="CD24" s="300" t="b">
        <f>AND(CE24&gt;=0,$CF$65&gt;1)</f>
        <v>0</v>
      </c>
      <c r="CE24" s="32">
        <f t="shared" si="83"/>
        <v>-10</v>
      </c>
      <c r="CF24" s="32"/>
      <c r="CG24" s="300" t="b">
        <f t="shared" si="84"/>
        <v>0</v>
      </c>
      <c r="CH24" s="32">
        <f t="shared" si="85"/>
        <v>-6</v>
      </c>
      <c r="CI24" s="32"/>
      <c r="CJ24" s="300" t="b">
        <f t="shared" si="86"/>
        <v>0</v>
      </c>
      <c r="CK24" s="32">
        <f t="shared" si="87"/>
        <v>-6</v>
      </c>
      <c r="CL24" s="32"/>
      <c r="CM24" s="300" t="b">
        <f t="shared" si="88"/>
        <v>0</v>
      </c>
      <c r="CN24" s="32">
        <f t="shared" si="89"/>
        <v>-10</v>
      </c>
      <c r="CO24" s="32"/>
      <c r="CP24" s="300" t="b">
        <f t="shared" si="90"/>
        <v>0</v>
      </c>
      <c r="CQ24" s="32">
        <f t="shared" si="91"/>
        <v>-10</v>
      </c>
      <c r="CR24" s="32"/>
      <c r="CV24" s="300" t="b">
        <f ca="1">AND(CW24&gt;=0,$CF$65=3)</f>
        <v>0</v>
      </c>
      <c r="CW24" s="32">
        <f t="shared" ca="1" si="92"/>
        <v>-6</v>
      </c>
      <c r="CX24" s="32"/>
      <c r="CY24" s="300" t="b">
        <f ca="1">AND(CZ24&gt;=0,$CF$65=3)</f>
        <v>0</v>
      </c>
      <c r="CZ24" s="32">
        <f t="shared" ca="1" si="93"/>
        <v>-10</v>
      </c>
      <c r="DA24" s="32"/>
      <c r="DB24" s="300" t="b">
        <f t="shared" ca="1" si="94"/>
        <v>0</v>
      </c>
      <c r="DC24" s="32">
        <f t="shared" ca="1" si="95"/>
        <v>-6</v>
      </c>
      <c r="DD24" s="32"/>
      <c r="DE24" s="300" t="b">
        <f t="shared" ca="1" si="96"/>
        <v>0</v>
      </c>
      <c r="DF24" s="32">
        <f t="shared" ca="1" si="97"/>
        <v>-6</v>
      </c>
      <c r="DG24" s="32"/>
      <c r="DH24" s="300" t="b">
        <f t="shared" ca="1" si="98"/>
        <v>0</v>
      </c>
      <c r="DI24" s="32">
        <f t="shared" ca="1" si="99"/>
        <v>-10</v>
      </c>
      <c r="DJ24" s="32"/>
      <c r="DK24" s="300" t="b">
        <f t="shared" ca="1" si="100"/>
        <v>0</v>
      </c>
      <c r="DL24" s="32">
        <f t="shared" ca="1" si="101"/>
        <v>-10</v>
      </c>
      <c r="DM24" s="32"/>
    </row>
    <row r="25" spans="2:117" ht="14.25" customHeight="1" outlineLevel="1">
      <c r="B25" s="300"/>
      <c r="C25" s="300"/>
      <c r="D25" s="300"/>
      <c r="E25" s="300"/>
      <c r="F25" s="300"/>
      <c r="G25" s="300"/>
      <c r="I25" s="476"/>
      <c r="K25" s="45">
        <v>100</v>
      </c>
      <c r="L25" s="15" t="s">
        <v>31</v>
      </c>
      <c r="M25" s="17">
        <v>6</v>
      </c>
      <c r="N25" s="45">
        <v>100</v>
      </c>
      <c r="O25" s="15" t="s">
        <v>17</v>
      </c>
      <c r="P25" s="17">
        <v>10</v>
      </c>
      <c r="Q25" s="45">
        <v>200</v>
      </c>
      <c r="R25" s="15" t="s">
        <v>10</v>
      </c>
      <c r="S25" s="17">
        <v>6</v>
      </c>
      <c r="T25" s="45">
        <v>200</v>
      </c>
      <c r="U25" s="15" t="s">
        <v>21</v>
      </c>
      <c r="V25" s="17">
        <v>6</v>
      </c>
      <c r="W25" s="45">
        <v>300</v>
      </c>
      <c r="X25" s="15" t="s">
        <v>24</v>
      </c>
      <c r="Y25" s="17">
        <v>10</v>
      </c>
      <c r="Z25" s="45">
        <v>300</v>
      </c>
      <c r="AA25" s="15" t="s">
        <v>25</v>
      </c>
      <c r="AB25" s="17">
        <v>10</v>
      </c>
      <c r="AE25" s="289" t="s">
        <v>115</v>
      </c>
      <c r="AF25" s="410">
        <f t="shared" ca="1" si="44"/>
        <v>0</v>
      </c>
      <c r="AG25" s="412" t="str">
        <f t="shared" ca="1" si="45"/>
        <v xml:space="preserve"> 0</v>
      </c>
      <c r="AH25" s="132"/>
      <c r="AK25" s="290" t="str">
        <f t="shared" si="0"/>
        <v/>
      </c>
      <c r="AL25" s="290" t="str">
        <f>IF(AK25&lt;&gt;"",MAX($AL$5:AL24)+1,"")</f>
        <v/>
      </c>
      <c r="AN25" s="385" t="str">
        <f t="shared" ca="1" si="46"/>
        <v/>
      </c>
      <c r="AO25" s="386">
        <f t="shared" ca="1" si="47"/>
        <v>0</v>
      </c>
      <c r="AP25" s="386" t="str">
        <f t="shared" ca="1" si="48"/>
        <v/>
      </c>
      <c r="AQ25" s="385" t="str">
        <f t="shared" ca="1" si="49"/>
        <v/>
      </c>
      <c r="AR25" s="386">
        <f t="shared" ca="1" si="50"/>
        <v>0</v>
      </c>
      <c r="AS25" s="386" t="str">
        <f t="shared" ca="1" si="51"/>
        <v/>
      </c>
      <c r="AT25" s="385" t="str">
        <f t="shared" ca="1" si="52"/>
        <v/>
      </c>
      <c r="AU25" s="386">
        <f t="shared" ca="1" si="53"/>
        <v>0</v>
      </c>
      <c r="AV25" s="386" t="str">
        <f t="shared" ca="1" si="54"/>
        <v/>
      </c>
      <c r="AW25" s="385" t="str">
        <f t="shared" ca="1" si="55"/>
        <v/>
      </c>
      <c r="AX25" s="386">
        <f t="shared" ca="1" si="56"/>
        <v>0</v>
      </c>
      <c r="AY25" s="386" t="str">
        <f t="shared" ca="1" si="57"/>
        <v/>
      </c>
      <c r="AZ25" s="385" t="str">
        <f t="shared" ca="1" si="58"/>
        <v/>
      </c>
      <c r="BA25" s="386">
        <f t="shared" ca="1" si="59"/>
        <v>0</v>
      </c>
      <c r="BB25" s="386" t="str">
        <f t="shared" ca="1" si="60"/>
        <v/>
      </c>
      <c r="BC25" s="385" t="str">
        <f t="shared" ca="1" si="61"/>
        <v/>
      </c>
      <c r="BD25" s="386">
        <f t="shared" ca="1" si="62"/>
        <v>0</v>
      </c>
      <c r="BE25" s="386" t="str">
        <f t="shared" ca="1" si="63"/>
        <v/>
      </c>
      <c r="BH25" s="300">
        <f t="shared" si="64"/>
        <v>0</v>
      </c>
      <c r="BI25" s="32" t="str">
        <f t="shared" si="65"/>
        <v/>
      </c>
      <c r="BJ25" s="32" t="str">
        <f t="shared" si="66"/>
        <v/>
      </c>
      <c r="BK25" s="300">
        <f t="shared" si="67"/>
        <v>0</v>
      </c>
      <c r="BL25" s="32" t="str">
        <f t="shared" si="68"/>
        <v/>
      </c>
      <c r="BM25" s="32" t="str">
        <f t="shared" si="69"/>
        <v/>
      </c>
      <c r="BN25" s="300">
        <f t="shared" si="70"/>
        <v>0</v>
      </c>
      <c r="BO25" s="32" t="str">
        <f t="shared" si="71"/>
        <v/>
      </c>
      <c r="BP25" s="32" t="str">
        <f t="shared" si="72"/>
        <v/>
      </c>
      <c r="BQ25" s="300">
        <f t="shared" si="73"/>
        <v>0</v>
      </c>
      <c r="BR25" s="32" t="str">
        <f t="shared" si="74"/>
        <v/>
      </c>
      <c r="BS25" s="32" t="str">
        <f t="shared" si="75"/>
        <v/>
      </c>
      <c r="BT25" s="300">
        <f t="shared" si="76"/>
        <v>0</v>
      </c>
      <c r="BU25" s="32" t="str">
        <f t="shared" si="77"/>
        <v/>
      </c>
      <c r="BV25" s="32" t="str">
        <f t="shared" si="78"/>
        <v/>
      </c>
      <c r="BW25" s="300">
        <f t="shared" si="79"/>
        <v>0</v>
      </c>
      <c r="BX25" s="32" t="str">
        <f t="shared" si="80"/>
        <v/>
      </c>
      <c r="BY25" s="32" t="str">
        <f t="shared" si="81"/>
        <v/>
      </c>
      <c r="CA25" s="300" t="b">
        <f>AND(CB25&gt;=0,$CF$65&gt;1)</f>
        <v>0</v>
      </c>
      <c r="CB25" s="32">
        <f t="shared" si="82"/>
        <v>-6</v>
      </c>
      <c r="CC25" s="32"/>
      <c r="CD25" s="300" t="b">
        <f>AND(CE25&gt;=0,$CF$65&gt;1)</f>
        <v>0</v>
      </c>
      <c r="CE25" s="32">
        <f t="shared" si="83"/>
        <v>-10</v>
      </c>
      <c r="CF25" s="32"/>
      <c r="CG25" s="300" t="b">
        <f t="shared" si="84"/>
        <v>0</v>
      </c>
      <c r="CH25" s="32">
        <f t="shared" si="85"/>
        <v>-6</v>
      </c>
      <c r="CI25" s="32"/>
      <c r="CJ25" s="300" t="b">
        <f t="shared" si="86"/>
        <v>0</v>
      </c>
      <c r="CK25" s="32">
        <f t="shared" si="87"/>
        <v>-6</v>
      </c>
      <c r="CL25" s="32"/>
      <c r="CM25" s="300" t="b">
        <f t="shared" si="88"/>
        <v>0</v>
      </c>
      <c r="CN25" s="32">
        <f t="shared" si="89"/>
        <v>-10</v>
      </c>
      <c r="CO25" s="32"/>
      <c r="CP25" s="300" t="b">
        <f t="shared" si="90"/>
        <v>0</v>
      </c>
      <c r="CQ25" s="32">
        <f t="shared" si="91"/>
        <v>-10</v>
      </c>
      <c r="CR25" s="32"/>
      <c r="CV25" s="300" t="b">
        <f ca="1">AND(CW25&gt;=0,$CF$65=3)</f>
        <v>0</v>
      </c>
      <c r="CW25" s="32">
        <f t="shared" ca="1" si="92"/>
        <v>-6</v>
      </c>
      <c r="CX25" s="32"/>
      <c r="CY25" s="300" t="b">
        <f ca="1">AND(CZ25&gt;=0,$CF$65=3)</f>
        <v>0</v>
      </c>
      <c r="CZ25" s="32">
        <f t="shared" ca="1" si="93"/>
        <v>-10</v>
      </c>
      <c r="DA25" s="32"/>
      <c r="DB25" s="300" t="b">
        <f t="shared" ca="1" si="94"/>
        <v>0</v>
      </c>
      <c r="DC25" s="32">
        <f t="shared" ca="1" si="95"/>
        <v>-6</v>
      </c>
      <c r="DD25" s="32"/>
      <c r="DE25" s="300" t="b">
        <f t="shared" ca="1" si="96"/>
        <v>0</v>
      </c>
      <c r="DF25" s="32">
        <f t="shared" ca="1" si="97"/>
        <v>-6</v>
      </c>
      <c r="DG25" s="32"/>
      <c r="DH25" s="300" t="b">
        <f t="shared" ca="1" si="98"/>
        <v>0</v>
      </c>
      <c r="DI25" s="32">
        <f t="shared" ca="1" si="99"/>
        <v>-10</v>
      </c>
      <c r="DJ25" s="32"/>
      <c r="DK25" s="300" t="b">
        <f t="shared" ca="1" si="100"/>
        <v>0</v>
      </c>
      <c r="DL25" s="32">
        <f t="shared" ca="1" si="101"/>
        <v>-10</v>
      </c>
      <c r="DM25" s="32"/>
    </row>
    <row r="26" spans="2:117" ht="14.25" customHeight="1" outlineLevel="1">
      <c r="B26" s="300"/>
      <c r="C26" s="300" t="b">
        <v>0</v>
      </c>
      <c r="D26" s="300"/>
      <c r="E26" s="300"/>
      <c r="F26" s="300"/>
      <c r="G26" s="300"/>
      <c r="I26" s="476"/>
      <c r="K26" s="45">
        <v>100</v>
      </c>
      <c r="L26" s="15" t="s">
        <v>17</v>
      </c>
      <c r="M26" s="17">
        <v>6</v>
      </c>
      <c r="N26" s="45">
        <v>100</v>
      </c>
      <c r="O26" s="15" t="s">
        <v>29</v>
      </c>
      <c r="P26" s="17">
        <v>10</v>
      </c>
      <c r="Q26" s="45">
        <v>200</v>
      </c>
      <c r="R26" s="15" t="s">
        <v>35</v>
      </c>
      <c r="S26" s="17">
        <v>6</v>
      </c>
      <c r="T26" s="45">
        <v>200</v>
      </c>
      <c r="U26" s="15" t="s">
        <v>34</v>
      </c>
      <c r="V26" s="17">
        <v>6</v>
      </c>
      <c r="W26" s="45">
        <v>300</v>
      </c>
      <c r="X26" s="15" t="s">
        <v>5</v>
      </c>
      <c r="Y26" s="17">
        <v>10</v>
      </c>
      <c r="Z26" s="45">
        <v>300</v>
      </c>
      <c r="AA26" s="15" t="s">
        <v>15</v>
      </c>
      <c r="AB26" s="17">
        <v>10</v>
      </c>
      <c r="AD26" s="13" t="b">
        <v>0</v>
      </c>
      <c r="AE26" s="289" t="s">
        <v>190</v>
      </c>
      <c r="AF26" s="410">
        <f t="shared" si="44"/>
        <v>0</v>
      </c>
      <c r="AG26" s="412" t="str">
        <f t="shared" si="45"/>
        <v xml:space="preserve"> 0</v>
      </c>
      <c r="AH26" s="132"/>
      <c r="AK26" s="290" t="str">
        <f t="shared" si="0"/>
        <v/>
      </c>
      <c r="AL26" s="290" t="str">
        <f>IF(AK26&lt;&gt;"",MAX($AL$5:AL25)+1,"")</f>
        <v/>
      </c>
      <c r="AN26" s="385" t="str">
        <f t="shared" ca="1" si="46"/>
        <v/>
      </c>
      <c r="AO26" s="386">
        <f t="shared" ca="1" si="47"/>
        <v>0</v>
      </c>
      <c r="AP26" s="386" t="str">
        <f t="shared" ca="1" si="48"/>
        <v/>
      </c>
      <c r="AQ26" s="385" t="str">
        <f t="shared" ca="1" si="49"/>
        <v/>
      </c>
      <c r="AR26" s="386">
        <f t="shared" ca="1" si="50"/>
        <v>0</v>
      </c>
      <c r="AS26" s="386" t="str">
        <f t="shared" ca="1" si="51"/>
        <v/>
      </c>
      <c r="AT26" s="385" t="str">
        <f t="shared" ca="1" si="52"/>
        <v/>
      </c>
      <c r="AU26" s="386">
        <f t="shared" ca="1" si="53"/>
        <v>0</v>
      </c>
      <c r="AV26" s="386" t="str">
        <f t="shared" ca="1" si="54"/>
        <v/>
      </c>
      <c r="AW26" s="385" t="str">
        <f t="shared" ca="1" si="55"/>
        <v/>
      </c>
      <c r="AX26" s="386">
        <f t="shared" ca="1" si="56"/>
        <v>0</v>
      </c>
      <c r="AY26" s="386" t="str">
        <f t="shared" ca="1" si="57"/>
        <v/>
      </c>
      <c r="AZ26" s="385" t="str">
        <f t="shared" ca="1" si="58"/>
        <v/>
      </c>
      <c r="BA26" s="386">
        <f t="shared" ca="1" si="59"/>
        <v>0</v>
      </c>
      <c r="BB26" s="386" t="str">
        <f t="shared" ca="1" si="60"/>
        <v/>
      </c>
      <c r="BC26" s="385" t="str">
        <f t="shared" ca="1" si="61"/>
        <v/>
      </c>
      <c r="BD26" s="386">
        <f t="shared" ca="1" si="62"/>
        <v>0</v>
      </c>
      <c r="BE26" s="386" t="str">
        <f t="shared" ca="1" si="63"/>
        <v/>
      </c>
      <c r="BH26" s="300">
        <f t="shared" si="64"/>
        <v>0</v>
      </c>
      <c r="BI26" s="32" t="str">
        <f t="shared" si="65"/>
        <v/>
      </c>
      <c r="BJ26" s="32" t="str">
        <f t="shared" si="66"/>
        <v/>
      </c>
      <c r="BK26" s="300" t="b">
        <f t="shared" si="67"/>
        <v>0</v>
      </c>
      <c r="BL26" s="32" t="str">
        <f t="shared" si="68"/>
        <v/>
      </c>
      <c r="BM26" s="32" t="str">
        <f t="shared" si="69"/>
        <v/>
      </c>
      <c r="BN26" s="300">
        <f t="shared" si="70"/>
        <v>0</v>
      </c>
      <c r="BO26" s="32" t="str">
        <f t="shared" si="71"/>
        <v/>
      </c>
      <c r="BP26" s="32" t="str">
        <f t="shared" si="72"/>
        <v/>
      </c>
      <c r="BQ26" s="300">
        <f t="shared" si="73"/>
        <v>0</v>
      </c>
      <c r="BR26" s="32" t="str">
        <f t="shared" si="74"/>
        <v/>
      </c>
      <c r="BS26" s="32" t="str">
        <f t="shared" si="75"/>
        <v/>
      </c>
      <c r="BT26" s="300">
        <f t="shared" si="76"/>
        <v>0</v>
      </c>
      <c r="BU26" s="32" t="str">
        <f t="shared" si="77"/>
        <v/>
      </c>
      <c r="BV26" s="32" t="str">
        <f t="shared" si="78"/>
        <v/>
      </c>
      <c r="BW26" s="300">
        <f t="shared" si="79"/>
        <v>0</v>
      </c>
      <c r="BX26" s="32" t="str">
        <f t="shared" si="80"/>
        <v/>
      </c>
      <c r="BY26" s="32" t="str">
        <f t="shared" si="81"/>
        <v/>
      </c>
      <c r="CA26" s="300" t="b">
        <f>AND(CB26&gt;=0,$CF$65&gt;1)</f>
        <v>0</v>
      </c>
      <c r="CB26" s="32">
        <f t="shared" si="82"/>
        <v>-6</v>
      </c>
      <c r="CC26" s="32"/>
      <c r="CD26" s="300" t="b">
        <f>AND(CE26&gt;=0,$CF$65&gt;1)</f>
        <v>0</v>
      </c>
      <c r="CE26" s="32">
        <f t="shared" si="83"/>
        <v>-10</v>
      </c>
      <c r="CF26" s="32"/>
      <c r="CG26" s="300" t="b">
        <f t="shared" si="84"/>
        <v>0</v>
      </c>
      <c r="CH26" s="32">
        <f t="shared" si="85"/>
        <v>-6</v>
      </c>
      <c r="CI26" s="32"/>
      <c r="CJ26" s="300" t="b">
        <f t="shared" si="86"/>
        <v>0</v>
      </c>
      <c r="CK26" s="32">
        <f t="shared" si="87"/>
        <v>-6</v>
      </c>
      <c r="CL26" s="32"/>
      <c r="CM26" s="300" t="b">
        <f t="shared" si="88"/>
        <v>0</v>
      </c>
      <c r="CN26" s="32">
        <f t="shared" si="89"/>
        <v>-10</v>
      </c>
      <c r="CO26" s="32"/>
      <c r="CP26" s="300" t="b">
        <f t="shared" si="90"/>
        <v>0</v>
      </c>
      <c r="CQ26" s="32">
        <f t="shared" si="91"/>
        <v>-10</v>
      </c>
      <c r="CR26" s="32"/>
      <c r="CV26" s="300" t="b">
        <f ca="1">AND(CW26&gt;=0,$CF$65=3)</f>
        <v>0</v>
      </c>
      <c r="CW26" s="32">
        <f t="shared" ca="1" si="92"/>
        <v>-6</v>
      </c>
      <c r="CX26" s="32"/>
      <c r="CY26" s="300" t="b">
        <f ca="1">AND(CZ26&gt;=0,$CF$65=3)</f>
        <v>0</v>
      </c>
      <c r="CZ26" s="32">
        <f t="shared" ca="1" si="93"/>
        <v>-10</v>
      </c>
      <c r="DA26" s="32"/>
      <c r="DB26" s="300" t="b">
        <f t="shared" ca="1" si="94"/>
        <v>0</v>
      </c>
      <c r="DC26" s="32">
        <f t="shared" ca="1" si="95"/>
        <v>-6</v>
      </c>
      <c r="DD26" s="32"/>
      <c r="DE26" s="300" t="b">
        <f t="shared" ca="1" si="96"/>
        <v>0</v>
      </c>
      <c r="DF26" s="32">
        <f t="shared" ca="1" si="97"/>
        <v>-6</v>
      </c>
      <c r="DG26" s="32"/>
      <c r="DH26" s="300" t="b">
        <f t="shared" ca="1" si="98"/>
        <v>0</v>
      </c>
      <c r="DI26" s="32">
        <f t="shared" ca="1" si="99"/>
        <v>-10</v>
      </c>
      <c r="DJ26" s="32"/>
      <c r="DK26" s="300" t="b">
        <f t="shared" ca="1" si="100"/>
        <v>0</v>
      </c>
      <c r="DL26" s="32">
        <f t="shared" ca="1" si="101"/>
        <v>-10</v>
      </c>
      <c r="DM26" s="32"/>
    </row>
    <row r="27" spans="2:117" ht="14.25" customHeight="1" outlineLevel="1">
      <c r="B27" s="300"/>
      <c r="C27" s="300"/>
      <c r="D27" s="300"/>
      <c r="E27" s="300"/>
      <c r="F27" s="300"/>
      <c r="G27" s="300"/>
      <c r="I27" s="476"/>
      <c r="K27" s="45">
        <v>100</v>
      </c>
      <c r="L27" s="15" t="s">
        <v>22</v>
      </c>
      <c r="M27" s="17">
        <v>6</v>
      </c>
      <c r="N27" s="45">
        <v>100</v>
      </c>
      <c r="O27" s="15" t="s">
        <v>30</v>
      </c>
      <c r="P27" s="17">
        <v>10</v>
      </c>
      <c r="Q27" s="45">
        <v>200</v>
      </c>
      <c r="R27" s="15" t="s">
        <v>26</v>
      </c>
      <c r="S27" s="17">
        <v>6</v>
      </c>
      <c r="T27" s="45">
        <v>200</v>
      </c>
      <c r="U27" s="15" t="s">
        <v>36</v>
      </c>
      <c r="V27" s="17">
        <v>6</v>
      </c>
      <c r="W27" s="45">
        <v>300</v>
      </c>
      <c r="X27" s="15" t="s">
        <v>16</v>
      </c>
      <c r="Y27" s="17">
        <v>10</v>
      </c>
      <c r="Z27" s="45">
        <v>300</v>
      </c>
      <c r="AA27" s="15" t="s">
        <v>6</v>
      </c>
      <c r="AB27" s="17">
        <v>10</v>
      </c>
      <c r="AE27" s="289" t="s">
        <v>196</v>
      </c>
      <c r="AF27" s="410">
        <f t="shared" ca="1" si="44"/>
        <v>0</v>
      </c>
      <c r="AG27" s="412" t="str">
        <f t="shared" ca="1" si="45"/>
        <v xml:space="preserve"> 0</v>
      </c>
      <c r="AH27" s="132"/>
      <c r="AK27" s="290" t="str">
        <f t="shared" si="0"/>
        <v/>
      </c>
      <c r="AL27" s="290" t="str">
        <f>IF(AK27&lt;&gt;"",MAX($AL$5:AL26)+1,"")</f>
        <v/>
      </c>
      <c r="AN27" s="385" t="str">
        <f t="shared" ca="1" si="46"/>
        <v/>
      </c>
      <c r="AO27" s="386">
        <f t="shared" ca="1" si="47"/>
        <v>0</v>
      </c>
      <c r="AP27" s="386" t="str">
        <f t="shared" ca="1" si="48"/>
        <v/>
      </c>
      <c r="AQ27" s="385" t="str">
        <f t="shared" ca="1" si="49"/>
        <v/>
      </c>
      <c r="AR27" s="386">
        <f t="shared" ca="1" si="50"/>
        <v>0</v>
      </c>
      <c r="AS27" s="386" t="str">
        <f t="shared" ca="1" si="51"/>
        <v/>
      </c>
      <c r="AT27" s="385" t="str">
        <f t="shared" ca="1" si="52"/>
        <v/>
      </c>
      <c r="AU27" s="386">
        <f t="shared" ca="1" si="53"/>
        <v>0</v>
      </c>
      <c r="AV27" s="386" t="str">
        <f t="shared" ca="1" si="54"/>
        <v/>
      </c>
      <c r="AW27" s="385" t="str">
        <f t="shared" ca="1" si="55"/>
        <v/>
      </c>
      <c r="AX27" s="386">
        <f t="shared" ca="1" si="56"/>
        <v>0</v>
      </c>
      <c r="AY27" s="386" t="str">
        <f t="shared" ca="1" si="57"/>
        <v/>
      </c>
      <c r="AZ27" s="385" t="str">
        <f t="shared" ca="1" si="58"/>
        <v/>
      </c>
      <c r="BA27" s="386">
        <f t="shared" ca="1" si="59"/>
        <v>0</v>
      </c>
      <c r="BB27" s="386" t="str">
        <f t="shared" ca="1" si="60"/>
        <v/>
      </c>
      <c r="BC27" s="385" t="str">
        <f t="shared" ca="1" si="61"/>
        <v/>
      </c>
      <c r="BD27" s="386">
        <f t="shared" ca="1" si="62"/>
        <v>0</v>
      </c>
      <c r="BE27" s="386" t="str">
        <f t="shared" ca="1" si="63"/>
        <v/>
      </c>
      <c r="BH27" s="300">
        <f t="shared" si="64"/>
        <v>0</v>
      </c>
      <c r="BI27" s="32" t="str">
        <f t="shared" si="65"/>
        <v/>
      </c>
      <c r="BJ27" s="32" t="str">
        <f t="shared" si="66"/>
        <v/>
      </c>
      <c r="BK27" s="300">
        <f t="shared" si="67"/>
        <v>0</v>
      </c>
      <c r="BL27" s="32" t="str">
        <f t="shared" si="68"/>
        <v/>
      </c>
      <c r="BM27" s="32" t="str">
        <f t="shared" si="69"/>
        <v/>
      </c>
      <c r="BN27" s="300">
        <f t="shared" si="70"/>
        <v>0</v>
      </c>
      <c r="BO27" s="32" t="str">
        <f t="shared" si="71"/>
        <v/>
      </c>
      <c r="BP27" s="32" t="str">
        <f t="shared" si="72"/>
        <v/>
      </c>
      <c r="BQ27" s="300">
        <f t="shared" si="73"/>
        <v>0</v>
      </c>
      <c r="BR27" s="32" t="str">
        <f t="shared" si="74"/>
        <v/>
      </c>
      <c r="BS27" s="32" t="str">
        <f t="shared" si="75"/>
        <v/>
      </c>
      <c r="BT27" s="300">
        <f t="shared" si="76"/>
        <v>0</v>
      </c>
      <c r="BU27" s="32" t="str">
        <f t="shared" si="77"/>
        <v/>
      </c>
      <c r="BV27" s="32" t="str">
        <f t="shared" si="78"/>
        <v/>
      </c>
      <c r="BW27" s="300">
        <f t="shared" si="79"/>
        <v>0</v>
      </c>
      <c r="BX27" s="32" t="str">
        <f t="shared" si="80"/>
        <v/>
      </c>
      <c r="BY27" s="32" t="str">
        <f t="shared" si="81"/>
        <v/>
      </c>
      <c r="CA27" s="300" t="b">
        <f>AND(CB27&gt;=0,$CF$65&gt;1)</f>
        <v>0</v>
      </c>
      <c r="CB27" s="32">
        <f t="shared" si="82"/>
        <v>-6</v>
      </c>
      <c r="CC27" s="32"/>
      <c r="CD27" s="300" t="b">
        <f>AND(CE27&gt;=0,$CF$65&gt;1)</f>
        <v>0</v>
      </c>
      <c r="CE27" s="32">
        <f t="shared" si="83"/>
        <v>-10</v>
      </c>
      <c r="CF27" s="32"/>
      <c r="CG27" s="300" t="b">
        <f t="shared" si="84"/>
        <v>0</v>
      </c>
      <c r="CH27" s="32">
        <f t="shared" si="85"/>
        <v>-6</v>
      </c>
      <c r="CI27" s="32"/>
      <c r="CJ27" s="300" t="b">
        <f t="shared" si="86"/>
        <v>0</v>
      </c>
      <c r="CK27" s="32">
        <f t="shared" si="87"/>
        <v>-6</v>
      </c>
      <c r="CL27" s="32"/>
      <c r="CM27" s="300" t="b">
        <f t="shared" si="88"/>
        <v>0</v>
      </c>
      <c r="CN27" s="32">
        <f t="shared" si="89"/>
        <v>-10</v>
      </c>
      <c r="CO27" s="32"/>
      <c r="CP27" s="300" t="b">
        <f t="shared" si="90"/>
        <v>0</v>
      </c>
      <c r="CQ27" s="32">
        <f t="shared" si="91"/>
        <v>-10</v>
      </c>
      <c r="CR27" s="32"/>
      <c r="CV27" s="300" t="b">
        <f ca="1">AND(CW27&gt;=0,$CF$65=3)</f>
        <v>0</v>
      </c>
      <c r="CW27" s="32">
        <f t="shared" ca="1" si="92"/>
        <v>-6</v>
      </c>
      <c r="CX27" s="32"/>
      <c r="CY27" s="300" t="b">
        <f ca="1">AND(CZ27&gt;=0,$CF$65=3)</f>
        <v>0</v>
      </c>
      <c r="CZ27" s="32">
        <f t="shared" ca="1" si="93"/>
        <v>-10</v>
      </c>
      <c r="DA27" s="32"/>
      <c r="DB27" s="300" t="b">
        <f t="shared" ca="1" si="94"/>
        <v>0</v>
      </c>
      <c r="DC27" s="32">
        <f t="shared" ca="1" si="95"/>
        <v>-6</v>
      </c>
      <c r="DD27" s="32"/>
      <c r="DE27" s="300" t="b">
        <f t="shared" ca="1" si="96"/>
        <v>0</v>
      </c>
      <c r="DF27" s="32">
        <f t="shared" ca="1" si="97"/>
        <v>-6</v>
      </c>
      <c r="DG27" s="32"/>
      <c r="DH27" s="300" t="b">
        <f t="shared" ca="1" si="98"/>
        <v>0</v>
      </c>
      <c r="DI27" s="32">
        <f t="shared" ca="1" si="99"/>
        <v>-10</v>
      </c>
      <c r="DJ27" s="32"/>
      <c r="DK27" s="300" t="b">
        <f t="shared" ca="1" si="100"/>
        <v>0</v>
      </c>
      <c r="DL27" s="32">
        <f t="shared" ca="1" si="101"/>
        <v>-10</v>
      </c>
      <c r="DM27" s="32"/>
    </row>
    <row r="28" spans="2:117" ht="14.25" customHeight="1" outlineLevel="1">
      <c r="B28" s="287"/>
      <c r="C28" s="287"/>
      <c r="D28" s="300"/>
      <c r="E28" s="300"/>
      <c r="F28" s="300"/>
      <c r="G28" s="300"/>
      <c r="I28" s="476"/>
      <c r="K28" s="45"/>
      <c r="L28" s="15"/>
      <c r="M28" s="17"/>
      <c r="N28" s="45"/>
      <c r="O28" s="15"/>
      <c r="P28" s="17"/>
      <c r="Q28" s="45">
        <v>200</v>
      </c>
      <c r="R28" s="15" t="s">
        <v>33</v>
      </c>
      <c r="S28" s="17">
        <v>6</v>
      </c>
      <c r="T28" s="45">
        <v>200</v>
      </c>
      <c r="U28" s="15" t="s">
        <v>4</v>
      </c>
      <c r="V28" s="17">
        <v>6</v>
      </c>
      <c r="W28" s="45">
        <v>300</v>
      </c>
      <c r="X28" s="15" t="s">
        <v>23</v>
      </c>
      <c r="Y28" s="17">
        <v>10</v>
      </c>
      <c r="Z28" s="45">
        <v>300</v>
      </c>
      <c r="AA28" s="15" t="s">
        <v>9</v>
      </c>
      <c r="AB28" s="17">
        <v>10</v>
      </c>
      <c r="AD28" s="13" t="b">
        <v>0</v>
      </c>
      <c r="AE28" s="289" t="s">
        <v>164</v>
      </c>
      <c r="AF28" s="410">
        <f t="shared" ref="AF28:AF30" ca="1" si="102">SUMIF($CB$66:$CB$101,AE28,$CF$66:$CF$101)</f>
        <v>0</v>
      </c>
      <c r="AG28" s="412" t="str">
        <f t="shared" ca="1" si="45"/>
        <v xml:space="preserve"> 0</v>
      </c>
      <c r="AH28" s="132"/>
      <c r="AK28" s="290" t="str">
        <f t="shared" si="0"/>
        <v/>
      </c>
      <c r="AL28" s="290" t="str">
        <f>IF(AK28&lt;&gt;"",MAX($AL$5:AL27)+1,"")</f>
        <v/>
      </c>
      <c r="AN28" s="287"/>
      <c r="AO28" s="287"/>
      <c r="AP28" s="287"/>
      <c r="AQ28" s="287"/>
      <c r="AR28" s="287"/>
      <c r="AS28" s="287"/>
      <c r="AT28" s="385" t="str">
        <f t="shared" ca="1" si="52"/>
        <v/>
      </c>
      <c r="AU28" s="386">
        <f t="shared" ca="1" si="53"/>
        <v>0</v>
      </c>
      <c r="AV28" s="386" t="str">
        <f t="shared" ca="1" si="54"/>
        <v/>
      </c>
      <c r="AW28" s="385" t="str">
        <f t="shared" ca="1" si="55"/>
        <v/>
      </c>
      <c r="AX28" s="386">
        <f t="shared" ca="1" si="56"/>
        <v>0</v>
      </c>
      <c r="AY28" s="386" t="str">
        <f t="shared" ca="1" si="57"/>
        <v/>
      </c>
      <c r="AZ28" s="385" t="str">
        <f t="shared" si="58"/>
        <v/>
      </c>
      <c r="BA28" s="386">
        <f t="shared" si="59"/>
        <v>0</v>
      </c>
      <c r="BB28" s="386" t="str">
        <f t="shared" si="60"/>
        <v/>
      </c>
      <c r="BC28" s="385" t="str">
        <f t="shared" ca="1" si="61"/>
        <v/>
      </c>
      <c r="BD28" s="386">
        <f t="shared" ca="1" si="62"/>
        <v>0</v>
      </c>
      <c r="BE28" s="386" t="str">
        <f t="shared" ca="1" si="63"/>
        <v/>
      </c>
      <c r="BH28" s="287"/>
      <c r="BI28" s="287"/>
      <c r="BJ28" s="287"/>
      <c r="BK28" s="287"/>
      <c r="BL28" s="287"/>
      <c r="BM28" s="287"/>
      <c r="BN28" s="300">
        <f t="shared" si="70"/>
        <v>0</v>
      </c>
      <c r="BO28" s="32" t="str">
        <f t="shared" si="71"/>
        <v/>
      </c>
      <c r="BP28" s="32" t="str">
        <f t="shared" si="72"/>
        <v/>
      </c>
      <c r="BQ28" s="300">
        <f t="shared" si="73"/>
        <v>0</v>
      </c>
      <c r="BR28" s="32" t="str">
        <f t="shared" si="74"/>
        <v/>
      </c>
      <c r="BS28" s="32" t="str">
        <f t="shared" si="75"/>
        <v/>
      </c>
      <c r="BT28" s="300">
        <f t="shared" si="76"/>
        <v>0</v>
      </c>
      <c r="BU28" s="32" t="str">
        <f t="shared" si="77"/>
        <v/>
      </c>
      <c r="BV28" s="32" t="str">
        <f t="shared" si="78"/>
        <v/>
      </c>
      <c r="BW28" s="300">
        <f t="shared" si="79"/>
        <v>0</v>
      </c>
      <c r="BX28" s="32" t="str">
        <f t="shared" si="80"/>
        <v/>
      </c>
      <c r="BY28" s="32" t="str">
        <f t="shared" si="81"/>
        <v/>
      </c>
      <c r="CA28" s="287"/>
      <c r="CB28" s="287">
        <f t="shared" ref="CB28:CB30" si="103">(SUMIF($BH$67:$BY$67,L28,$BH$68:$BY$68)+SUMIF($BH$76:$BY$76,L28,$BH$77:$BY$77))-M28</f>
        <v>0</v>
      </c>
      <c r="CC28" s="287"/>
      <c r="CD28" s="287"/>
      <c r="CE28" s="287">
        <f t="shared" ref="CE28:CE30" si="104">(SUMIF($BH$67:$BY$67,O28,$BH$68:$BY$68)+SUMIF($BH$76:$BY$76,O28,$BH$77:$BY$77))-P28</f>
        <v>0</v>
      </c>
      <c r="CF28" s="287"/>
      <c r="CG28" s="300" t="b">
        <f t="shared" si="84"/>
        <v>0</v>
      </c>
      <c r="CH28" s="32">
        <f t="shared" ref="CH28:CH29" si="105">SUMIF($CB$66:$CB$101,R28,$CC$66:$CC$101)-S28</f>
        <v>-6</v>
      </c>
      <c r="CI28" s="32"/>
      <c r="CJ28" s="300" t="b">
        <f t="shared" si="86"/>
        <v>0</v>
      </c>
      <c r="CK28" s="32">
        <f t="shared" ref="CK28:CK29" si="106">SUMIF($CB$66:$CB$101,U28,$CC$66:$CC$101)-V28</f>
        <v>-6</v>
      </c>
      <c r="CL28" s="32"/>
      <c r="CM28" s="300" t="b">
        <f t="shared" si="88"/>
        <v>0</v>
      </c>
      <c r="CN28" s="32">
        <f t="shared" ref="CN28:CN29" si="107">SUMIF($CB$66:$CB$101,X28,$CC$66:$CC$101)-Y28</f>
        <v>-10</v>
      </c>
      <c r="CO28" s="32"/>
      <c r="CP28" s="300" t="b">
        <f t="shared" si="90"/>
        <v>0</v>
      </c>
      <c r="CQ28" s="32">
        <f t="shared" ref="CQ28:CQ30" si="108">SUMIF($CB$66:$CB$101,AA28,$CC$66:$CC$101)-AB28</f>
        <v>-10</v>
      </c>
      <c r="CR28" s="32"/>
      <c r="CV28" s="287"/>
      <c r="CW28" s="287">
        <f t="shared" ref="CW28:CW30" si="109">(SUMIF($BH$67:$BY$67,AP28,$BH$68:$BY$68)+SUMIF($BH$76:$BY$76,AP28,$BH$77:$BY$77))-AQ28</f>
        <v>0</v>
      </c>
      <c r="CX28" s="287"/>
      <c r="CY28" s="287"/>
      <c r="CZ28" s="287" t="e">
        <f t="shared" ref="CZ28:CZ30" ca="1" si="110">(SUMIF($BH$67:$BY$67,AS28,$BH$68:$BY$68)+SUMIF($BH$76:$BY$76,AS28,$BH$77:$BY$77))-AT28</f>
        <v>#VALUE!</v>
      </c>
      <c r="DA28" s="287"/>
      <c r="DB28" s="300" t="b">
        <f t="shared" ca="1" si="94"/>
        <v>0</v>
      </c>
      <c r="DC28" s="32">
        <f t="shared" ca="1" si="95"/>
        <v>-6</v>
      </c>
      <c r="DD28" s="32"/>
      <c r="DE28" s="300" t="b">
        <f t="shared" ca="1" si="96"/>
        <v>0</v>
      </c>
      <c r="DF28" s="32">
        <f t="shared" ca="1" si="97"/>
        <v>-6</v>
      </c>
      <c r="DG28" s="32"/>
      <c r="DH28" s="300" t="b">
        <f t="shared" si="98"/>
        <v>0</v>
      </c>
      <c r="DI28" s="32">
        <f t="shared" si="99"/>
        <v>-10</v>
      </c>
      <c r="DJ28" s="32"/>
      <c r="DK28" s="300" t="b">
        <f t="shared" ca="1" si="100"/>
        <v>0</v>
      </c>
      <c r="DL28" s="32">
        <f t="shared" ca="1" si="101"/>
        <v>-10</v>
      </c>
      <c r="DM28" s="32"/>
    </row>
    <row r="29" spans="2:117" ht="14.25" customHeight="1" outlineLevel="1">
      <c r="B29" s="287"/>
      <c r="C29" s="287"/>
      <c r="D29" s="300"/>
      <c r="E29" s="300"/>
      <c r="F29" s="300"/>
      <c r="G29" s="300"/>
      <c r="I29" s="476"/>
      <c r="K29" s="45"/>
      <c r="L29" s="15"/>
      <c r="M29" s="17"/>
      <c r="N29" s="45"/>
      <c r="O29" s="15"/>
      <c r="P29" s="17"/>
      <c r="Q29" s="45">
        <v>200</v>
      </c>
      <c r="R29" s="15" t="s">
        <v>23</v>
      </c>
      <c r="S29" s="17">
        <v>6</v>
      </c>
      <c r="T29" s="45">
        <v>200</v>
      </c>
      <c r="U29" s="15" t="s">
        <v>3</v>
      </c>
      <c r="V29" s="17">
        <v>6</v>
      </c>
      <c r="W29" s="45">
        <v>300</v>
      </c>
      <c r="X29" s="15" t="s">
        <v>20</v>
      </c>
      <c r="Y29" s="17">
        <v>10</v>
      </c>
      <c r="Z29" s="45">
        <v>300</v>
      </c>
      <c r="AA29" s="15" t="s">
        <v>4</v>
      </c>
      <c r="AB29" s="17">
        <v>10</v>
      </c>
      <c r="AE29" s="289" t="s">
        <v>146</v>
      </c>
      <c r="AF29" s="410">
        <f t="shared" ca="1" si="102"/>
        <v>0</v>
      </c>
      <c r="AG29" s="412" t="str">
        <f t="shared" ca="1" si="45"/>
        <v xml:space="preserve"> 0</v>
      </c>
      <c r="AH29" s="132"/>
      <c r="AK29" s="290" t="str">
        <f t="shared" si="0"/>
        <v/>
      </c>
      <c r="AL29" s="290" t="str">
        <f>IF(AK29&lt;&gt;"",MAX($AL$5:AL28)+1,"")</f>
        <v/>
      </c>
      <c r="AN29" s="287"/>
      <c r="AO29" s="287"/>
      <c r="AP29" s="287"/>
      <c r="AQ29" s="287"/>
      <c r="AR29" s="287"/>
      <c r="AS29" s="287"/>
      <c r="AT29" s="385" t="str">
        <f t="shared" si="52"/>
        <v/>
      </c>
      <c r="AU29" s="386">
        <f t="shared" si="53"/>
        <v>0</v>
      </c>
      <c r="AV29" s="386" t="str">
        <f t="shared" si="54"/>
        <v/>
      </c>
      <c r="AW29" s="385" t="str">
        <f t="shared" ca="1" si="55"/>
        <v/>
      </c>
      <c r="AX29" s="386">
        <f t="shared" ca="1" si="56"/>
        <v>0</v>
      </c>
      <c r="AY29" s="386" t="str">
        <f t="shared" ca="1" si="57"/>
        <v/>
      </c>
      <c r="AZ29" s="385" t="str">
        <f t="shared" ca="1" si="58"/>
        <v/>
      </c>
      <c r="BA29" s="386">
        <f t="shared" ca="1" si="59"/>
        <v>0</v>
      </c>
      <c r="BB29" s="386" t="str">
        <f t="shared" ca="1" si="60"/>
        <v/>
      </c>
      <c r="BC29" s="385" t="str">
        <f t="shared" ca="1" si="61"/>
        <v/>
      </c>
      <c r="BD29" s="386">
        <f t="shared" ca="1" si="62"/>
        <v>0</v>
      </c>
      <c r="BE29" s="386" t="str">
        <f t="shared" ca="1" si="63"/>
        <v/>
      </c>
      <c r="BH29" s="287"/>
      <c r="BI29" s="287"/>
      <c r="BJ29" s="287"/>
      <c r="BK29" s="287"/>
      <c r="BL29" s="287"/>
      <c r="BM29" s="287"/>
      <c r="BN29" s="300">
        <f t="shared" si="70"/>
        <v>0</v>
      </c>
      <c r="BO29" s="32" t="str">
        <f t="shared" si="71"/>
        <v/>
      </c>
      <c r="BP29" s="32" t="str">
        <f t="shared" si="72"/>
        <v/>
      </c>
      <c r="BQ29" s="300">
        <f t="shared" si="73"/>
        <v>0</v>
      </c>
      <c r="BR29" s="32" t="str">
        <f t="shared" si="74"/>
        <v/>
      </c>
      <c r="BS29" s="32" t="str">
        <f t="shared" si="75"/>
        <v/>
      </c>
      <c r="BT29" s="300">
        <f t="shared" si="76"/>
        <v>0</v>
      </c>
      <c r="BU29" s="32" t="str">
        <f t="shared" si="77"/>
        <v/>
      </c>
      <c r="BV29" s="32" t="str">
        <f t="shared" si="78"/>
        <v/>
      </c>
      <c r="BW29" s="300">
        <f t="shared" si="79"/>
        <v>0</v>
      </c>
      <c r="BX29" s="32" t="str">
        <f t="shared" si="80"/>
        <v/>
      </c>
      <c r="BY29" s="32" t="str">
        <f t="shared" si="81"/>
        <v/>
      </c>
      <c r="CA29" s="287"/>
      <c r="CB29" s="287">
        <f t="shared" si="103"/>
        <v>0</v>
      </c>
      <c r="CC29" s="287"/>
      <c r="CD29" s="287"/>
      <c r="CE29" s="287">
        <f t="shared" si="104"/>
        <v>0</v>
      </c>
      <c r="CF29" s="287"/>
      <c r="CG29" s="300" t="b">
        <f t="shared" si="84"/>
        <v>0</v>
      </c>
      <c r="CH29" s="32">
        <f t="shared" si="105"/>
        <v>-6</v>
      </c>
      <c r="CI29" s="32"/>
      <c r="CJ29" s="300" t="b">
        <f t="shared" si="86"/>
        <v>0</v>
      </c>
      <c r="CK29" s="32">
        <f t="shared" si="106"/>
        <v>-6</v>
      </c>
      <c r="CL29" s="32"/>
      <c r="CM29" s="300" t="b">
        <f t="shared" si="88"/>
        <v>0</v>
      </c>
      <c r="CN29" s="32">
        <f t="shared" si="107"/>
        <v>-10</v>
      </c>
      <c r="CO29" s="32"/>
      <c r="CP29" s="300" t="b">
        <f t="shared" si="90"/>
        <v>0</v>
      </c>
      <c r="CQ29" s="32">
        <f t="shared" si="108"/>
        <v>-10</v>
      </c>
      <c r="CR29" s="32"/>
      <c r="CV29" s="287"/>
      <c r="CW29" s="287">
        <f t="shared" si="109"/>
        <v>0</v>
      </c>
      <c r="CX29" s="287"/>
      <c r="CY29" s="287"/>
      <c r="CZ29" s="287" t="e">
        <f t="shared" si="110"/>
        <v>#VALUE!</v>
      </c>
      <c r="DA29" s="287"/>
      <c r="DB29" s="300" t="b">
        <f t="shared" si="94"/>
        <v>0</v>
      </c>
      <c r="DC29" s="32">
        <f t="shared" si="95"/>
        <v>-6</v>
      </c>
      <c r="DD29" s="32"/>
      <c r="DE29" s="300" t="b">
        <f t="shared" ca="1" si="96"/>
        <v>0</v>
      </c>
      <c r="DF29" s="32">
        <f t="shared" ca="1" si="97"/>
        <v>-6</v>
      </c>
      <c r="DG29" s="32"/>
      <c r="DH29" s="300" t="b">
        <f t="shared" ca="1" si="98"/>
        <v>0</v>
      </c>
      <c r="DI29" s="32">
        <f t="shared" ca="1" si="99"/>
        <v>-10</v>
      </c>
      <c r="DJ29" s="32"/>
      <c r="DK29" s="300" t="b">
        <f t="shared" ca="1" si="100"/>
        <v>0</v>
      </c>
      <c r="DL29" s="32">
        <f t="shared" ca="1" si="101"/>
        <v>-10</v>
      </c>
      <c r="DM29" s="32"/>
    </row>
    <row r="30" spans="2:117" ht="14.25" customHeight="1" outlineLevel="1" thickBot="1">
      <c r="B30" s="287"/>
      <c r="C30" s="287"/>
      <c r="D30" s="300"/>
      <c r="E30" s="287"/>
      <c r="F30" s="287"/>
      <c r="G30" s="300"/>
      <c r="I30" s="477"/>
      <c r="K30" s="46"/>
      <c r="L30" s="18"/>
      <c r="M30" s="19"/>
      <c r="N30" s="46"/>
      <c r="O30" s="18"/>
      <c r="P30" s="19"/>
      <c r="Q30" s="46">
        <v>200</v>
      </c>
      <c r="R30" s="18" t="s">
        <v>20</v>
      </c>
      <c r="S30" s="19">
        <v>6</v>
      </c>
      <c r="T30" s="46"/>
      <c r="U30" s="18"/>
      <c r="V30" s="19"/>
      <c r="W30" s="46"/>
      <c r="X30" s="18"/>
      <c r="Y30" s="19"/>
      <c r="Z30" s="46">
        <v>300</v>
      </c>
      <c r="AA30" s="18" t="s">
        <v>18</v>
      </c>
      <c r="AB30" s="19">
        <v>10</v>
      </c>
      <c r="AE30" s="289" t="s">
        <v>136</v>
      </c>
      <c r="AF30" s="410">
        <f t="shared" ca="1" si="102"/>
        <v>0</v>
      </c>
      <c r="AG30" s="412" t="str">
        <f t="shared" ca="1" si="45"/>
        <v xml:space="preserve"> 0</v>
      </c>
      <c r="AH30" s="132"/>
      <c r="AK30" s="290" t="str">
        <f t="shared" si="0"/>
        <v/>
      </c>
      <c r="AL30" s="290" t="str">
        <f>IF(AK30&lt;&gt;"",MAX($AL$5:AL29)+1,"")</f>
        <v/>
      </c>
      <c r="AN30" s="287"/>
      <c r="AO30" s="287"/>
      <c r="AP30" s="287"/>
      <c r="AQ30" s="287"/>
      <c r="AR30" s="287"/>
      <c r="AS30" s="287"/>
      <c r="AT30" s="385" t="str">
        <f t="shared" ca="1" si="52"/>
        <v/>
      </c>
      <c r="AU30" s="386">
        <f t="shared" ca="1" si="53"/>
        <v>0</v>
      </c>
      <c r="AV30" s="386" t="str">
        <f t="shared" ca="1" si="54"/>
        <v/>
      </c>
      <c r="AW30" s="287"/>
      <c r="AX30" s="287"/>
      <c r="AY30" s="287"/>
      <c r="AZ30" s="287"/>
      <c r="BA30" s="287"/>
      <c r="BB30" s="287"/>
      <c r="BC30" s="385" t="str">
        <f t="shared" ca="1" si="61"/>
        <v/>
      </c>
      <c r="BD30" s="386">
        <f t="shared" ca="1" si="62"/>
        <v>0</v>
      </c>
      <c r="BE30" s="386" t="str">
        <f t="shared" ca="1" si="63"/>
        <v/>
      </c>
      <c r="BH30" s="287"/>
      <c r="BI30" s="287"/>
      <c r="BJ30" s="287"/>
      <c r="BK30" s="287"/>
      <c r="BL30" s="287"/>
      <c r="BM30" s="287"/>
      <c r="BN30" s="300">
        <f t="shared" si="70"/>
        <v>0</v>
      </c>
      <c r="BO30" s="32" t="str">
        <f t="shared" si="71"/>
        <v/>
      </c>
      <c r="BP30" s="32" t="str">
        <f t="shared" si="72"/>
        <v/>
      </c>
      <c r="BQ30" s="287"/>
      <c r="BR30" s="287"/>
      <c r="BS30" s="287"/>
      <c r="BT30" s="287"/>
      <c r="BU30" s="287"/>
      <c r="BV30" s="287"/>
      <c r="BW30" s="300">
        <f t="shared" si="79"/>
        <v>0</v>
      </c>
      <c r="BX30" s="32" t="str">
        <f t="shared" si="80"/>
        <v/>
      </c>
      <c r="BY30" s="32" t="str">
        <f t="shared" si="81"/>
        <v/>
      </c>
      <c r="CA30" s="287"/>
      <c r="CB30" s="287">
        <f t="shared" si="103"/>
        <v>0</v>
      </c>
      <c r="CC30" s="287"/>
      <c r="CD30" s="287"/>
      <c r="CE30" s="287">
        <f t="shared" si="104"/>
        <v>0</v>
      </c>
      <c r="CF30" s="287"/>
      <c r="CG30" s="300" t="b">
        <f t="shared" si="84"/>
        <v>0</v>
      </c>
      <c r="CH30" s="32">
        <f t="shared" ref="CH30" si="111">SUMIF($CB$66:$CB$101,R30,$CC$66:$CC$101)-S30</f>
        <v>-6</v>
      </c>
      <c r="CI30" s="32"/>
      <c r="CJ30" s="287"/>
      <c r="CK30" s="287">
        <f t="shared" ref="CK30" si="112">(SUMIF($BH$67:$BY$67,U30,$BH$68:$BY$68)+SUMIF($BH$76:$BY$76,U30,$BH$77:$BY$77))-V30</f>
        <v>0</v>
      </c>
      <c r="CL30" s="287"/>
      <c r="CM30" s="287"/>
      <c r="CN30" s="287">
        <f t="shared" ref="CN30" si="113">(SUMIF($BH$67:$BY$67,X30,$BH$68:$BY$68)+SUMIF($BH$76:$BY$76,X30,$BH$77:$BY$77))-Y30</f>
        <v>0</v>
      </c>
      <c r="CO30" s="287"/>
      <c r="CP30" s="300" t="b">
        <f t="shared" si="90"/>
        <v>0</v>
      </c>
      <c r="CQ30" s="32">
        <f t="shared" si="108"/>
        <v>-10</v>
      </c>
      <c r="CR30" s="32"/>
      <c r="CV30" s="287"/>
      <c r="CW30" s="287">
        <f t="shared" si="109"/>
        <v>0</v>
      </c>
      <c r="CX30" s="287"/>
      <c r="CY30" s="287"/>
      <c r="CZ30" s="287" t="e">
        <f t="shared" ca="1" si="110"/>
        <v>#VALUE!</v>
      </c>
      <c r="DA30" s="287"/>
      <c r="DB30" s="300" t="b">
        <f t="shared" ca="1" si="94"/>
        <v>0</v>
      </c>
      <c r="DC30" s="32">
        <f ca="1">SUMIF($CB$66:$CB$101,R30,$CD$66:$CD$101)-S30</f>
        <v>-6</v>
      </c>
      <c r="DD30" s="32"/>
      <c r="DE30" s="287"/>
      <c r="DF30" s="287">
        <f t="shared" ref="DF30" si="114">(SUMIF($BH$67:$BY$67,AY30,$BH$68:$BY$68)+SUMIF($BH$76:$BY$76,AY30,$BH$77:$BY$77))-AZ30</f>
        <v>0</v>
      </c>
      <c r="DG30" s="287"/>
      <c r="DH30" s="287"/>
      <c r="DI30" s="287" t="e">
        <f t="shared" ref="DI30" ca="1" si="115">(SUMIF($BH$67:$BY$67,BB30,$BH$68:$BY$68)+SUMIF($BH$76:$BY$76,BB30,$BH$77:$BY$77))-BC30</f>
        <v>#VALUE!</v>
      </c>
      <c r="DJ30" s="287"/>
      <c r="DK30" s="300" t="b">
        <f t="shared" ca="1" si="100"/>
        <v>0</v>
      </c>
      <c r="DL30" s="32">
        <f ca="1">SUMIF($CB$66:$CB$101,AA30,$CD$66:$CD$101)-AB30</f>
        <v>-10</v>
      </c>
      <c r="DM30" s="32"/>
    </row>
    <row r="31" spans="2:117" ht="6.75" customHeight="1" outlineLevel="1" thickBot="1">
      <c r="AG31" s="13"/>
      <c r="AH31" s="13"/>
      <c r="AK31" s="13"/>
      <c r="AN31" s="13"/>
      <c r="AO31" s="13"/>
      <c r="AP31" s="13"/>
      <c r="AQ31" s="13"/>
      <c r="AR31" s="13"/>
      <c r="AS31" s="13"/>
      <c r="AT31" s="13"/>
      <c r="AU31" s="13"/>
      <c r="AV31" s="13"/>
      <c r="AW31" s="13"/>
      <c r="AX31" s="13"/>
      <c r="AY31" s="13"/>
      <c r="AZ31" s="13"/>
      <c r="BA31" s="13"/>
      <c r="BB31" s="13"/>
      <c r="BC31" s="13"/>
      <c r="BD31" s="13"/>
      <c r="CR31" s="304"/>
      <c r="DM31" s="304"/>
    </row>
    <row r="32" spans="2:117" ht="15" customHeight="1" outlineLevel="1" thickBot="1">
      <c r="I32" s="472" t="s">
        <v>44</v>
      </c>
      <c r="K32" s="26" t="s">
        <v>62</v>
      </c>
      <c r="L32" s="27"/>
      <c r="M32" s="28"/>
      <c r="N32" s="26" t="s">
        <v>63</v>
      </c>
      <c r="O32" s="27"/>
      <c r="P32" s="28"/>
      <c r="Q32" s="26" t="s">
        <v>64</v>
      </c>
      <c r="R32" s="27"/>
      <c r="S32" s="28"/>
      <c r="T32" s="26" t="s">
        <v>65</v>
      </c>
      <c r="U32" s="27"/>
      <c r="V32" s="28"/>
      <c r="W32" s="26" t="s">
        <v>66</v>
      </c>
      <c r="X32" s="27"/>
      <c r="Y32" s="28"/>
      <c r="Z32" s="26" t="s">
        <v>67</v>
      </c>
      <c r="AA32" s="27"/>
      <c r="AB32" s="28"/>
      <c r="AE32" s="289" t="s">
        <v>85</v>
      </c>
      <c r="AF32" s="410">
        <f ca="1">SUMIF($CB$66:$CB$101,AE32,$CF$66:$CF$101)</f>
        <v>0</v>
      </c>
      <c r="AG32" s="412" t="str">
        <f t="shared" ref="AG32:AG37" ca="1" si="116">REPT("■",AF32) &amp; " " &amp;AF32</f>
        <v xml:space="preserve"> 0</v>
      </c>
      <c r="AH32" s="132"/>
      <c r="AK32" s="290" t="str">
        <f t="shared" si="0"/>
        <v/>
      </c>
      <c r="AL32" s="290" t="str">
        <f>IF(AK32&lt;&gt;"",MAX($AL$5:AL31)+1,"")</f>
        <v/>
      </c>
      <c r="AN32" s="13"/>
      <c r="AO32" s="13"/>
      <c r="AP32" s="13"/>
      <c r="AQ32" s="13"/>
      <c r="AR32" s="13"/>
      <c r="AS32" s="13"/>
      <c r="AT32" s="13"/>
      <c r="AU32" s="13"/>
      <c r="AV32" s="13"/>
      <c r="AW32" s="13"/>
      <c r="AX32" s="13"/>
      <c r="AY32" s="13"/>
      <c r="AZ32" s="13"/>
      <c r="BA32" s="13"/>
      <c r="BB32" s="13"/>
      <c r="BC32" s="13"/>
      <c r="BD32" s="13"/>
      <c r="CR32" s="304"/>
      <c r="DM32" s="304"/>
    </row>
    <row r="33" spans="2:117" ht="14.25" customHeight="1" outlineLevel="1">
      <c r="I33" s="473"/>
      <c r="K33" s="23" t="s">
        <v>2</v>
      </c>
      <c r="L33" s="24" t="s">
        <v>0</v>
      </c>
      <c r="M33" s="25" t="s">
        <v>1</v>
      </c>
      <c r="N33" s="23" t="s">
        <v>2</v>
      </c>
      <c r="O33" s="24" t="s">
        <v>0</v>
      </c>
      <c r="P33" s="25" t="s">
        <v>1</v>
      </c>
      <c r="Q33" s="23" t="s">
        <v>2</v>
      </c>
      <c r="R33" s="24" t="s">
        <v>0</v>
      </c>
      <c r="S33" s="25" t="s">
        <v>1</v>
      </c>
      <c r="T33" s="23" t="s">
        <v>2</v>
      </c>
      <c r="U33" s="24" t="s">
        <v>0</v>
      </c>
      <c r="V33" s="25" t="s">
        <v>1</v>
      </c>
      <c r="W33" s="23" t="s">
        <v>2</v>
      </c>
      <c r="X33" s="24" t="s">
        <v>0</v>
      </c>
      <c r="Y33" s="25" t="s">
        <v>1</v>
      </c>
      <c r="Z33" s="23" t="s">
        <v>2</v>
      </c>
      <c r="AA33" s="24" t="s">
        <v>0</v>
      </c>
      <c r="AB33" s="25" t="s">
        <v>1</v>
      </c>
      <c r="AE33" s="289" t="s">
        <v>99</v>
      </c>
      <c r="AF33" s="410">
        <f t="shared" ref="AF33:AF37" ca="1" si="117">SUMIF($CB$66:$CB$101,AE33,$CF$66:$CF$101)</f>
        <v>0</v>
      </c>
      <c r="AG33" s="413" t="str">
        <f t="shared" ca="1" si="116"/>
        <v xml:space="preserve"> 0</v>
      </c>
      <c r="AH33" s="132"/>
      <c r="AK33" s="290" t="str">
        <f t="shared" si="0"/>
        <v/>
      </c>
      <c r="AL33" s="290" t="str">
        <f>IF(AK33&lt;&gt;"",MAX($AL$5:AL32)+1,"")</f>
        <v/>
      </c>
      <c r="AN33" s="13"/>
      <c r="AO33" s="13"/>
      <c r="AP33" s="13"/>
      <c r="AQ33" s="13"/>
      <c r="AR33" s="13"/>
      <c r="AS33" s="13"/>
      <c r="AT33" s="13"/>
      <c r="AU33" s="13"/>
      <c r="AV33" s="13"/>
      <c r="AW33" s="13"/>
      <c r="AX33" s="13"/>
      <c r="AY33" s="13"/>
      <c r="AZ33" s="13"/>
      <c r="BA33" s="13"/>
      <c r="BB33" s="13"/>
      <c r="BC33" s="13"/>
      <c r="BD33" s="13"/>
      <c r="CR33" s="304"/>
      <c r="DM33" s="304"/>
    </row>
    <row r="34" spans="2:117" ht="14.25" customHeight="1" outlineLevel="1">
      <c r="B34" s="300"/>
      <c r="C34" s="300"/>
      <c r="D34" s="300"/>
      <c r="E34" s="300"/>
      <c r="F34" s="300"/>
      <c r="G34" s="300"/>
      <c r="I34" s="473"/>
      <c r="K34" s="140">
        <v>0.2</v>
      </c>
      <c r="L34" s="14" t="s">
        <v>3</v>
      </c>
      <c r="M34" s="16">
        <v>8</v>
      </c>
      <c r="N34" s="140">
        <v>0.2</v>
      </c>
      <c r="O34" s="14" t="s">
        <v>18</v>
      </c>
      <c r="P34" s="16">
        <v>8</v>
      </c>
      <c r="Q34" s="140">
        <v>0.2</v>
      </c>
      <c r="R34" s="14" t="s">
        <v>8</v>
      </c>
      <c r="S34" s="16">
        <v>8</v>
      </c>
      <c r="T34" s="140">
        <v>0.2</v>
      </c>
      <c r="U34" s="14" t="s">
        <v>23</v>
      </c>
      <c r="V34" s="16">
        <v>8</v>
      </c>
      <c r="W34" s="140">
        <v>0.2</v>
      </c>
      <c r="X34" s="14" t="s">
        <v>13</v>
      </c>
      <c r="Y34" s="16">
        <v>8</v>
      </c>
      <c r="Z34" s="140">
        <v>0.2</v>
      </c>
      <c r="AA34" s="14" t="s">
        <v>23</v>
      </c>
      <c r="AB34" s="16">
        <v>7</v>
      </c>
      <c r="AE34" s="289" t="s">
        <v>151</v>
      </c>
      <c r="AF34" s="410">
        <f t="shared" ca="1" si="117"/>
        <v>0</v>
      </c>
      <c r="AG34" s="413" t="str">
        <f t="shared" ca="1" si="116"/>
        <v xml:space="preserve"> 0</v>
      </c>
      <c r="AH34" s="132"/>
      <c r="AK34" s="290" t="str">
        <f t="shared" si="0"/>
        <v/>
      </c>
      <c r="AL34" s="290" t="str">
        <f>IF(AK34&lt;&gt;"",MAX($AL$5:AL33)+1,"")</f>
        <v/>
      </c>
      <c r="AN34" s="385" t="str">
        <f t="shared" ref="AN34:AN37" ca="1" si="118">IF(BH34,1,IF(CA34,2,IF(CV34,3,"")))</f>
        <v/>
      </c>
      <c r="AO34" s="386">
        <f t="shared" ref="AO34:AO37" ca="1" si="119">OR(BH34,CA34,CV34)*K34</f>
        <v>0</v>
      </c>
      <c r="AP34" s="386" t="str">
        <f t="shared" ref="AP34:AP37" ca="1" si="120">IF(AN34=1,AO34,"")</f>
        <v/>
      </c>
      <c r="AQ34" s="385" t="str">
        <f t="shared" ref="AQ34:AQ37" ca="1" si="121">IF(BK34,1,IF(CD34,2,IF(CY34,3,"")))</f>
        <v/>
      </c>
      <c r="AR34" s="386">
        <f t="shared" ref="AR34:AR37" ca="1" si="122">OR(BK34,CD34,CY34)*N34</f>
        <v>0</v>
      </c>
      <c r="AS34" s="386" t="str">
        <f t="shared" ref="AS34:AS37" ca="1" si="123">IF(AQ34=1,AR34,"")</f>
        <v/>
      </c>
      <c r="AT34" s="385" t="str">
        <f t="shared" ref="AT34:AT37" ca="1" si="124">IF(BN34,1,IF(CG34,2,IF(DB34,3,"")))</f>
        <v/>
      </c>
      <c r="AU34" s="386">
        <f t="shared" ref="AU34:AU37" ca="1" si="125">OR(BN34,CG34,DB34)*Q34</f>
        <v>0</v>
      </c>
      <c r="AV34" s="386" t="str">
        <f t="shared" ref="AV34:AV37" ca="1" si="126">IF(AT34=1,AU34,"")</f>
        <v/>
      </c>
      <c r="AW34" s="385" t="str">
        <f t="shared" ref="AW34:AW37" si="127">IF(BQ34,1,IF(CJ34,2,IF(DE34,3,"")))</f>
        <v/>
      </c>
      <c r="AX34" s="386">
        <f t="shared" ref="AX34:AX37" si="128">OR(BQ34,CJ34,DE34)*T34</f>
        <v>0</v>
      </c>
      <c r="AY34" s="386" t="str">
        <f t="shared" ref="AY34:AY37" si="129">IF(AW34=1,AX34,"")</f>
        <v/>
      </c>
      <c r="AZ34" s="385" t="str">
        <f t="shared" ref="AZ34:AZ37" ca="1" si="130">IF(BT34,1,IF(CM34,2,IF(DH34,3,"")))</f>
        <v/>
      </c>
      <c r="BA34" s="386">
        <f t="shared" ref="BA34:BA37" ca="1" si="131">OR(BT34,CM34,DH34)*W34</f>
        <v>0</v>
      </c>
      <c r="BB34" s="386" t="str">
        <f t="shared" ref="BB34:BB37" ca="1" si="132">IF(AZ34=1,BA34,"")</f>
        <v/>
      </c>
      <c r="BC34" s="385" t="str">
        <f t="shared" ref="BC34:BC37" si="133">IF(BW34,1,IF(CP34,2,IF(DK34,3,"")))</f>
        <v/>
      </c>
      <c r="BD34" s="386">
        <f t="shared" ref="BD34:BD37" si="134">OR(BW34,CP34,DK34)*Z34</f>
        <v>0</v>
      </c>
      <c r="BE34" s="386" t="str">
        <f t="shared" ref="BE34:BE37" si="135">IF(BC34=1,BD34,"")</f>
        <v/>
      </c>
      <c r="BH34" s="300">
        <f t="shared" ref="BH34:BH37" si="136">B34</f>
        <v>0</v>
      </c>
      <c r="BI34" s="32" t="str">
        <f t="shared" ref="BI34:BI37" si="137">IF(BH34,L34,"")</f>
        <v/>
      </c>
      <c r="BJ34" s="32" t="str">
        <f t="shared" ref="BJ34:BJ37" si="138">IF(BH34,M34,"")</f>
        <v/>
      </c>
      <c r="BK34" s="300">
        <f t="shared" ref="BK34:BK37" si="139">C34</f>
        <v>0</v>
      </c>
      <c r="BL34" s="32" t="str">
        <f t="shared" ref="BL34:BL37" si="140">IF(BK34,O34,"")</f>
        <v/>
      </c>
      <c r="BM34" s="32" t="str">
        <f t="shared" ref="BM34:BM37" si="141">IF(BK34,P34,"")</f>
        <v/>
      </c>
      <c r="BN34" s="300">
        <f t="shared" ref="BN34:BN37" si="142">D34</f>
        <v>0</v>
      </c>
      <c r="BO34" s="32" t="str">
        <f t="shared" ref="BO34:BO37" si="143">IF(BN34,R34,"")</f>
        <v/>
      </c>
      <c r="BP34" s="32" t="str">
        <f t="shared" ref="BP34:BP37" si="144">IF(BN34,S34,"")</f>
        <v/>
      </c>
      <c r="BQ34" s="300">
        <f t="shared" ref="BQ34:BQ37" si="145">E34</f>
        <v>0</v>
      </c>
      <c r="BR34" s="32" t="str">
        <f t="shared" ref="BR34:BR37" si="146">IF(BQ34,U34,"")</f>
        <v/>
      </c>
      <c r="BS34" s="32" t="str">
        <f t="shared" ref="BS34:BS37" si="147">IF(BQ34,V34,"")</f>
        <v/>
      </c>
      <c r="BT34" s="300">
        <f t="shared" ref="BT34:BT37" si="148">F34</f>
        <v>0</v>
      </c>
      <c r="BU34" s="32" t="str">
        <f t="shared" ref="BU34:BU37" si="149">IF(BT34,X34,"")</f>
        <v/>
      </c>
      <c r="BV34" s="32" t="str">
        <f t="shared" ref="BV34:BV37" si="150">IF(BT34,Y34,"")</f>
        <v/>
      </c>
      <c r="BW34" s="300">
        <f t="shared" ref="BW34:BW37" si="151">G34</f>
        <v>0</v>
      </c>
      <c r="BX34" s="32" t="str">
        <f t="shared" ref="BX34:BX37" si="152">IF(BW34,AA34,"")</f>
        <v/>
      </c>
      <c r="BY34" s="32" t="str">
        <f t="shared" ref="BY34:BY37" si="153">IF(BW34,AB34,"")</f>
        <v/>
      </c>
      <c r="CA34" s="300" t="b">
        <f>AND(CB34&gt;=0,$CF$65&gt;1)</f>
        <v>0</v>
      </c>
      <c r="CB34" s="32">
        <f t="shared" ref="CB34:CB37" si="154">SUMIF($CB$66:$CB$101,L34,$CC$66:$CC$101)-M34</f>
        <v>-8</v>
      </c>
      <c r="CC34" s="32"/>
      <c r="CD34" s="300" t="b">
        <f>AND(CE34&gt;=0,$CF$65&gt;1)</f>
        <v>0</v>
      </c>
      <c r="CE34" s="32">
        <f t="shared" ref="CE34:CE37" si="155">SUMIF($CB$66:$CB$101,O34,$CC$66:$CC$101)-P34</f>
        <v>-8</v>
      </c>
      <c r="CF34" s="32"/>
      <c r="CG34" s="300" t="b">
        <f>AND(CH34&gt;=0,$CF$65&gt;1)</f>
        <v>0</v>
      </c>
      <c r="CH34" s="32">
        <f t="shared" ref="CH34:CH37" si="156">SUMIF($CB$66:$CB$101,R34,$CC$66:$CC$101)-S34</f>
        <v>-8</v>
      </c>
      <c r="CI34" s="32"/>
      <c r="CJ34" s="300" t="b">
        <f>AND(CK34&gt;=0,$CF$65&gt;1)</f>
        <v>0</v>
      </c>
      <c r="CK34" s="32">
        <f t="shared" ref="CK34:CK37" si="157">SUMIF($CB$66:$CB$101,U34,$CC$66:$CC$101)-V34</f>
        <v>-8</v>
      </c>
      <c r="CL34" s="32"/>
      <c r="CM34" s="300" t="b">
        <f>AND(CN34&gt;=0,$CF$65&gt;1)</f>
        <v>0</v>
      </c>
      <c r="CN34" s="32">
        <f t="shared" ref="CN34:CN37" si="158">SUMIF($CB$66:$CB$101,X34,$CC$66:$CC$101)-Y34</f>
        <v>-8</v>
      </c>
      <c r="CO34" s="32"/>
      <c r="CP34" s="300" t="b">
        <f>AND(CQ34&gt;=0,$CF$65&gt;1)</f>
        <v>0</v>
      </c>
      <c r="CQ34" s="32">
        <f t="shared" ref="CQ34:CQ37" si="159">SUMIF($CB$66:$CB$101,AA34,$CC$66:$CC$101)-AB34</f>
        <v>-7</v>
      </c>
      <c r="CR34" s="32"/>
      <c r="CV34" s="300" t="b">
        <f ca="1">AND(CW34&gt;=0,$CF$65=3)</f>
        <v>0</v>
      </c>
      <c r="CW34" s="32">
        <f t="shared" ref="CW34:CW37" ca="1" si="160">SUMIF($CB$66:$CB$101,L34,$CD$66:$CD$101)-M34</f>
        <v>-8</v>
      </c>
      <c r="CX34" s="32"/>
      <c r="CY34" s="300" t="b">
        <f ca="1">AND(CZ34&gt;=0,$CF$65=3)</f>
        <v>0</v>
      </c>
      <c r="CZ34" s="32">
        <f t="shared" ref="CZ34:CZ37" ca="1" si="161">SUMIF($CB$66:$CB$101,O34,$CD$66:$CD$101)-P34</f>
        <v>-8</v>
      </c>
      <c r="DA34" s="32"/>
      <c r="DB34" s="300" t="b">
        <f ca="1">AND(DC34&gt;=0,$CF$65=3)</f>
        <v>0</v>
      </c>
      <c r="DC34" s="32">
        <f t="shared" ref="DC34:DC37" ca="1" si="162">SUMIF($CB$66:$CB$101,R34,$CD$66:$CD$101)-S34</f>
        <v>-8</v>
      </c>
      <c r="DD34" s="32"/>
      <c r="DE34" s="300" t="b">
        <f>AND(DF34&gt;=0,$CF$65=3)</f>
        <v>0</v>
      </c>
      <c r="DF34" s="32">
        <f t="shared" ref="DF34:DF37" si="163">SUMIF($CB$66:$CB$101,U34,$CD$66:$CD$101)-V34</f>
        <v>-8</v>
      </c>
      <c r="DG34" s="32"/>
      <c r="DH34" s="300" t="b">
        <f ca="1">AND(DI34&gt;=0,$CF$65=3)</f>
        <v>0</v>
      </c>
      <c r="DI34" s="32">
        <f t="shared" ref="DI34:DI37" ca="1" si="164">SUMIF($CB$66:$CB$101,X34,$CD$66:$CD$101)-Y34</f>
        <v>-8</v>
      </c>
      <c r="DJ34" s="32"/>
      <c r="DK34" s="300" t="b">
        <f>AND(DL34&gt;=0,$CF$65=3)</f>
        <v>0</v>
      </c>
      <c r="DL34" s="32">
        <f t="shared" ref="DL34:DL37" si="165">SUMIF($CB$66:$CB$101,AA34,$CD$66:$CD$101)-AB34</f>
        <v>-7</v>
      </c>
      <c r="DM34" s="32"/>
    </row>
    <row r="35" spans="2:117" ht="14.25" customHeight="1" outlineLevel="1">
      <c r="B35" s="300"/>
      <c r="C35" s="300"/>
      <c r="D35" s="300"/>
      <c r="E35" s="300"/>
      <c r="F35" s="300"/>
      <c r="G35" s="300"/>
      <c r="I35" s="473"/>
      <c r="K35" s="141">
        <v>0.1</v>
      </c>
      <c r="L35" s="15" t="s">
        <v>38</v>
      </c>
      <c r="M35" s="17">
        <v>8</v>
      </c>
      <c r="N35" s="141">
        <v>0.1</v>
      </c>
      <c r="O35" s="15" t="s">
        <v>26</v>
      </c>
      <c r="P35" s="17">
        <v>8</v>
      </c>
      <c r="Q35" s="141">
        <v>0.1</v>
      </c>
      <c r="R35" s="15" t="s">
        <v>19</v>
      </c>
      <c r="S35" s="17">
        <v>8</v>
      </c>
      <c r="T35" s="141">
        <v>0.1</v>
      </c>
      <c r="U35" s="15" t="s">
        <v>16</v>
      </c>
      <c r="V35" s="17">
        <v>8</v>
      </c>
      <c r="W35" s="141">
        <v>0.1</v>
      </c>
      <c r="X35" s="15" t="s">
        <v>35</v>
      </c>
      <c r="Y35" s="17">
        <v>8</v>
      </c>
      <c r="Z35" s="141">
        <v>0.1</v>
      </c>
      <c r="AA35" s="15" t="s">
        <v>27</v>
      </c>
      <c r="AB35" s="17">
        <v>8</v>
      </c>
      <c r="AE35" s="289" t="s">
        <v>168</v>
      </c>
      <c r="AF35" s="410">
        <f t="shared" ca="1" si="117"/>
        <v>0</v>
      </c>
      <c r="AG35" s="413" t="str">
        <f t="shared" ca="1" si="116"/>
        <v xml:space="preserve"> 0</v>
      </c>
      <c r="AH35" s="132"/>
      <c r="AK35" s="290" t="str">
        <f t="shared" si="0"/>
        <v/>
      </c>
      <c r="AL35" s="290" t="str">
        <f>IF(AK35&lt;&gt;"",MAX($AL$5:AL34)+1,"")</f>
        <v/>
      </c>
      <c r="AN35" s="385" t="str">
        <f t="shared" si="118"/>
        <v/>
      </c>
      <c r="AO35" s="386">
        <f t="shared" si="119"/>
        <v>0</v>
      </c>
      <c r="AP35" s="386" t="str">
        <f t="shared" si="120"/>
        <v/>
      </c>
      <c r="AQ35" s="385" t="str">
        <f t="shared" ca="1" si="121"/>
        <v/>
      </c>
      <c r="AR35" s="386">
        <f t="shared" ca="1" si="122"/>
        <v>0</v>
      </c>
      <c r="AS35" s="386" t="str">
        <f t="shared" ca="1" si="123"/>
        <v/>
      </c>
      <c r="AT35" s="385" t="str">
        <f t="shared" ca="1" si="124"/>
        <v/>
      </c>
      <c r="AU35" s="386">
        <f t="shared" ca="1" si="125"/>
        <v>0</v>
      </c>
      <c r="AV35" s="386" t="str">
        <f t="shared" ca="1" si="126"/>
        <v/>
      </c>
      <c r="AW35" s="385" t="str">
        <f t="shared" ca="1" si="127"/>
        <v/>
      </c>
      <c r="AX35" s="386">
        <f t="shared" ca="1" si="128"/>
        <v>0</v>
      </c>
      <c r="AY35" s="386" t="str">
        <f t="shared" ca="1" si="129"/>
        <v/>
      </c>
      <c r="AZ35" s="385" t="str">
        <f t="shared" ca="1" si="130"/>
        <v/>
      </c>
      <c r="BA35" s="386">
        <f t="shared" ca="1" si="131"/>
        <v>0</v>
      </c>
      <c r="BB35" s="386" t="str">
        <f t="shared" ca="1" si="132"/>
        <v/>
      </c>
      <c r="BC35" s="385" t="str">
        <f t="shared" ca="1" si="133"/>
        <v/>
      </c>
      <c r="BD35" s="386">
        <f t="shared" ca="1" si="134"/>
        <v>0</v>
      </c>
      <c r="BE35" s="386" t="str">
        <f t="shared" ca="1" si="135"/>
        <v/>
      </c>
      <c r="BH35" s="300">
        <f t="shared" si="136"/>
        <v>0</v>
      </c>
      <c r="BI35" s="32" t="str">
        <f t="shared" si="137"/>
        <v/>
      </c>
      <c r="BJ35" s="32" t="str">
        <f t="shared" si="138"/>
        <v/>
      </c>
      <c r="BK35" s="300">
        <f t="shared" si="139"/>
        <v>0</v>
      </c>
      <c r="BL35" s="32" t="str">
        <f t="shared" si="140"/>
        <v/>
      </c>
      <c r="BM35" s="32" t="str">
        <f t="shared" si="141"/>
        <v/>
      </c>
      <c r="BN35" s="300">
        <f t="shared" si="142"/>
        <v>0</v>
      </c>
      <c r="BO35" s="32" t="str">
        <f t="shared" si="143"/>
        <v/>
      </c>
      <c r="BP35" s="32" t="str">
        <f t="shared" si="144"/>
        <v/>
      </c>
      <c r="BQ35" s="300">
        <f t="shared" si="145"/>
        <v>0</v>
      </c>
      <c r="BR35" s="32" t="str">
        <f t="shared" si="146"/>
        <v/>
      </c>
      <c r="BS35" s="32" t="str">
        <f t="shared" si="147"/>
        <v/>
      </c>
      <c r="BT35" s="300">
        <f t="shared" si="148"/>
        <v>0</v>
      </c>
      <c r="BU35" s="32" t="str">
        <f t="shared" si="149"/>
        <v/>
      </c>
      <c r="BV35" s="32" t="str">
        <f t="shared" si="150"/>
        <v/>
      </c>
      <c r="BW35" s="300">
        <f t="shared" si="151"/>
        <v>0</v>
      </c>
      <c r="BX35" s="32" t="str">
        <f t="shared" si="152"/>
        <v/>
      </c>
      <c r="BY35" s="32" t="str">
        <f t="shared" si="153"/>
        <v/>
      </c>
      <c r="CA35" s="300" t="b">
        <f>AND(CB35&gt;=0,$CF$65&gt;1)</f>
        <v>0</v>
      </c>
      <c r="CB35" s="32">
        <f t="shared" si="154"/>
        <v>-8</v>
      </c>
      <c r="CC35" s="32"/>
      <c r="CD35" s="300" t="b">
        <f>AND(CE35&gt;=0,$CF$65&gt;1)</f>
        <v>0</v>
      </c>
      <c r="CE35" s="32">
        <f t="shared" si="155"/>
        <v>-8</v>
      </c>
      <c r="CF35" s="32"/>
      <c r="CG35" s="300" t="b">
        <f>AND(CH35&gt;=0,$CF$65&gt;1)</f>
        <v>0</v>
      </c>
      <c r="CH35" s="32">
        <f t="shared" si="156"/>
        <v>-8</v>
      </c>
      <c r="CI35" s="32"/>
      <c r="CJ35" s="300" t="b">
        <f>AND(CK35&gt;=0,$CF$65&gt;1)</f>
        <v>0</v>
      </c>
      <c r="CK35" s="32">
        <f t="shared" si="157"/>
        <v>-8</v>
      </c>
      <c r="CL35" s="32"/>
      <c r="CM35" s="300" t="b">
        <f>AND(CN35&gt;=0,$CF$65&gt;1)</f>
        <v>0</v>
      </c>
      <c r="CN35" s="32">
        <f t="shared" si="158"/>
        <v>-8</v>
      </c>
      <c r="CO35" s="32"/>
      <c r="CP35" s="300" t="b">
        <f>AND(CQ35&gt;=0,$CF$65&gt;1)</f>
        <v>0</v>
      </c>
      <c r="CQ35" s="32">
        <f t="shared" si="159"/>
        <v>-8</v>
      </c>
      <c r="CR35" s="32"/>
      <c r="CV35" s="300" t="b">
        <f>AND(CW35&gt;=0,$CF$65=3)</f>
        <v>0</v>
      </c>
      <c r="CW35" s="32">
        <f t="shared" si="160"/>
        <v>-8</v>
      </c>
      <c r="CX35" s="32"/>
      <c r="CY35" s="300" t="b">
        <f ca="1">AND(CZ35&gt;=0,$CF$65=3)</f>
        <v>0</v>
      </c>
      <c r="CZ35" s="32">
        <f t="shared" ca="1" si="161"/>
        <v>-8</v>
      </c>
      <c r="DA35" s="32"/>
      <c r="DB35" s="300" t="b">
        <f ca="1">AND(DC35&gt;=0,$CF$65=3)</f>
        <v>0</v>
      </c>
      <c r="DC35" s="32">
        <f t="shared" ca="1" si="162"/>
        <v>-8</v>
      </c>
      <c r="DD35" s="32"/>
      <c r="DE35" s="300" t="b">
        <f ca="1">AND(DF35&gt;=0,$CF$65=3)</f>
        <v>0</v>
      </c>
      <c r="DF35" s="32">
        <f t="shared" ca="1" si="163"/>
        <v>-8</v>
      </c>
      <c r="DG35" s="32"/>
      <c r="DH35" s="300" t="b">
        <f ca="1">AND(DI35&gt;=0,$CF$65=3)</f>
        <v>0</v>
      </c>
      <c r="DI35" s="32">
        <f t="shared" ca="1" si="164"/>
        <v>-8</v>
      </c>
      <c r="DJ35" s="32"/>
      <c r="DK35" s="300" t="b">
        <f ca="1">AND(DL35&gt;=0,$CF$65=3)</f>
        <v>0</v>
      </c>
      <c r="DL35" s="32">
        <f t="shared" ca="1" si="165"/>
        <v>-8</v>
      </c>
      <c r="DM35" s="32"/>
    </row>
    <row r="36" spans="2:117" ht="14.25" customHeight="1" outlineLevel="1">
      <c r="B36" s="300"/>
      <c r="C36" s="300"/>
      <c r="D36" s="300"/>
      <c r="E36" s="300"/>
      <c r="F36" s="300"/>
      <c r="G36" s="300"/>
      <c r="I36" s="473"/>
      <c r="K36" s="141">
        <v>0.1</v>
      </c>
      <c r="L36" s="15" t="s">
        <v>28</v>
      </c>
      <c r="M36" s="17">
        <v>8</v>
      </c>
      <c r="N36" s="141">
        <v>0.1</v>
      </c>
      <c r="O36" s="15" t="s">
        <v>7</v>
      </c>
      <c r="P36" s="17">
        <v>8</v>
      </c>
      <c r="Q36" s="141">
        <v>0.1</v>
      </c>
      <c r="R36" s="15" t="s">
        <v>11</v>
      </c>
      <c r="S36" s="17">
        <v>8</v>
      </c>
      <c r="T36" s="141">
        <v>0.1</v>
      </c>
      <c r="U36" s="15" t="s">
        <v>31</v>
      </c>
      <c r="V36" s="17">
        <v>8</v>
      </c>
      <c r="W36" s="141">
        <v>0.1</v>
      </c>
      <c r="X36" s="15" t="s">
        <v>32</v>
      </c>
      <c r="Y36" s="17">
        <v>8</v>
      </c>
      <c r="Z36" s="141">
        <v>0.1</v>
      </c>
      <c r="AA36" s="15" t="s">
        <v>21</v>
      </c>
      <c r="AB36" s="17">
        <v>8</v>
      </c>
      <c r="AE36" s="289" t="s">
        <v>93</v>
      </c>
      <c r="AF36" s="410">
        <f t="shared" ca="1" si="117"/>
        <v>0</v>
      </c>
      <c r="AG36" s="413" t="str">
        <f t="shared" ca="1" si="116"/>
        <v xml:space="preserve"> 0</v>
      </c>
      <c r="AH36" s="132"/>
      <c r="AK36" s="290" t="str">
        <f t="shared" si="0"/>
        <v/>
      </c>
      <c r="AL36" s="290" t="str">
        <f>IF(AK36&lt;&gt;"",MAX($AL$5:AL35)+1,"")</f>
        <v/>
      </c>
      <c r="AN36" s="385" t="str">
        <f t="shared" ca="1" si="118"/>
        <v/>
      </c>
      <c r="AO36" s="386">
        <f t="shared" ca="1" si="119"/>
        <v>0</v>
      </c>
      <c r="AP36" s="386" t="str">
        <f t="shared" ca="1" si="120"/>
        <v/>
      </c>
      <c r="AQ36" s="385" t="str">
        <f t="shared" ca="1" si="121"/>
        <v/>
      </c>
      <c r="AR36" s="386">
        <f t="shared" ca="1" si="122"/>
        <v>0</v>
      </c>
      <c r="AS36" s="386" t="str">
        <f t="shared" ca="1" si="123"/>
        <v/>
      </c>
      <c r="AT36" s="385" t="str">
        <f t="shared" ca="1" si="124"/>
        <v/>
      </c>
      <c r="AU36" s="386">
        <f t="shared" ca="1" si="125"/>
        <v>0</v>
      </c>
      <c r="AV36" s="386" t="str">
        <f t="shared" ca="1" si="126"/>
        <v/>
      </c>
      <c r="AW36" s="385" t="str">
        <f t="shared" ca="1" si="127"/>
        <v/>
      </c>
      <c r="AX36" s="386">
        <f t="shared" ca="1" si="128"/>
        <v>0</v>
      </c>
      <c r="AY36" s="386" t="str">
        <f t="shared" ca="1" si="129"/>
        <v/>
      </c>
      <c r="AZ36" s="385" t="str">
        <f t="shared" ca="1" si="130"/>
        <v/>
      </c>
      <c r="BA36" s="386">
        <f t="shared" ca="1" si="131"/>
        <v>0</v>
      </c>
      <c r="BB36" s="386" t="str">
        <f t="shared" ca="1" si="132"/>
        <v/>
      </c>
      <c r="BC36" s="385" t="str">
        <f t="shared" ca="1" si="133"/>
        <v/>
      </c>
      <c r="BD36" s="386">
        <f t="shared" ca="1" si="134"/>
        <v>0</v>
      </c>
      <c r="BE36" s="386" t="str">
        <f t="shared" ca="1" si="135"/>
        <v/>
      </c>
      <c r="BH36" s="300">
        <f t="shared" si="136"/>
        <v>0</v>
      </c>
      <c r="BI36" s="32" t="str">
        <f t="shared" si="137"/>
        <v/>
      </c>
      <c r="BJ36" s="32" t="str">
        <f t="shared" si="138"/>
        <v/>
      </c>
      <c r="BK36" s="300">
        <f t="shared" si="139"/>
        <v>0</v>
      </c>
      <c r="BL36" s="32" t="str">
        <f t="shared" si="140"/>
        <v/>
      </c>
      <c r="BM36" s="32" t="str">
        <f t="shared" si="141"/>
        <v/>
      </c>
      <c r="BN36" s="300">
        <f t="shared" si="142"/>
        <v>0</v>
      </c>
      <c r="BO36" s="32" t="str">
        <f t="shared" si="143"/>
        <v/>
      </c>
      <c r="BP36" s="32" t="str">
        <f t="shared" si="144"/>
        <v/>
      </c>
      <c r="BQ36" s="300">
        <f t="shared" si="145"/>
        <v>0</v>
      </c>
      <c r="BR36" s="32" t="str">
        <f t="shared" si="146"/>
        <v/>
      </c>
      <c r="BS36" s="32" t="str">
        <f t="shared" si="147"/>
        <v/>
      </c>
      <c r="BT36" s="300">
        <f t="shared" si="148"/>
        <v>0</v>
      </c>
      <c r="BU36" s="32" t="str">
        <f t="shared" si="149"/>
        <v/>
      </c>
      <c r="BV36" s="32" t="str">
        <f t="shared" si="150"/>
        <v/>
      </c>
      <c r="BW36" s="300">
        <f t="shared" si="151"/>
        <v>0</v>
      </c>
      <c r="BX36" s="32" t="str">
        <f t="shared" si="152"/>
        <v/>
      </c>
      <c r="BY36" s="32" t="str">
        <f t="shared" si="153"/>
        <v/>
      </c>
      <c r="CA36" s="300" t="b">
        <f>AND(CB36&gt;=0,$CF$65&gt;1)</f>
        <v>0</v>
      </c>
      <c r="CB36" s="32">
        <f t="shared" si="154"/>
        <v>-8</v>
      </c>
      <c r="CC36" s="32"/>
      <c r="CD36" s="300" t="b">
        <f>AND(CE36&gt;=0,$CF$65&gt;1)</f>
        <v>0</v>
      </c>
      <c r="CE36" s="32">
        <f t="shared" si="155"/>
        <v>-8</v>
      </c>
      <c r="CF36" s="32"/>
      <c r="CG36" s="300" t="b">
        <f>AND(CH36&gt;=0,$CF$65&gt;1)</f>
        <v>0</v>
      </c>
      <c r="CH36" s="32">
        <f t="shared" si="156"/>
        <v>-8</v>
      </c>
      <c r="CI36" s="32"/>
      <c r="CJ36" s="300" t="b">
        <f>AND(CK36&gt;=0,$CF$65&gt;1)</f>
        <v>0</v>
      </c>
      <c r="CK36" s="32">
        <f t="shared" si="157"/>
        <v>-8</v>
      </c>
      <c r="CL36" s="32"/>
      <c r="CM36" s="300" t="b">
        <f>AND(CN36&gt;=0,$CF$65&gt;1)</f>
        <v>0</v>
      </c>
      <c r="CN36" s="32">
        <f t="shared" si="158"/>
        <v>-8</v>
      </c>
      <c r="CO36" s="32"/>
      <c r="CP36" s="300" t="b">
        <f>AND(CQ36&gt;=0,$CF$65&gt;1)</f>
        <v>0</v>
      </c>
      <c r="CQ36" s="32">
        <f t="shared" si="159"/>
        <v>-8</v>
      </c>
      <c r="CR36" s="32"/>
      <c r="CV36" s="300" t="b">
        <f ca="1">AND(CW36&gt;=0,$CF$65=3)</f>
        <v>0</v>
      </c>
      <c r="CW36" s="32">
        <f t="shared" ca="1" si="160"/>
        <v>-8</v>
      </c>
      <c r="CX36" s="32"/>
      <c r="CY36" s="300" t="b">
        <f ca="1">AND(CZ36&gt;=0,$CF$65=3)</f>
        <v>0</v>
      </c>
      <c r="CZ36" s="32">
        <f t="shared" ca="1" si="161"/>
        <v>-8</v>
      </c>
      <c r="DA36" s="32"/>
      <c r="DB36" s="300" t="b">
        <f ca="1">AND(DC36&gt;=0,$CF$65=3)</f>
        <v>0</v>
      </c>
      <c r="DC36" s="32">
        <f t="shared" ca="1" si="162"/>
        <v>-8</v>
      </c>
      <c r="DD36" s="32"/>
      <c r="DE36" s="300" t="b">
        <f ca="1">AND(DF36&gt;=0,$CF$65=3)</f>
        <v>0</v>
      </c>
      <c r="DF36" s="32">
        <f t="shared" ca="1" si="163"/>
        <v>-8</v>
      </c>
      <c r="DG36" s="32"/>
      <c r="DH36" s="300" t="b">
        <f ca="1">AND(DI36&gt;=0,$CF$65=3)</f>
        <v>0</v>
      </c>
      <c r="DI36" s="32">
        <f t="shared" ca="1" si="164"/>
        <v>-8</v>
      </c>
      <c r="DJ36" s="32"/>
      <c r="DK36" s="300" t="b">
        <f ca="1">AND(DL36&gt;=0,$CF$65=3)</f>
        <v>0</v>
      </c>
      <c r="DL36" s="32">
        <f t="shared" ca="1" si="165"/>
        <v>-8</v>
      </c>
      <c r="DM36" s="32"/>
    </row>
    <row r="37" spans="2:117" ht="14.25" customHeight="1" outlineLevel="1" thickBot="1">
      <c r="B37" s="300"/>
      <c r="C37" s="300"/>
      <c r="D37" s="300"/>
      <c r="E37" s="300"/>
      <c r="F37" s="300"/>
      <c r="G37" s="300"/>
      <c r="I37" s="474"/>
      <c r="K37" s="142">
        <v>0.1</v>
      </c>
      <c r="L37" s="18" t="s">
        <v>6</v>
      </c>
      <c r="M37" s="19">
        <v>8</v>
      </c>
      <c r="N37" s="142">
        <v>0.1</v>
      </c>
      <c r="O37" s="18" t="s">
        <v>4</v>
      </c>
      <c r="P37" s="19">
        <v>8</v>
      </c>
      <c r="Q37" s="142">
        <v>0.1</v>
      </c>
      <c r="R37" s="18" t="s">
        <v>22</v>
      </c>
      <c r="S37" s="19">
        <v>8</v>
      </c>
      <c r="T37" s="142">
        <v>0.1</v>
      </c>
      <c r="U37" s="18" t="s">
        <v>36</v>
      </c>
      <c r="V37" s="19">
        <v>8</v>
      </c>
      <c r="W37" s="142">
        <v>0.1</v>
      </c>
      <c r="X37" s="18" t="s">
        <v>30</v>
      </c>
      <c r="Y37" s="19">
        <v>8</v>
      </c>
      <c r="Z37" s="142">
        <v>0.1</v>
      </c>
      <c r="AA37" s="18" t="s">
        <v>9</v>
      </c>
      <c r="AB37" s="19">
        <v>8</v>
      </c>
      <c r="AE37" s="289" t="s">
        <v>104</v>
      </c>
      <c r="AF37" s="410">
        <f t="shared" ca="1" si="117"/>
        <v>0</v>
      </c>
      <c r="AG37" s="413" t="str">
        <f t="shared" ca="1" si="116"/>
        <v xml:space="preserve"> 0</v>
      </c>
      <c r="AH37" s="132"/>
      <c r="AK37" s="290" t="str">
        <f t="shared" si="0"/>
        <v/>
      </c>
      <c r="AL37" s="290" t="str">
        <f>IF(AK37&lt;&gt;"",MAX($AL$5:AL36)+1,"")</f>
        <v/>
      </c>
      <c r="AN37" s="385" t="str">
        <f t="shared" ca="1" si="118"/>
        <v/>
      </c>
      <c r="AO37" s="386">
        <f t="shared" ca="1" si="119"/>
        <v>0</v>
      </c>
      <c r="AP37" s="386" t="str">
        <f t="shared" ca="1" si="120"/>
        <v/>
      </c>
      <c r="AQ37" s="385" t="str">
        <f t="shared" ca="1" si="121"/>
        <v/>
      </c>
      <c r="AR37" s="386">
        <f t="shared" ca="1" si="122"/>
        <v>0</v>
      </c>
      <c r="AS37" s="386" t="str">
        <f t="shared" ca="1" si="123"/>
        <v/>
      </c>
      <c r="AT37" s="385" t="str">
        <f t="shared" ca="1" si="124"/>
        <v/>
      </c>
      <c r="AU37" s="386">
        <f t="shared" ca="1" si="125"/>
        <v>0</v>
      </c>
      <c r="AV37" s="386" t="str">
        <f t="shared" ca="1" si="126"/>
        <v/>
      </c>
      <c r="AW37" s="385" t="str">
        <f t="shared" ca="1" si="127"/>
        <v/>
      </c>
      <c r="AX37" s="386">
        <f t="shared" ca="1" si="128"/>
        <v>0</v>
      </c>
      <c r="AY37" s="386" t="str">
        <f t="shared" ca="1" si="129"/>
        <v/>
      </c>
      <c r="AZ37" s="385" t="str">
        <f t="shared" ca="1" si="130"/>
        <v/>
      </c>
      <c r="BA37" s="386">
        <f t="shared" ca="1" si="131"/>
        <v>0</v>
      </c>
      <c r="BB37" s="386" t="str">
        <f t="shared" ca="1" si="132"/>
        <v/>
      </c>
      <c r="BC37" s="385" t="str">
        <f t="shared" ca="1" si="133"/>
        <v/>
      </c>
      <c r="BD37" s="386">
        <f t="shared" ca="1" si="134"/>
        <v>0</v>
      </c>
      <c r="BE37" s="386" t="str">
        <f t="shared" ca="1" si="135"/>
        <v/>
      </c>
      <c r="BH37" s="300">
        <f t="shared" si="136"/>
        <v>0</v>
      </c>
      <c r="BI37" s="32" t="str">
        <f t="shared" si="137"/>
        <v/>
      </c>
      <c r="BJ37" s="32" t="str">
        <f t="shared" si="138"/>
        <v/>
      </c>
      <c r="BK37" s="300">
        <f t="shared" si="139"/>
        <v>0</v>
      </c>
      <c r="BL37" s="32" t="str">
        <f t="shared" si="140"/>
        <v/>
      </c>
      <c r="BM37" s="32" t="str">
        <f t="shared" si="141"/>
        <v/>
      </c>
      <c r="BN37" s="300">
        <f t="shared" si="142"/>
        <v>0</v>
      </c>
      <c r="BO37" s="32" t="str">
        <f t="shared" si="143"/>
        <v/>
      </c>
      <c r="BP37" s="32" t="str">
        <f t="shared" si="144"/>
        <v/>
      </c>
      <c r="BQ37" s="300">
        <f t="shared" si="145"/>
        <v>0</v>
      </c>
      <c r="BR37" s="32" t="str">
        <f t="shared" si="146"/>
        <v/>
      </c>
      <c r="BS37" s="32" t="str">
        <f t="shared" si="147"/>
        <v/>
      </c>
      <c r="BT37" s="300">
        <f t="shared" si="148"/>
        <v>0</v>
      </c>
      <c r="BU37" s="32" t="str">
        <f t="shared" si="149"/>
        <v/>
      </c>
      <c r="BV37" s="32" t="str">
        <f t="shared" si="150"/>
        <v/>
      </c>
      <c r="BW37" s="300">
        <f t="shared" si="151"/>
        <v>0</v>
      </c>
      <c r="BX37" s="32" t="str">
        <f t="shared" si="152"/>
        <v/>
      </c>
      <c r="BY37" s="32" t="str">
        <f t="shared" si="153"/>
        <v/>
      </c>
      <c r="CA37" s="300" t="b">
        <f>AND(CB37&gt;=0,$CF$65&gt;1)</f>
        <v>0</v>
      </c>
      <c r="CB37" s="32">
        <f t="shared" si="154"/>
        <v>-8</v>
      </c>
      <c r="CC37" s="32"/>
      <c r="CD37" s="300" t="b">
        <f>AND(CE37&gt;=0,$CF$65&gt;1)</f>
        <v>0</v>
      </c>
      <c r="CE37" s="32">
        <f t="shared" si="155"/>
        <v>-8</v>
      </c>
      <c r="CF37" s="32"/>
      <c r="CG37" s="300" t="b">
        <f>AND(CH37&gt;=0,$CF$65&gt;1)</f>
        <v>0</v>
      </c>
      <c r="CH37" s="32">
        <f t="shared" si="156"/>
        <v>-8</v>
      </c>
      <c r="CI37" s="32"/>
      <c r="CJ37" s="300" t="b">
        <f>AND(CK37&gt;=0,$CF$65&gt;1)</f>
        <v>0</v>
      </c>
      <c r="CK37" s="32">
        <f t="shared" si="157"/>
        <v>-8</v>
      </c>
      <c r="CL37" s="32"/>
      <c r="CM37" s="300" t="b">
        <f>AND(CN37&gt;=0,$CF$65&gt;1)</f>
        <v>0</v>
      </c>
      <c r="CN37" s="32">
        <f t="shared" si="158"/>
        <v>-8</v>
      </c>
      <c r="CO37" s="32"/>
      <c r="CP37" s="300" t="b">
        <f>AND(CQ37&gt;=0,$CF$65&gt;1)</f>
        <v>0</v>
      </c>
      <c r="CQ37" s="32">
        <f t="shared" si="159"/>
        <v>-8</v>
      </c>
      <c r="CR37" s="32"/>
      <c r="CV37" s="300" t="b">
        <f ca="1">AND(CW37&gt;=0,$CF$65=3)</f>
        <v>0</v>
      </c>
      <c r="CW37" s="32">
        <f t="shared" ca="1" si="160"/>
        <v>-8</v>
      </c>
      <c r="CX37" s="32"/>
      <c r="CY37" s="300" t="b">
        <f ca="1">AND(CZ37&gt;=0,$CF$65=3)</f>
        <v>0</v>
      </c>
      <c r="CZ37" s="32">
        <f t="shared" ca="1" si="161"/>
        <v>-8</v>
      </c>
      <c r="DA37" s="32"/>
      <c r="DB37" s="300" t="b">
        <f ca="1">AND(DC37&gt;=0,$CF$65=3)</f>
        <v>0</v>
      </c>
      <c r="DC37" s="32">
        <f t="shared" ca="1" si="162"/>
        <v>-8</v>
      </c>
      <c r="DD37" s="32"/>
      <c r="DE37" s="300" t="b">
        <f ca="1">AND(DF37&gt;=0,$CF$65=3)</f>
        <v>0</v>
      </c>
      <c r="DF37" s="32">
        <f t="shared" ca="1" si="163"/>
        <v>-8</v>
      </c>
      <c r="DG37" s="32"/>
      <c r="DH37" s="300" t="b">
        <f ca="1">AND(DI37&gt;=0,$CF$65=3)</f>
        <v>0</v>
      </c>
      <c r="DI37" s="32">
        <f t="shared" ca="1" si="164"/>
        <v>-8</v>
      </c>
      <c r="DJ37" s="32"/>
      <c r="DK37" s="300" t="b">
        <f ca="1">AND(DL37&gt;=0,$CF$65=3)</f>
        <v>0</v>
      </c>
      <c r="DL37" s="32">
        <f t="shared" ca="1" si="165"/>
        <v>-8</v>
      </c>
      <c r="DM37" s="32"/>
    </row>
    <row r="38" spans="2:117" ht="6.75" customHeight="1" outlineLevel="1" thickBot="1">
      <c r="AK38" s="13"/>
      <c r="AN38" s="13"/>
      <c r="AO38" s="13"/>
      <c r="AP38" s="13"/>
      <c r="AQ38" s="13"/>
      <c r="AR38" s="13"/>
      <c r="AS38" s="13"/>
      <c r="AT38" s="13"/>
      <c r="AU38" s="13"/>
      <c r="AV38" s="13"/>
      <c r="AW38" s="13"/>
      <c r="AX38" s="13"/>
      <c r="AY38" s="13"/>
      <c r="AZ38" s="13"/>
      <c r="BA38" s="13"/>
      <c r="BB38" s="13"/>
      <c r="BC38" s="13"/>
      <c r="BD38" s="13"/>
      <c r="CR38" s="304"/>
      <c r="DM38" s="304"/>
    </row>
    <row r="39" spans="2:117" ht="15" customHeight="1" outlineLevel="1" thickBot="1">
      <c r="I39" s="469" t="s">
        <v>70</v>
      </c>
      <c r="K39" s="55" t="s">
        <v>586</v>
      </c>
      <c r="L39" s="56"/>
      <c r="M39" s="57"/>
      <c r="N39" s="55" t="s">
        <v>587</v>
      </c>
      <c r="O39" s="56"/>
      <c r="P39" s="57"/>
      <c r="Q39" s="55" t="s">
        <v>588</v>
      </c>
      <c r="R39" s="56"/>
      <c r="S39" s="57"/>
      <c r="T39" s="55" t="s">
        <v>589</v>
      </c>
      <c r="U39" s="56"/>
      <c r="V39" s="57"/>
      <c r="W39" s="55" t="s">
        <v>590</v>
      </c>
      <c r="X39" s="56"/>
      <c r="Y39" s="57"/>
      <c r="Z39" s="55" t="s">
        <v>591</v>
      </c>
      <c r="AA39" s="56"/>
      <c r="AB39" s="57"/>
      <c r="AE39" s="289" t="s">
        <v>123</v>
      </c>
      <c r="AF39" s="410">
        <f ca="1">SUMIF($CB$66:$CB$101,AE39,$CF$66:$CF$101)</f>
        <v>0</v>
      </c>
      <c r="AG39" s="413" t="str">
        <f t="shared" ref="AG39:AG45" ca="1" si="166">REPT("■",AF39) &amp; " " &amp;AF39</f>
        <v xml:space="preserve"> 0</v>
      </c>
      <c r="AH39" s="132"/>
      <c r="AK39" s="290" t="str">
        <f t="shared" si="0"/>
        <v/>
      </c>
      <c r="AL39" s="290" t="str">
        <f>IF(AK39&lt;&gt;"",MAX($AL$5:AL38)+1,"")</f>
        <v/>
      </c>
      <c r="AN39" s="13"/>
      <c r="AO39" s="13"/>
      <c r="AP39" s="13"/>
      <c r="AQ39" s="13"/>
      <c r="AR39" s="13"/>
      <c r="AS39" s="13"/>
      <c r="AT39" s="13"/>
      <c r="AU39" s="13"/>
      <c r="AV39" s="13"/>
      <c r="AW39" s="13"/>
      <c r="AX39" s="13"/>
      <c r="AY39" s="13"/>
      <c r="AZ39" s="13"/>
      <c r="BA39" s="13"/>
      <c r="BB39" s="13"/>
      <c r="BC39" s="13"/>
      <c r="BD39" s="13"/>
      <c r="CR39" s="304"/>
      <c r="DM39" s="304"/>
    </row>
    <row r="40" spans="2:117" ht="14.25" customHeight="1" outlineLevel="1">
      <c r="I40" s="470"/>
      <c r="K40" s="23" t="s">
        <v>2</v>
      </c>
      <c r="L40" s="24" t="s">
        <v>0</v>
      </c>
      <c r="M40" s="25" t="s">
        <v>1</v>
      </c>
      <c r="N40" s="23" t="s">
        <v>2</v>
      </c>
      <c r="O40" s="24" t="s">
        <v>0</v>
      </c>
      <c r="P40" s="25" t="s">
        <v>1</v>
      </c>
      <c r="Q40" s="23" t="s">
        <v>2</v>
      </c>
      <c r="R40" s="24" t="s">
        <v>0</v>
      </c>
      <c r="S40" s="25" t="s">
        <v>1</v>
      </c>
      <c r="T40" s="23" t="s">
        <v>2</v>
      </c>
      <c r="U40" s="24" t="s">
        <v>0</v>
      </c>
      <c r="V40" s="25" t="s">
        <v>1</v>
      </c>
      <c r="W40" s="23" t="s">
        <v>2</v>
      </c>
      <c r="X40" s="24" t="s">
        <v>0</v>
      </c>
      <c r="Y40" s="25" t="s">
        <v>1</v>
      </c>
      <c r="Z40" s="23" t="s">
        <v>2</v>
      </c>
      <c r="AA40" s="24" t="s">
        <v>0</v>
      </c>
      <c r="AB40" s="25" t="s">
        <v>1</v>
      </c>
      <c r="AE40" s="289" t="s">
        <v>418</v>
      </c>
      <c r="AF40" s="410">
        <f t="shared" ref="AF40:AF45" ca="1" si="167">SUMIF($CB$66:$CB$101,AE40,$CF$66:$CF$101)</f>
        <v>0</v>
      </c>
      <c r="AG40" s="413" t="str">
        <f t="shared" ca="1" si="166"/>
        <v xml:space="preserve"> 0</v>
      </c>
      <c r="AH40" s="132"/>
      <c r="AK40" s="290" t="str">
        <f t="shared" si="0"/>
        <v/>
      </c>
      <c r="AL40" s="290" t="str">
        <f>IF(AK40&lt;&gt;"",MAX($AL$5:AL39)+1,"")</f>
        <v/>
      </c>
      <c r="AN40" s="13"/>
      <c r="AO40" s="13"/>
      <c r="AP40" s="13"/>
      <c r="AQ40" s="13"/>
      <c r="AR40" s="13"/>
      <c r="AS40" s="13"/>
      <c r="AT40" s="13"/>
      <c r="AU40" s="13"/>
      <c r="AV40" s="13"/>
      <c r="AW40" s="13"/>
      <c r="AX40" s="13"/>
      <c r="AY40" s="13"/>
      <c r="AZ40" s="13"/>
      <c r="BA40" s="13"/>
      <c r="BB40" s="13"/>
      <c r="BC40" s="13"/>
      <c r="BD40" s="13"/>
      <c r="CR40" s="304"/>
      <c r="DM40" s="304"/>
    </row>
    <row r="41" spans="2:117" ht="14.25" customHeight="1" outlineLevel="1">
      <c r="B41" s="300"/>
      <c r="C41" s="300"/>
      <c r="D41" s="300"/>
      <c r="E41" s="300"/>
      <c r="F41" s="300"/>
      <c r="G41" s="300"/>
      <c r="I41" s="470"/>
      <c r="K41" s="140">
        <v>0.3</v>
      </c>
      <c r="L41" s="14" t="s">
        <v>23</v>
      </c>
      <c r="M41" s="16">
        <v>9</v>
      </c>
      <c r="N41" s="140">
        <v>0.3</v>
      </c>
      <c r="O41" s="14" t="s">
        <v>13</v>
      </c>
      <c r="P41" s="16">
        <v>9</v>
      </c>
      <c r="Q41" s="140">
        <v>0.3</v>
      </c>
      <c r="R41" s="14" t="s">
        <v>3</v>
      </c>
      <c r="S41" s="16">
        <v>9</v>
      </c>
      <c r="T41" s="140">
        <v>0.3</v>
      </c>
      <c r="U41" s="14" t="s">
        <v>18</v>
      </c>
      <c r="V41" s="16">
        <v>9</v>
      </c>
      <c r="W41" s="140">
        <v>0.3</v>
      </c>
      <c r="X41" s="14" t="s">
        <v>23</v>
      </c>
      <c r="Y41" s="16">
        <v>5</v>
      </c>
      <c r="Z41" s="140">
        <v>0.3</v>
      </c>
      <c r="AA41" s="14" t="s">
        <v>8</v>
      </c>
      <c r="AB41" s="16">
        <v>9</v>
      </c>
      <c r="AD41" s="13" t="b">
        <v>0</v>
      </c>
      <c r="AE41" s="289" t="s">
        <v>92</v>
      </c>
      <c r="AF41" s="410">
        <f t="shared" ca="1" si="167"/>
        <v>0</v>
      </c>
      <c r="AG41" s="413" t="str">
        <f t="shared" ca="1" si="166"/>
        <v xml:space="preserve"> 0</v>
      </c>
      <c r="AH41" s="132"/>
      <c r="AK41" s="290" t="str">
        <f t="shared" si="0"/>
        <v/>
      </c>
      <c r="AL41" s="290" t="str">
        <f>IF(AK41&lt;&gt;"",MAX($AL$5:AL40)+1,"")</f>
        <v/>
      </c>
      <c r="AN41" s="385" t="str">
        <f t="shared" ref="AN41:AN43" si="168">IF(BH41,1,IF(CA41,2,IF(CV41,3,"")))</f>
        <v/>
      </c>
      <c r="AO41" s="386">
        <f t="shared" ref="AO41:AO43" si="169">OR(BH41,CA41,CV41)*K41</f>
        <v>0</v>
      </c>
      <c r="AP41" s="386" t="str">
        <f t="shared" ref="AP41:AP43" si="170">IF(AN41=1,AO41,"")</f>
        <v/>
      </c>
      <c r="AQ41" s="385" t="str">
        <f t="shared" ref="AQ41:AQ43" ca="1" si="171">IF(BK41,1,IF(CD41,2,IF(CY41,3,"")))</f>
        <v/>
      </c>
      <c r="AR41" s="386">
        <f t="shared" ref="AR41:AR43" ca="1" si="172">OR(BK41,CD41,CY41)*N41</f>
        <v>0</v>
      </c>
      <c r="AS41" s="386" t="str">
        <f t="shared" ref="AS41:AS43" ca="1" si="173">IF(AQ41=1,AR41,"")</f>
        <v/>
      </c>
      <c r="AT41" s="385" t="str">
        <f t="shared" ref="AT41:AT43" ca="1" si="174">IF(BN41,1,IF(CG41,2,IF(DB41,3,"")))</f>
        <v/>
      </c>
      <c r="AU41" s="386">
        <f t="shared" ref="AU41:AU43" ca="1" si="175">OR(BN41,CG41,DB41)*Q41</f>
        <v>0</v>
      </c>
      <c r="AV41" s="386" t="str">
        <f t="shared" ref="AV41:AV43" ca="1" si="176">IF(AT41=1,AU41,"")</f>
        <v/>
      </c>
      <c r="AW41" s="385" t="str">
        <f t="shared" ref="AW41:AW43" ca="1" si="177">IF(BQ41,1,IF(CJ41,2,IF(DE41,3,"")))</f>
        <v/>
      </c>
      <c r="AX41" s="386">
        <f t="shared" ref="AX41:AX43" ca="1" si="178">OR(BQ41,CJ41,DE41)*T41</f>
        <v>0</v>
      </c>
      <c r="AY41" s="386" t="str">
        <f t="shared" ref="AY41:AY43" ca="1" si="179">IF(AW41=1,AX41,"")</f>
        <v/>
      </c>
      <c r="AZ41" s="385" t="str">
        <f t="shared" ref="AZ41:AZ43" si="180">IF(BT41,1,IF(CM41,2,IF(DH41,3,"")))</f>
        <v/>
      </c>
      <c r="BA41" s="386">
        <f t="shared" ref="BA41:BA43" si="181">OR(BT41,CM41,DH41)*W41</f>
        <v>0</v>
      </c>
      <c r="BB41" s="386" t="str">
        <f t="shared" ref="BB41:BB43" si="182">IF(AZ41=1,BA41,"")</f>
        <v/>
      </c>
      <c r="BC41" s="385" t="str">
        <f t="shared" ref="BC41:BC43" ca="1" si="183">IF(BW41,1,IF(CP41,2,IF(DK41,3,"")))</f>
        <v/>
      </c>
      <c r="BD41" s="386">
        <f t="shared" ref="BD41:BD43" ca="1" si="184">OR(BW41,CP41,DK41)*Z41</f>
        <v>0</v>
      </c>
      <c r="BE41" s="386" t="str">
        <f t="shared" ref="BE41:BE43" ca="1" si="185">IF(BC41=1,BD41,"")</f>
        <v/>
      </c>
      <c r="BH41" s="300">
        <f t="shared" ref="BH41:BH43" si="186">B41</f>
        <v>0</v>
      </c>
      <c r="BI41" s="32" t="str">
        <f t="shared" ref="BI41:BI43" si="187">IF(BH41,L41,"")</f>
        <v/>
      </c>
      <c r="BJ41" s="32" t="str">
        <f t="shared" ref="BJ41:BJ43" si="188">IF(BH41,M41,"")</f>
        <v/>
      </c>
      <c r="BK41" s="300">
        <f t="shared" ref="BK41:BK43" si="189">C41</f>
        <v>0</v>
      </c>
      <c r="BL41" s="32" t="str">
        <f t="shared" ref="BL41:BL43" si="190">IF(BK41,O41,"")</f>
        <v/>
      </c>
      <c r="BM41" s="32" t="str">
        <f t="shared" ref="BM41:BM43" si="191">IF(BK41,P41,"")</f>
        <v/>
      </c>
      <c r="BN41" s="300">
        <f t="shared" ref="BN41:BN43" si="192">D41</f>
        <v>0</v>
      </c>
      <c r="BO41" s="32" t="str">
        <f t="shared" ref="BO41:BO43" si="193">IF(BN41,R41,"")</f>
        <v/>
      </c>
      <c r="BP41" s="32" t="str">
        <f t="shared" ref="BP41:BP43" si="194">IF(BN41,S41,"")</f>
        <v/>
      </c>
      <c r="BQ41" s="300">
        <f t="shared" ref="BQ41:BQ43" si="195">E41</f>
        <v>0</v>
      </c>
      <c r="BR41" s="32" t="str">
        <f t="shared" ref="BR41:BR43" si="196">IF(BQ41,U41,"")</f>
        <v/>
      </c>
      <c r="BS41" s="32" t="str">
        <f t="shared" ref="BS41:BS43" si="197">IF(BQ41,V41,"")</f>
        <v/>
      </c>
      <c r="BT41" s="300">
        <f t="shared" ref="BT41:BT43" si="198">F41</f>
        <v>0</v>
      </c>
      <c r="BU41" s="32" t="str">
        <f t="shared" ref="BU41:BU43" si="199">IF(BT41,X41,"")</f>
        <v/>
      </c>
      <c r="BV41" s="32" t="str">
        <f t="shared" ref="BV41:BV43" si="200">IF(BT41,Y41,"")</f>
        <v/>
      </c>
      <c r="BW41" s="300">
        <f t="shared" ref="BW41:BW43" si="201">G41</f>
        <v>0</v>
      </c>
      <c r="BX41" s="32" t="str">
        <f t="shared" ref="BX41:BX43" si="202">IF(BW41,AA41,"")</f>
        <v/>
      </c>
      <c r="BY41" s="32" t="str">
        <f t="shared" ref="BY41:BY43" si="203">IF(BW41,AB41,"")</f>
        <v/>
      </c>
      <c r="CA41" s="300" t="b">
        <f>AND(CB41&gt;=0,$CF$65&gt;1)</f>
        <v>0</v>
      </c>
      <c r="CB41" s="32">
        <f t="shared" ref="CB41:CB43" si="204">SUMIF($CB$66:$CB$101,L41,$CC$66:$CC$101)-M41</f>
        <v>-9</v>
      </c>
      <c r="CC41" s="32"/>
      <c r="CD41" s="300" t="b">
        <f>AND(CE41&gt;=0,$CF$65&gt;1)</f>
        <v>0</v>
      </c>
      <c r="CE41" s="32">
        <f t="shared" ref="CE41:CE43" si="205">SUMIF($CB$66:$CB$101,O41,$CC$66:$CC$101)-P41</f>
        <v>-9</v>
      </c>
      <c r="CF41" s="32"/>
      <c r="CG41" s="300" t="b">
        <f>AND(CH41&gt;=0,$CF$65&gt;1)</f>
        <v>0</v>
      </c>
      <c r="CH41" s="32">
        <f t="shared" ref="CH41:CH43" si="206">SUMIF($CB$66:$CB$101,R41,$CC$66:$CC$101)-S41</f>
        <v>-9</v>
      </c>
      <c r="CI41" s="32"/>
      <c r="CJ41" s="300" t="b">
        <f>AND(CK41&gt;=0,$CF$65&gt;1)</f>
        <v>0</v>
      </c>
      <c r="CK41" s="32">
        <f t="shared" ref="CK41:CK43" si="207">SUMIF($CB$66:$CB$101,U41,$CC$66:$CC$101)-V41</f>
        <v>-9</v>
      </c>
      <c r="CL41" s="32"/>
      <c r="CM41" s="300" t="b">
        <f>AND(CN41&gt;=0,$CF$65&gt;1)</f>
        <v>0</v>
      </c>
      <c r="CN41" s="32">
        <f t="shared" ref="CN41:CN43" si="208">SUMIF($CB$66:$CB$101,X41,$CC$66:$CC$101)-Y41</f>
        <v>-5</v>
      </c>
      <c r="CO41" s="32"/>
      <c r="CP41" s="300" t="b">
        <f>AND(CQ41&gt;=0,$CF$65&gt;1)</f>
        <v>0</v>
      </c>
      <c r="CQ41" s="32">
        <f t="shared" ref="CQ41:CQ43" si="209">SUMIF($CB$66:$CB$101,AA41,$CC$66:$CC$101)-AB41</f>
        <v>-9</v>
      </c>
      <c r="CR41" s="32"/>
      <c r="CV41" s="300" t="b">
        <f>AND(CW41&gt;=0,$CF$65=3)</f>
        <v>0</v>
      </c>
      <c r="CW41" s="32">
        <f t="shared" ref="CW41:CW43" si="210">SUMIF($CB$66:$CB$101,L41,$CD$66:$CD$101)-M41</f>
        <v>-9</v>
      </c>
      <c r="CX41" s="32"/>
      <c r="CY41" s="300" t="b">
        <f ca="1">AND(CZ41&gt;=0,$CF$65=3)</f>
        <v>0</v>
      </c>
      <c r="CZ41" s="32">
        <f t="shared" ref="CZ41:CZ43" ca="1" si="211">SUMIF($CB$66:$CB$101,O41,$CD$66:$CD$101)-P41</f>
        <v>-9</v>
      </c>
      <c r="DA41" s="32"/>
      <c r="DB41" s="300" t="b">
        <f ca="1">AND(DC41&gt;=0,$CF$65=3)</f>
        <v>0</v>
      </c>
      <c r="DC41" s="32">
        <f t="shared" ref="DC41:DC43" ca="1" si="212">SUMIF($CB$66:$CB$101,R41,$CD$66:$CD$101)-S41</f>
        <v>-9</v>
      </c>
      <c r="DD41" s="32"/>
      <c r="DE41" s="300" t="b">
        <f ca="1">AND(DF41&gt;=0,$CF$65=3)</f>
        <v>0</v>
      </c>
      <c r="DF41" s="32">
        <f t="shared" ref="DF41:DF43" ca="1" si="213">SUMIF($CB$66:$CB$101,U41,$CD$66:$CD$101)-V41</f>
        <v>-9</v>
      </c>
      <c r="DG41" s="32"/>
      <c r="DH41" s="300" t="b">
        <f>AND(DI41&gt;=0,$CF$65=3)</f>
        <v>0</v>
      </c>
      <c r="DI41" s="32">
        <f t="shared" ref="DI41:DI43" si="214">SUMIF($CB$66:$CB$101,X41,$CD$66:$CD$101)-Y41</f>
        <v>-5</v>
      </c>
      <c r="DJ41" s="32"/>
      <c r="DK41" s="300" t="b">
        <f ca="1">AND(DL41&gt;=0,$CF$65=3)</f>
        <v>0</v>
      </c>
      <c r="DL41" s="32">
        <f t="shared" ref="DL41:DL43" ca="1" si="215">SUMIF($CB$66:$CB$101,AA41,$CD$66:$CD$101)-AB41</f>
        <v>-9</v>
      </c>
      <c r="DM41" s="32"/>
    </row>
    <row r="42" spans="2:117" ht="14.25" customHeight="1" outlineLevel="1">
      <c r="B42" s="300"/>
      <c r="C42" s="300"/>
      <c r="D42" s="300"/>
      <c r="E42" s="300"/>
      <c r="F42" s="300"/>
      <c r="G42" s="300"/>
      <c r="I42" s="470"/>
      <c r="K42" s="141">
        <v>0.1</v>
      </c>
      <c r="L42" s="15" t="s">
        <v>20</v>
      </c>
      <c r="M42" s="17">
        <v>8</v>
      </c>
      <c r="N42" s="141">
        <v>0.1</v>
      </c>
      <c r="O42" s="15" t="s">
        <v>34</v>
      </c>
      <c r="P42" s="17">
        <v>8</v>
      </c>
      <c r="Q42" s="141">
        <v>0.1</v>
      </c>
      <c r="R42" s="15" t="s">
        <v>38</v>
      </c>
      <c r="S42" s="17">
        <v>6</v>
      </c>
      <c r="T42" s="141">
        <v>0.1</v>
      </c>
      <c r="U42" s="15" t="s">
        <v>38</v>
      </c>
      <c r="V42" s="17">
        <v>10</v>
      </c>
      <c r="W42" s="141">
        <v>0.1</v>
      </c>
      <c r="X42" s="15" t="s">
        <v>19</v>
      </c>
      <c r="Y42" s="17">
        <v>4</v>
      </c>
      <c r="Z42" s="141">
        <v>0.1</v>
      </c>
      <c r="AA42" s="15" t="s">
        <v>24</v>
      </c>
      <c r="AB42" s="17">
        <v>8</v>
      </c>
      <c r="AD42" s="13" t="b">
        <v>0</v>
      </c>
      <c r="AE42" s="289" t="s">
        <v>147</v>
      </c>
      <c r="AF42" s="410">
        <f t="shared" ca="1" si="167"/>
        <v>0</v>
      </c>
      <c r="AG42" s="413" t="str">
        <f t="shared" ca="1" si="166"/>
        <v xml:space="preserve"> 0</v>
      </c>
      <c r="AH42" s="132"/>
      <c r="AK42" s="290" t="str">
        <f t="shared" si="0"/>
        <v/>
      </c>
      <c r="AL42" s="290" t="str">
        <f>IF(AK42&lt;&gt;"",MAX($AL$5:AL41)+1,"")</f>
        <v/>
      </c>
      <c r="AN42" s="385" t="str">
        <f t="shared" ca="1" si="168"/>
        <v/>
      </c>
      <c r="AO42" s="386">
        <f t="shared" ca="1" si="169"/>
        <v>0</v>
      </c>
      <c r="AP42" s="386" t="str">
        <f t="shared" ca="1" si="170"/>
        <v/>
      </c>
      <c r="AQ42" s="385" t="str">
        <f t="shared" ca="1" si="171"/>
        <v/>
      </c>
      <c r="AR42" s="386">
        <f t="shared" ca="1" si="172"/>
        <v>0</v>
      </c>
      <c r="AS42" s="386" t="str">
        <f t="shared" ca="1" si="173"/>
        <v/>
      </c>
      <c r="AT42" s="385" t="str">
        <f t="shared" si="174"/>
        <v/>
      </c>
      <c r="AU42" s="386">
        <f t="shared" si="175"/>
        <v>0</v>
      </c>
      <c r="AV42" s="386" t="str">
        <f t="shared" si="176"/>
        <v/>
      </c>
      <c r="AW42" s="385" t="str">
        <f t="shared" si="177"/>
        <v/>
      </c>
      <c r="AX42" s="386">
        <f t="shared" si="178"/>
        <v>0</v>
      </c>
      <c r="AY42" s="386" t="str">
        <f t="shared" si="179"/>
        <v/>
      </c>
      <c r="AZ42" s="385" t="str">
        <f t="shared" ca="1" si="180"/>
        <v/>
      </c>
      <c r="BA42" s="386">
        <f t="shared" ca="1" si="181"/>
        <v>0</v>
      </c>
      <c r="BB42" s="386" t="str">
        <f t="shared" ca="1" si="182"/>
        <v/>
      </c>
      <c r="BC42" s="385" t="str">
        <f t="shared" ca="1" si="183"/>
        <v/>
      </c>
      <c r="BD42" s="386">
        <f t="shared" ca="1" si="184"/>
        <v>0</v>
      </c>
      <c r="BE42" s="386" t="str">
        <f t="shared" ca="1" si="185"/>
        <v/>
      </c>
      <c r="BH42" s="300">
        <f t="shared" si="186"/>
        <v>0</v>
      </c>
      <c r="BI42" s="32" t="str">
        <f t="shared" si="187"/>
        <v/>
      </c>
      <c r="BJ42" s="32" t="str">
        <f t="shared" si="188"/>
        <v/>
      </c>
      <c r="BK42" s="300">
        <f t="shared" si="189"/>
        <v>0</v>
      </c>
      <c r="BL42" s="32" t="str">
        <f t="shared" si="190"/>
        <v/>
      </c>
      <c r="BM42" s="32" t="str">
        <f t="shared" si="191"/>
        <v/>
      </c>
      <c r="BN42" s="300">
        <f t="shared" si="192"/>
        <v>0</v>
      </c>
      <c r="BO42" s="32" t="str">
        <f t="shared" si="193"/>
        <v/>
      </c>
      <c r="BP42" s="32" t="str">
        <f t="shared" si="194"/>
        <v/>
      </c>
      <c r="BQ42" s="300">
        <f t="shared" si="195"/>
        <v>0</v>
      </c>
      <c r="BR42" s="32" t="str">
        <f t="shared" si="196"/>
        <v/>
      </c>
      <c r="BS42" s="32" t="str">
        <f t="shared" si="197"/>
        <v/>
      </c>
      <c r="BT42" s="300">
        <f t="shared" si="198"/>
        <v>0</v>
      </c>
      <c r="BU42" s="32" t="str">
        <f t="shared" si="199"/>
        <v/>
      </c>
      <c r="BV42" s="32" t="str">
        <f t="shared" si="200"/>
        <v/>
      </c>
      <c r="BW42" s="300">
        <f t="shared" si="201"/>
        <v>0</v>
      </c>
      <c r="BX42" s="32" t="str">
        <f t="shared" si="202"/>
        <v/>
      </c>
      <c r="BY42" s="32" t="str">
        <f t="shared" si="203"/>
        <v/>
      </c>
      <c r="CA42" s="300" t="b">
        <f>AND(CB42&gt;=0,$CF$65&gt;1)</f>
        <v>0</v>
      </c>
      <c r="CB42" s="32">
        <f t="shared" si="204"/>
        <v>-8</v>
      </c>
      <c r="CC42" s="32"/>
      <c r="CD42" s="300" t="b">
        <f>AND(CE42&gt;=0,$CF$65&gt;1)</f>
        <v>0</v>
      </c>
      <c r="CE42" s="32">
        <f t="shared" si="205"/>
        <v>-8</v>
      </c>
      <c r="CF42" s="32"/>
      <c r="CG42" s="300" t="b">
        <f>AND(CH42&gt;=0,$CF$65&gt;1)</f>
        <v>0</v>
      </c>
      <c r="CH42" s="32">
        <f t="shared" si="206"/>
        <v>-6</v>
      </c>
      <c r="CI42" s="32"/>
      <c r="CJ42" s="300" t="b">
        <f>AND(CK42&gt;=0,$CF$65&gt;1)</f>
        <v>0</v>
      </c>
      <c r="CK42" s="32">
        <f t="shared" si="207"/>
        <v>-10</v>
      </c>
      <c r="CL42" s="32"/>
      <c r="CM42" s="300" t="b">
        <f>AND(CN42&gt;=0,$CF$65&gt;1)</f>
        <v>0</v>
      </c>
      <c r="CN42" s="32">
        <f t="shared" si="208"/>
        <v>-4</v>
      </c>
      <c r="CO42" s="32"/>
      <c r="CP42" s="300" t="b">
        <f>AND(CQ42&gt;=0,$CF$65&gt;1)</f>
        <v>0</v>
      </c>
      <c r="CQ42" s="32">
        <f t="shared" si="209"/>
        <v>-8</v>
      </c>
      <c r="CR42" s="32"/>
      <c r="CV42" s="300" t="b">
        <f ca="1">AND(CW42&gt;=0,$CF$65=3)</f>
        <v>0</v>
      </c>
      <c r="CW42" s="32">
        <f t="shared" ca="1" si="210"/>
        <v>-8</v>
      </c>
      <c r="CX42" s="32"/>
      <c r="CY42" s="300" t="b">
        <f ca="1">AND(CZ42&gt;=0,$CF$65=3)</f>
        <v>0</v>
      </c>
      <c r="CZ42" s="32">
        <f t="shared" ca="1" si="211"/>
        <v>-8</v>
      </c>
      <c r="DA42" s="32"/>
      <c r="DB42" s="300" t="b">
        <f>AND(DC42&gt;=0,$CF$65=3)</f>
        <v>0</v>
      </c>
      <c r="DC42" s="32">
        <f t="shared" si="212"/>
        <v>-6</v>
      </c>
      <c r="DD42" s="32"/>
      <c r="DE42" s="300" t="b">
        <f>AND(DF42&gt;=0,$CF$65=3)</f>
        <v>0</v>
      </c>
      <c r="DF42" s="32">
        <f t="shared" si="213"/>
        <v>-10</v>
      </c>
      <c r="DG42" s="32"/>
      <c r="DH42" s="300" t="b">
        <f ca="1">AND(DI42&gt;=0,$CF$65=3)</f>
        <v>0</v>
      </c>
      <c r="DI42" s="32">
        <f t="shared" ca="1" si="214"/>
        <v>-4</v>
      </c>
      <c r="DJ42" s="32"/>
      <c r="DK42" s="300" t="b">
        <f ca="1">AND(DL42&gt;=0,$CF$65=3)</f>
        <v>0</v>
      </c>
      <c r="DL42" s="32">
        <f t="shared" ca="1" si="215"/>
        <v>-8</v>
      </c>
      <c r="DM42" s="32"/>
    </row>
    <row r="43" spans="2:117" ht="14.25" customHeight="1" outlineLevel="1" thickBot="1">
      <c r="B43" s="300"/>
      <c r="C43" s="300"/>
      <c r="D43" s="300"/>
      <c r="E43" s="300"/>
      <c r="F43" s="300"/>
      <c r="G43" s="300"/>
      <c r="I43" s="471"/>
      <c r="K43" s="142">
        <v>0.1</v>
      </c>
      <c r="L43" s="18" t="s">
        <v>4</v>
      </c>
      <c r="M43" s="19">
        <v>4</v>
      </c>
      <c r="N43" s="142">
        <v>0.1</v>
      </c>
      <c r="O43" s="18" t="s">
        <v>9</v>
      </c>
      <c r="P43" s="19">
        <v>4</v>
      </c>
      <c r="Q43" s="142">
        <v>0.1</v>
      </c>
      <c r="R43" s="18" t="s">
        <v>5</v>
      </c>
      <c r="S43" s="19">
        <v>8</v>
      </c>
      <c r="T43" s="142">
        <v>0.1</v>
      </c>
      <c r="U43" s="18" t="s">
        <v>33</v>
      </c>
      <c r="V43" s="19">
        <v>8</v>
      </c>
      <c r="W43" s="142">
        <v>0.1</v>
      </c>
      <c r="X43" s="18" t="s">
        <v>10</v>
      </c>
      <c r="Y43" s="19">
        <v>8</v>
      </c>
      <c r="Z43" s="142">
        <v>0.1</v>
      </c>
      <c r="AA43" s="18" t="s">
        <v>15</v>
      </c>
      <c r="AB43" s="19">
        <v>8</v>
      </c>
      <c r="AD43" s="13" t="b">
        <v>0</v>
      </c>
      <c r="AE43" s="289" t="s">
        <v>153</v>
      </c>
      <c r="AF43" s="410">
        <f t="shared" ca="1" si="167"/>
        <v>0</v>
      </c>
      <c r="AG43" s="413" t="str">
        <f t="shared" ca="1" si="166"/>
        <v xml:space="preserve"> 0</v>
      </c>
      <c r="AH43" s="132"/>
      <c r="AK43" s="290" t="str">
        <f t="shared" si="0"/>
        <v/>
      </c>
      <c r="AL43" s="290" t="str">
        <f>IF(AK43&lt;&gt;"",MAX($AL$5:AL42)+1,"")</f>
        <v/>
      </c>
      <c r="AN43" s="385" t="str">
        <f t="shared" ca="1" si="168"/>
        <v/>
      </c>
      <c r="AO43" s="386">
        <f t="shared" ca="1" si="169"/>
        <v>0</v>
      </c>
      <c r="AP43" s="386" t="str">
        <f t="shared" ca="1" si="170"/>
        <v/>
      </c>
      <c r="AQ43" s="385" t="str">
        <f t="shared" ca="1" si="171"/>
        <v/>
      </c>
      <c r="AR43" s="386">
        <f t="shared" ca="1" si="172"/>
        <v>0</v>
      </c>
      <c r="AS43" s="386" t="str">
        <f t="shared" ca="1" si="173"/>
        <v/>
      </c>
      <c r="AT43" s="385" t="str">
        <f t="shared" ca="1" si="174"/>
        <v/>
      </c>
      <c r="AU43" s="386">
        <f t="shared" ca="1" si="175"/>
        <v>0</v>
      </c>
      <c r="AV43" s="386" t="str">
        <f t="shared" ca="1" si="176"/>
        <v/>
      </c>
      <c r="AW43" s="385" t="str">
        <f t="shared" ca="1" si="177"/>
        <v/>
      </c>
      <c r="AX43" s="386">
        <f t="shared" ca="1" si="178"/>
        <v>0</v>
      </c>
      <c r="AY43" s="386" t="str">
        <f t="shared" ca="1" si="179"/>
        <v/>
      </c>
      <c r="AZ43" s="385" t="str">
        <f t="shared" ca="1" si="180"/>
        <v/>
      </c>
      <c r="BA43" s="386">
        <f t="shared" ca="1" si="181"/>
        <v>0</v>
      </c>
      <c r="BB43" s="386" t="str">
        <f t="shared" ca="1" si="182"/>
        <v/>
      </c>
      <c r="BC43" s="385" t="str">
        <f t="shared" ca="1" si="183"/>
        <v/>
      </c>
      <c r="BD43" s="386">
        <f t="shared" ca="1" si="184"/>
        <v>0</v>
      </c>
      <c r="BE43" s="386" t="str">
        <f t="shared" ca="1" si="185"/>
        <v/>
      </c>
      <c r="BH43" s="300">
        <f t="shared" si="186"/>
        <v>0</v>
      </c>
      <c r="BI43" s="32" t="str">
        <f t="shared" si="187"/>
        <v/>
      </c>
      <c r="BJ43" s="32" t="str">
        <f t="shared" si="188"/>
        <v/>
      </c>
      <c r="BK43" s="300">
        <f t="shared" si="189"/>
        <v>0</v>
      </c>
      <c r="BL43" s="32" t="str">
        <f t="shared" si="190"/>
        <v/>
      </c>
      <c r="BM43" s="32" t="str">
        <f t="shared" si="191"/>
        <v/>
      </c>
      <c r="BN43" s="300">
        <f t="shared" si="192"/>
        <v>0</v>
      </c>
      <c r="BO43" s="32" t="str">
        <f t="shared" si="193"/>
        <v/>
      </c>
      <c r="BP43" s="32" t="str">
        <f t="shared" si="194"/>
        <v/>
      </c>
      <c r="BQ43" s="300">
        <f t="shared" si="195"/>
        <v>0</v>
      </c>
      <c r="BR43" s="32" t="str">
        <f t="shared" si="196"/>
        <v/>
      </c>
      <c r="BS43" s="32" t="str">
        <f t="shared" si="197"/>
        <v/>
      </c>
      <c r="BT43" s="300">
        <f t="shared" si="198"/>
        <v>0</v>
      </c>
      <c r="BU43" s="32" t="str">
        <f t="shared" si="199"/>
        <v/>
      </c>
      <c r="BV43" s="32" t="str">
        <f t="shared" si="200"/>
        <v/>
      </c>
      <c r="BW43" s="300">
        <f t="shared" si="201"/>
        <v>0</v>
      </c>
      <c r="BX43" s="32" t="str">
        <f t="shared" si="202"/>
        <v/>
      </c>
      <c r="BY43" s="32" t="str">
        <f t="shared" si="203"/>
        <v/>
      </c>
      <c r="CA43" s="300" t="b">
        <f>AND(CB43&gt;=0,$CF$65&gt;1)</f>
        <v>0</v>
      </c>
      <c r="CB43" s="32">
        <f t="shared" si="204"/>
        <v>-4</v>
      </c>
      <c r="CC43" s="32"/>
      <c r="CD43" s="300" t="b">
        <f>AND(CE43&gt;=0,$CF$65&gt;1)</f>
        <v>0</v>
      </c>
      <c r="CE43" s="32">
        <f t="shared" si="205"/>
        <v>-4</v>
      </c>
      <c r="CF43" s="32"/>
      <c r="CG43" s="300" t="b">
        <f>AND(CH43&gt;=0,$CF$65&gt;1)</f>
        <v>0</v>
      </c>
      <c r="CH43" s="32">
        <f t="shared" si="206"/>
        <v>-8</v>
      </c>
      <c r="CI43" s="32"/>
      <c r="CJ43" s="300" t="b">
        <f>AND(CK43&gt;=0,$CF$65&gt;1)</f>
        <v>0</v>
      </c>
      <c r="CK43" s="32">
        <f t="shared" si="207"/>
        <v>-8</v>
      </c>
      <c r="CL43" s="32"/>
      <c r="CM43" s="300" t="b">
        <f>AND(CN43&gt;=0,$CF$65&gt;1)</f>
        <v>0</v>
      </c>
      <c r="CN43" s="32">
        <f t="shared" si="208"/>
        <v>-8</v>
      </c>
      <c r="CO43" s="32"/>
      <c r="CP43" s="300" t="b">
        <f>AND(CQ43&gt;=0,$CF$65&gt;1)</f>
        <v>0</v>
      </c>
      <c r="CQ43" s="32">
        <f t="shared" si="209"/>
        <v>-8</v>
      </c>
      <c r="CR43" s="32"/>
      <c r="CV43" s="300" t="b">
        <f ca="1">AND(CW43&gt;=0,$CF$65=3)</f>
        <v>0</v>
      </c>
      <c r="CW43" s="32">
        <f t="shared" ca="1" si="210"/>
        <v>-4</v>
      </c>
      <c r="CX43" s="32"/>
      <c r="CY43" s="300" t="b">
        <f ca="1">AND(CZ43&gt;=0,$CF$65=3)</f>
        <v>0</v>
      </c>
      <c r="CZ43" s="32">
        <f t="shared" ca="1" si="211"/>
        <v>-4</v>
      </c>
      <c r="DA43" s="32"/>
      <c r="DB43" s="300" t="b">
        <f ca="1">AND(DC43&gt;=0,$CF$65=3)</f>
        <v>0</v>
      </c>
      <c r="DC43" s="32">
        <f t="shared" ca="1" si="212"/>
        <v>-8</v>
      </c>
      <c r="DD43" s="32"/>
      <c r="DE43" s="300" t="b">
        <f ca="1">AND(DF43&gt;=0,$CF$65=3)</f>
        <v>0</v>
      </c>
      <c r="DF43" s="32">
        <f t="shared" ca="1" si="213"/>
        <v>-8</v>
      </c>
      <c r="DG43" s="32"/>
      <c r="DH43" s="300" t="b">
        <f ca="1">AND(DI43&gt;=0,$CF$65=3)</f>
        <v>0</v>
      </c>
      <c r="DI43" s="32">
        <f t="shared" ca="1" si="214"/>
        <v>-8</v>
      </c>
      <c r="DJ43" s="32"/>
      <c r="DK43" s="300" t="b">
        <f ca="1">AND(DL43&gt;=0,$CF$65=3)</f>
        <v>0</v>
      </c>
      <c r="DL43" s="32">
        <f t="shared" ca="1" si="215"/>
        <v>-8</v>
      </c>
      <c r="DM43" s="32"/>
    </row>
    <row r="44" spans="2:117" ht="15" customHeight="1" thickBot="1">
      <c r="I44" s="47" t="s">
        <v>565</v>
      </c>
      <c r="AE44" s="289" t="s">
        <v>91</v>
      </c>
      <c r="AF44" s="410">
        <f t="shared" ca="1" si="167"/>
        <v>0</v>
      </c>
      <c r="AG44" s="413" t="str">
        <f t="shared" ca="1" si="166"/>
        <v xml:space="preserve"> 0</v>
      </c>
      <c r="AH44" s="132"/>
      <c r="AK44" s="290" t="str">
        <f t="shared" si="0"/>
        <v/>
      </c>
      <c r="AL44" s="290" t="str">
        <f>IF(AK44&lt;&gt;"",MAX($AL$5:AL43)+1,"")</f>
        <v/>
      </c>
      <c r="AN44" s="13"/>
      <c r="AO44" s="13"/>
      <c r="AP44" s="13"/>
      <c r="AQ44" s="13"/>
      <c r="AR44" s="13"/>
      <c r="AS44" s="13"/>
      <c r="AT44" s="13"/>
      <c r="AU44" s="13"/>
      <c r="AV44" s="13"/>
      <c r="AW44" s="13"/>
      <c r="AX44" s="13"/>
      <c r="AY44" s="13"/>
      <c r="AZ44" s="13"/>
      <c r="BA44" s="13"/>
      <c r="BB44" s="13"/>
      <c r="BC44" s="13"/>
      <c r="BD44" s="13"/>
      <c r="CR44" s="304"/>
      <c r="DM44" s="304"/>
    </row>
    <row r="45" spans="2:117" ht="15" customHeight="1" thickBot="1">
      <c r="I45" s="466" t="s">
        <v>69</v>
      </c>
      <c r="K45" s="29" t="s">
        <v>52</v>
      </c>
      <c r="L45" s="30"/>
      <c r="M45" s="31"/>
      <c r="N45" s="29" t="s">
        <v>53</v>
      </c>
      <c r="O45" s="30"/>
      <c r="P45" s="31"/>
      <c r="Q45" s="29" t="s">
        <v>54</v>
      </c>
      <c r="R45" s="30"/>
      <c r="S45" s="31"/>
      <c r="T45" s="29" t="s">
        <v>55</v>
      </c>
      <c r="U45" s="30"/>
      <c r="V45" s="31"/>
      <c r="W45" s="29" t="s">
        <v>56</v>
      </c>
      <c r="X45" s="30"/>
      <c r="Y45" s="31"/>
      <c r="AE45" s="289" t="s">
        <v>96</v>
      </c>
      <c r="AF45" s="410">
        <f t="shared" ca="1" si="167"/>
        <v>0</v>
      </c>
      <c r="AG45" s="413" t="str">
        <f t="shared" ca="1" si="166"/>
        <v xml:space="preserve"> 0</v>
      </c>
      <c r="AH45" s="132"/>
      <c r="AK45" s="290" t="str">
        <f t="shared" si="0"/>
        <v/>
      </c>
      <c r="AL45" s="290" t="str">
        <f>IF(AK45&lt;&gt;"",MAX($AL$5:AL44)+1,"")</f>
        <v/>
      </c>
      <c r="AN45" s="13"/>
      <c r="AO45" s="13"/>
      <c r="AP45" s="13"/>
      <c r="AQ45" s="13"/>
      <c r="AR45" s="13"/>
      <c r="AS45" s="13"/>
      <c r="AT45" s="13"/>
      <c r="AU45" s="13"/>
      <c r="AV45" s="13"/>
      <c r="AW45" s="13"/>
      <c r="AX45" s="13"/>
      <c r="AY45" s="13"/>
      <c r="AZ45" s="13"/>
      <c r="BA45" s="13"/>
      <c r="BB45" s="13"/>
      <c r="BC45" s="13"/>
      <c r="BD45" s="13"/>
      <c r="CR45" s="304"/>
      <c r="DM45" s="304"/>
    </row>
    <row r="46" spans="2:117" ht="14.25" customHeight="1">
      <c r="I46" s="467"/>
      <c r="K46" s="23" t="s">
        <v>2</v>
      </c>
      <c r="L46" s="24" t="s">
        <v>0</v>
      </c>
      <c r="M46" s="25" t="s">
        <v>1</v>
      </c>
      <c r="N46" s="23" t="s">
        <v>2</v>
      </c>
      <c r="O46" s="24" t="s">
        <v>0</v>
      </c>
      <c r="P46" s="25" t="s">
        <v>1</v>
      </c>
      <c r="Q46" s="23" t="s">
        <v>2</v>
      </c>
      <c r="R46" s="24" t="s">
        <v>0</v>
      </c>
      <c r="S46" s="25" t="s">
        <v>1</v>
      </c>
      <c r="T46" s="23" t="s">
        <v>2</v>
      </c>
      <c r="U46" s="24" t="s">
        <v>0</v>
      </c>
      <c r="V46" s="25" t="s">
        <v>1</v>
      </c>
      <c r="W46" s="23" t="s">
        <v>2</v>
      </c>
      <c r="X46" s="24" t="s">
        <v>0</v>
      </c>
      <c r="Y46" s="25" t="s">
        <v>1</v>
      </c>
      <c r="AN46" s="13"/>
      <c r="AO46" s="13"/>
      <c r="AP46" s="13"/>
      <c r="AQ46" s="13"/>
      <c r="AR46" s="13"/>
      <c r="AS46" s="13"/>
      <c r="AT46" s="13"/>
      <c r="AU46" s="13"/>
      <c r="AV46" s="13"/>
      <c r="AW46" s="13"/>
      <c r="AX46" s="13"/>
      <c r="AY46" s="13"/>
      <c r="AZ46" s="13"/>
      <c r="BA46" s="13"/>
      <c r="BB46" s="13"/>
      <c r="BC46" s="13"/>
      <c r="BD46" s="13"/>
      <c r="CR46" s="304"/>
      <c r="DM46" s="304"/>
    </row>
    <row r="47" spans="2:117" ht="14.25" customHeight="1">
      <c r="B47" s="300"/>
      <c r="C47" s="300"/>
      <c r="D47" s="300"/>
      <c r="E47" s="300"/>
      <c r="F47" s="300"/>
      <c r="G47" s="287"/>
      <c r="I47" s="467"/>
      <c r="K47" s="137">
        <v>55</v>
      </c>
      <c r="L47" s="14" t="s">
        <v>3</v>
      </c>
      <c r="M47" s="16">
        <v>2</v>
      </c>
      <c r="N47" s="137">
        <v>55</v>
      </c>
      <c r="O47" s="14" t="s">
        <v>8</v>
      </c>
      <c r="P47" s="16">
        <v>2</v>
      </c>
      <c r="Q47" s="137">
        <v>55</v>
      </c>
      <c r="R47" s="14" t="s">
        <v>13</v>
      </c>
      <c r="S47" s="16">
        <v>2</v>
      </c>
      <c r="T47" s="137">
        <v>55</v>
      </c>
      <c r="U47" s="14" t="s">
        <v>18</v>
      </c>
      <c r="V47" s="16">
        <v>2</v>
      </c>
      <c r="W47" s="137">
        <v>55</v>
      </c>
      <c r="X47" s="14" t="s">
        <v>23</v>
      </c>
      <c r="Y47" s="16">
        <v>2</v>
      </c>
      <c r="AN47" s="385" t="str">
        <f t="shared" ref="AN47:AN51" ca="1" si="216">IF(BH47,1,IF(CA47,2,IF(CV47,3,"")))</f>
        <v/>
      </c>
      <c r="AO47" s="386">
        <f t="shared" ref="AO47:AO51" ca="1" si="217">OR(BH47,CA47,CV47)*K47</f>
        <v>0</v>
      </c>
      <c r="AP47" s="386" t="str">
        <f t="shared" ref="AP47:AP51" ca="1" si="218">IF(AN47=1,AO47,"")</f>
        <v/>
      </c>
      <c r="AQ47" s="385" t="str">
        <f t="shared" ref="AQ47:AQ51" ca="1" si="219">IF(BK47,1,IF(CD47,2,IF(CY47,3,"")))</f>
        <v/>
      </c>
      <c r="AR47" s="386">
        <f t="shared" ref="AR47:AR51" ca="1" si="220">OR(BK47,CD47,CY47)*N47</f>
        <v>0</v>
      </c>
      <c r="AS47" s="386" t="str">
        <f t="shared" ref="AS47:AS51" ca="1" si="221">IF(AQ47=1,AR47,"")</f>
        <v/>
      </c>
      <c r="AT47" s="385" t="str">
        <f t="shared" ref="AT47:AT51" ca="1" si="222">IF(BN47,1,IF(CG47,2,IF(DB47,3,"")))</f>
        <v/>
      </c>
      <c r="AU47" s="386">
        <f t="shared" ref="AU47:AU51" ca="1" si="223">OR(BN47,CG47,DB47)*Q47</f>
        <v>0</v>
      </c>
      <c r="AV47" s="386" t="str">
        <f t="shared" ref="AV47:AV51" ca="1" si="224">IF(AT47=1,AU47,"")</f>
        <v/>
      </c>
      <c r="AW47" s="385" t="str">
        <f t="shared" ref="AW47:AW51" ca="1" si="225">IF(BQ47,1,IF(CJ47,2,IF(DE47,3,"")))</f>
        <v/>
      </c>
      <c r="AX47" s="386">
        <f t="shared" ref="AX47:AX51" ca="1" si="226">OR(BQ47,CJ47,DE47)*T47</f>
        <v>0</v>
      </c>
      <c r="AY47" s="386" t="str">
        <f t="shared" ref="AY47:AY51" ca="1" si="227">IF(AW47=1,AX47,"")</f>
        <v/>
      </c>
      <c r="AZ47" s="385" t="str">
        <f t="shared" ref="AZ47:AZ51" si="228">IF(BT47,1,IF(CM47,2,IF(DH47,3,"")))</f>
        <v/>
      </c>
      <c r="BA47" s="386">
        <f t="shared" ref="BA47:BA51" si="229">OR(BT47,CM47,DH47)*W47</f>
        <v>0</v>
      </c>
      <c r="BB47" s="386" t="str">
        <f t="shared" ref="BB47:BB51" si="230">IF(AZ47=1,BA47,"")</f>
        <v/>
      </c>
      <c r="BC47" s="287"/>
      <c r="BD47" s="287"/>
      <c r="BE47" s="287"/>
      <c r="BH47" s="300">
        <f t="shared" ref="BH47:BH51" si="231">B47</f>
        <v>0</v>
      </c>
      <c r="BI47" s="32" t="str">
        <f t="shared" ref="BI47:BI51" si="232">IF(BH47,L47,"")</f>
        <v/>
      </c>
      <c r="BJ47" s="32" t="str">
        <f t="shared" ref="BJ47:BJ51" si="233">IF(BH47,M47,"")</f>
        <v/>
      </c>
      <c r="BK47" s="300">
        <f t="shared" ref="BK47:BK51" si="234">C47</f>
        <v>0</v>
      </c>
      <c r="BL47" s="32" t="str">
        <f t="shared" ref="BL47:BL51" si="235">IF(BK47,O47,"")</f>
        <v/>
      </c>
      <c r="BM47" s="32" t="str">
        <f t="shared" ref="BM47:BM51" si="236">IF(BK47,P47,"")</f>
        <v/>
      </c>
      <c r="BN47" s="300">
        <f t="shared" ref="BN47:BN51" si="237">D47</f>
        <v>0</v>
      </c>
      <c r="BO47" s="32" t="str">
        <f t="shared" ref="BO47:BO51" si="238">IF(BN47,R47,"")</f>
        <v/>
      </c>
      <c r="BP47" s="32" t="str">
        <f t="shared" ref="BP47:BP51" si="239">IF(BN47,S47,"")</f>
        <v/>
      </c>
      <c r="BQ47" s="300">
        <f t="shared" ref="BQ47:BQ51" si="240">E47</f>
        <v>0</v>
      </c>
      <c r="BR47" s="32" t="str">
        <f t="shared" ref="BR47:BR51" si="241">IF(BQ47,U47,"")</f>
        <v/>
      </c>
      <c r="BS47" s="32" t="str">
        <f t="shared" ref="BS47:BS51" si="242">IF(BQ47,V47,"")</f>
        <v/>
      </c>
      <c r="BT47" s="300">
        <f t="shared" ref="BT47:BT51" si="243">F47</f>
        <v>0</v>
      </c>
      <c r="BU47" s="32" t="str">
        <f t="shared" ref="BU47:BU51" si="244">IF(BT47,X47,"")</f>
        <v/>
      </c>
      <c r="BV47" s="32" t="str">
        <f t="shared" ref="BV47:BV51" si="245">IF(BT47,Y47,"")</f>
        <v/>
      </c>
      <c r="BW47" s="287"/>
      <c r="BX47" s="287"/>
      <c r="BY47" s="287"/>
      <c r="CA47" s="300" t="b">
        <f>AND(CB47&gt;=0,$CF$65&gt;1)</f>
        <v>0</v>
      </c>
      <c r="CB47" s="32">
        <f t="shared" ref="CB47:CB51" si="246">SUMIF($CB$66:$CB$101,L47,$CC$66:$CC$101)-M47</f>
        <v>-2</v>
      </c>
      <c r="CC47" s="32"/>
      <c r="CD47" s="300" t="b">
        <f>AND(CE47&gt;=0,$CF$65&gt;1)</f>
        <v>0</v>
      </c>
      <c r="CE47" s="32">
        <f t="shared" ref="CE47:CE51" si="247">SUMIF($CB$66:$CB$101,O47,$CC$66:$CC$101)-P47</f>
        <v>-2</v>
      </c>
      <c r="CF47" s="32"/>
      <c r="CG47" s="300" t="b">
        <f>AND(CH47&gt;=0,$CF$65&gt;1)</f>
        <v>0</v>
      </c>
      <c r="CH47" s="32">
        <f t="shared" ref="CH47:CH51" si="248">SUMIF($CB$66:$CB$101,R47,$CC$66:$CC$101)-S47</f>
        <v>-2</v>
      </c>
      <c r="CI47" s="32"/>
      <c r="CJ47" s="300" t="b">
        <f>AND(CK47&gt;=0,$CF$65&gt;1)</f>
        <v>0</v>
      </c>
      <c r="CK47" s="32">
        <f t="shared" ref="CK47:CK51" si="249">SUMIF($CB$66:$CB$101,U47,$CC$66:$CC$101)-V47</f>
        <v>-2</v>
      </c>
      <c r="CL47" s="32"/>
      <c r="CM47" s="300" t="b">
        <f>AND(CN47&gt;=0,$CF$65&gt;1)</f>
        <v>0</v>
      </c>
      <c r="CN47" s="32">
        <f t="shared" ref="CN47:CN51" si="250">SUMIF($CB$66:$CB$101,X47,$CC$66:$CC$101)-Y47</f>
        <v>-2</v>
      </c>
      <c r="CO47" s="32"/>
      <c r="CP47" s="287"/>
      <c r="CQ47" s="287">
        <f t="shared" ref="CQ47:CQ51" si="251">(SUMIF($BH$67:$BY$67,AA47,$BH$68:$BY$68)+SUMIF($BH$76:$BY$76,AA47,$BH$77:$BY$77))-AB47</f>
        <v>0</v>
      </c>
      <c r="CR47" s="287"/>
      <c r="CV47" s="300" t="b">
        <f ca="1">AND(CW47&gt;=0,$CF$65=3)</f>
        <v>0</v>
      </c>
      <c r="CW47" s="32">
        <f t="shared" ref="CW47:CW51" ca="1" si="252">SUMIF($CB$66:$CB$101,L47,$CD$66:$CD$101)-M47</f>
        <v>-2</v>
      </c>
      <c r="CX47" s="32"/>
      <c r="CY47" s="300" t="b">
        <f ca="1">AND(CZ47&gt;=0,$CF$65=3)</f>
        <v>0</v>
      </c>
      <c r="CZ47" s="32">
        <f t="shared" ref="CZ47:CZ51" ca="1" si="253">SUMIF($CB$66:$CB$101,O47,$CD$66:$CD$101)-P47</f>
        <v>-2</v>
      </c>
      <c r="DA47" s="32"/>
      <c r="DB47" s="300" t="b">
        <f ca="1">AND(DC47&gt;=0,$CF$65=3)</f>
        <v>0</v>
      </c>
      <c r="DC47" s="32">
        <f t="shared" ref="DC47:DC51" ca="1" si="254">SUMIF($CB$66:$CB$101,R47,$CD$66:$CD$101)-S47</f>
        <v>-2</v>
      </c>
      <c r="DD47" s="32"/>
      <c r="DE47" s="300" t="b">
        <f ca="1">AND(DF47&gt;=0,$CF$65=3)</f>
        <v>0</v>
      </c>
      <c r="DF47" s="32">
        <f t="shared" ref="DF47:DF51" ca="1" si="255">SUMIF($CB$66:$CB$101,U47,$CD$66:$CD$101)-V47</f>
        <v>-2</v>
      </c>
      <c r="DG47" s="32"/>
      <c r="DH47" s="300" t="b">
        <f>AND(DI47&gt;=0,$CF$65=3)</f>
        <v>0</v>
      </c>
      <c r="DI47" s="32">
        <f t="shared" ref="DI47:DI51" si="256">SUMIF($CB$66:$CB$101,X47,$CD$66:$CD$101)-Y47</f>
        <v>-2</v>
      </c>
      <c r="DJ47" s="32"/>
      <c r="DK47" s="287"/>
      <c r="DL47" s="287" t="e">
        <f>(SUMIF($BH$67:$BY$67,BE47,$BH$68:$BY$68)+SUMIF($BH$76:$BY$76,BE47,$BH$77:$BY$77))-#REF!</f>
        <v>#REF!</v>
      </c>
      <c r="DM47" s="287"/>
    </row>
    <row r="48" spans="2:117" ht="14.25" customHeight="1">
      <c r="B48" s="300"/>
      <c r="C48" s="300"/>
      <c r="D48" s="300"/>
      <c r="E48" s="300"/>
      <c r="F48" s="300"/>
      <c r="G48" s="287"/>
      <c r="I48" s="467"/>
      <c r="K48" s="138">
        <v>30</v>
      </c>
      <c r="L48" s="15" t="s">
        <v>4</v>
      </c>
      <c r="M48" s="17">
        <v>2</v>
      </c>
      <c r="N48" s="138">
        <v>30</v>
      </c>
      <c r="O48" s="15" t="s">
        <v>9</v>
      </c>
      <c r="P48" s="17">
        <v>2</v>
      </c>
      <c r="Q48" s="138">
        <v>30</v>
      </c>
      <c r="R48" s="15" t="s">
        <v>14</v>
      </c>
      <c r="S48" s="17">
        <v>2</v>
      </c>
      <c r="T48" s="138">
        <v>30</v>
      </c>
      <c r="U48" s="15" t="s">
        <v>19</v>
      </c>
      <c r="V48" s="17">
        <v>2</v>
      </c>
      <c r="W48" s="138">
        <v>30</v>
      </c>
      <c r="X48" s="15" t="s">
        <v>24</v>
      </c>
      <c r="Y48" s="17">
        <v>2</v>
      </c>
      <c r="AN48" s="385" t="str">
        <f t="shared" ca="1" si="216"/>
        <v/>
      </c>
      <c r="AO48" s="386">
        <f t="shared" ca="1" si="217"/>
        <v>0</v>
      </c>
      <c r="AP48" s="386" t="str">
        <f t="shared" ca="1" si="218"/>
        <v/>
      </c>
      <c r="AQ48" s="385" t="str">
        <f t="shared" ca="1" si="219"/>
        <v/>
      </c>
      <c r="AR48" s="386">
        <f t="shared" ca="1" si="220"/>
        <v>0</v>
      </c>
      <c r="AS48" s="386" t="str">
        <f t="shared" ca="1" si="221"/>
        <v/>
      </c>
      <c r="AT48" s="385" t="str">
        <f t="shared" ca="1" si="222"/>
        <v/>
      </c>
      <c r="AU48" s="386">
        <f t="shared" ca="1" si="223"/>
        <v>0</v>
      </c>
      <c r="AV48" s="386" t="str">
        <f t="shared" ca="1" si="224"/>
        <v/>
      </c>
      <c r="AW48" s="385" t="str">
        <f t="shared" ca="1" si="225"/>
        <v/>
      </c>
      <c r="AX48" s="386">
        <f t="shared" ca="1" si="226"/>
        <v>0</v>
      </c>
      <c r="AY48" s="386" t="str">
        <f t="shared" ca="1" si="227"/>
        <v/>
      </c>
      <c r="AZ48" s="385" t="str">
        <f t="shared" ca="1" si="228"/>
        <v/>
      </c>
      <c r="BA48" s="386">
        <f t="shared" ca="1" si="229"/>
        <v>0</v>
      </c>
      <c r="BB48" s="386" t="str">
        <f t="shared" ca="1" si="230"/>
        <v/>
      </c>
      <c r="BC48" s="287"/>
      <c r="BD48" s="287"/>
      <c r="BE48" s="287"/>
      <c r="BH48" s="300">
        <f t="shared" si="231"/>
        <v>0</v>
      </c>
      <c r="BI48" s="32" t="str">
        <f t="shared" si="232"/>
        <v/>
      </c>
      <c r="BJ48" s="32" t="str">
        <f t="shared" si="233"/>
        <v/>
      </c>
      <c r="BK48" s="300">
        <f t="shared" si="234"/>
        <v>0</v>
      </c>
      <c r="BL48" s="32" t="str">
        <f t="shared" si="235"/>
        <v/>
      </c>
      <c r="BM48" s="32" t="str">
        <f t="shared" si="236"/>
        <v/>
      </c>
      <c r="BN48" s="300">
        <f t="shared" si="237"/>
        <v>0</v>
      </c>
      <c r="BO48" s="32" t="str">
        <f t="shared" si="238"/>
        <v/>
      </c>
      <c r="BP48" s="32" t="str">
        <f t="shared" si="239"/>
        <v/>
      </c>
      <c r="BQ48" s="300">
        <f t="shared" si="240"/>
        <v>0</v>
      </c>
      <c r="BR48" s="32" t="str">
        <f t="shared" si="241"/>
        <v/>
      </c>
      <c r="BS48" s="32" t="str">
        <f t="shared" si="242"/>
        <v/>
      </c>
      <c r="BT48" s="300">
        <f t="shared" si="243"/>
        <v>0</v>
      </c>
      <c r="BU48" s="32" t="str">
        <f t="shared" si="244"/>
        <v/>
      </c>
      <c r="BV48" s="32" t="str">
        <f t="shared" si="245"/>
        <v/>
      </c>
      <c r="BW48" s="287"/>
      <c r="BX48" s="287"/>
      <c r="BY48" s="287"/>
      <c r="CA48" s="300" t="b">
        <f>AND(CB48&gt;=0,$CF$65&gt;1)</f>
        <v>0</v>
      </c>
      <c r="CB48" s="32">
        <f t="shared" si="246"/>
        <v>-2</v>
      </c>
      <c r="CC48" s="32"/>
      <c r="CD48" s="300" t="b">
        <f>AND(CE48&gt;=0,$CF$65&gt;1)</f>
        <v>0</v>
      </c>
      <c r="CE48" s="32">
        <f t="shared" si="247"/>
        <v>-2</v>
      </c>
      <c r="CF48" s="32"/>
      <c r="CG48" s="300" t="b">
        <f>AND(CH48&gt;=0,$CF$65&gt;1)</f>
        <v>0</v>
      </c>
      <c r="CH48" s="32">
        <f t="shared" si="248"/>
        <v>-2</v>
      </c>
      <c r="CI48" s="32"/>
      <c r="CJ48" s="300" t="b">
        <f>AND(CK48&gt;=0,$CF$65&gt;1)</f>
        <v>0</v>
      </c>
      <c r="CK48" s="32">
        <f t="shared" si="249"/>
        <v>-2</v>
      </c>
      <c r="CL48" s="32"/>
      <c r="CM48" s="300" t="b">
        <f>AND(CN48&gt;=0,$CF$65&gt;1)</f>
        <v>0</v>
      </c>
      <c r="CN48" s="32">
        <f t="shared" si="250"/>
        <v>-2</v>
      </c>
      <c r="CO48" s="32"/>
      <c r="CP48" s="287"/>
      <c r="CQ48" s="287">
        <f t="shared" si="251"/>
        <v>0</v>
      </c>
      <c r="CR48" s="287"/>
      <c r="CV48" s="300" t="b">
        <f ca="1">AND(CW48&gt;=0,$CF$65=3)</f>
        <v>0</v>
      </c>
      <c r="CW48" s="32">
        <f t="shared" ca="1" si="252"/>
        <v>-2</v>
      </c>
      <c r="CX48" s="32"/>
      <c r="CY48" s="300" t="b">
        <f ca="1">AND(CZ48&gt;=0,$CF$65=3)</f>
        <v>0</v>
      </c>
      <c r="CZ48" s="32">
        <f t="shared" ca="1" si="253"/>
        <v>-2</v>
      </c>
      <c r="DA48" s="32"/>
      <c r="DB48" s="300" t="b">
        <f ca="1">AND(DC48&gt;=0,$CF$65=3)</f>
        <v>0</v>
      </c>
      <c r="DC48" s="32">
        <f t="shared" ca="1" si="254"/>
        <v>-2</v>
      </c>
      <c r="DD48" s="32"/>
      <c r="DE48" s="300" t="b">
        <f ca="1">AND(DF48&gt;=0,$CF$65=3)</f>
        <v>0</v>
      </c>
      <c r="DF48" s="32">
        <f t="shared" ca="1" si="255"/>
        <v>-2</v>
      </c>
      <c r="DG48" s="32"/>
      <c r="DH48" s="300" t="b">
        <f ca="1">AND(DI48&gt;=0,$CF$65=3)</f>
        <v>0</v>
      </c>
      <c r="DI48" s="32">
        <f t="shared" ca="1" si="256"/>
        <v>-2</v>
      </c>
      <c r="DJ48" s="32"/>
      <c r="DK48" s="287"/>
      <c r="DL48" s="287" t="e">
        <f>(SUMIF($BH$67:$BY$67,BE48,$BH$68:$BY$68)+SUMIF($BH$76:$BY$76,BE48,$BH$77:$BY$77))-#REF!</f>
        <v>#REF!</v>
      </c>
      <c r="DM48" s="287"/>
    </row>
    <row r="49" spans="2:135" ht="14.25" customHeight="1">
      <c r="B49" s="300"/>
      <c r="C49" s="300"/>
      <c r="D49" s="300"/>
      <c r="E49" s="300"/>
      <c r="F49" s="300"/>
      <c r="G49" s="287"/>
      <c r="I49" s="467"/>
      <c r="K49" s="138">
        <v>20</v>
      </c>
      <c r="L49" s="15" t="s">
        <v>5</v>
      </c>
      <c r="M49" s="17">
        <v>2</v>
      </c>
      <c r="N49" s="138">
        <v>20</v>
      </c>
      <c r="O49" s="15" t="s">
        <v>10</v>
      </c>
      <c r="P49" s="17">
        <v>2</v>
      </c>
      <c r="Q49" s="138">
        <v>20</v>
      </c>
      <c r="R49" s="15" t="s">
        <v>15</v>
      </c>
      <c r="S49" s="17">
        <v>2</v>
      </c>
      <c r="T49" s="138">
        <v>20</v>
      </c>
      <c r="U49" s="15" t="s">
        <v>20</v>
      </c>
      <c r="V49" s="17">
        <v>2</v>
      </c>
      <c r="W49" s="138">
        <v>20</v>
      </c>
      <c r="X49" s="15" t="s">
        <v>25</v>
      </c>
      <c r="Y49" s="17">
        <v>2</v>
      </c>
      <c r="AN49" s="385" t="str">
        <f t="shared" ca="1" si="216"/>
        <v/>
      </c>
      <c r="AO49" s="386">
        <f t="shared" ca="1" si="217"/>
        <v>0</v>
      </c>
      <c r="AP49" s="386" t="str">
        <f t="shared" ca="1" si="218"/>
        <v/>
      </c>
      <c r="AQ49" s="385" t="str">
        <f t="shared" ca="1" si="219"/>
        <v/>
      </c>
      <c r="AR49" s="386">
        <f t="shared" ca="1" si="220"/>
        <v>0</v>
      </c>
      <c r="AS49" s="386" t="str">
        <f t="shared" ca="1" si="221"/>
        <v/>
      </c>
      <c r="AT49" s="385" t="str">
        <f t="shared" ca="1" si="222"/>
        <v/>
      </c>
      <c r="AU49" s="386">
        <f t="shared" ca="1" si="223"/>
        <v>0</v>
      </c>
      <c r="AV49" s="386" t="str">
        <f t="shared" ca="1" si="224"/>
        <v/>
      </c>
      <c r="AW49" s="385" t="str">
        <f t="shared" ca="1" si="225"/>
        <v/>
      </c>
      <c r="AX49" s="386">
        <f t="shared" ca="1" si="226"/>
        <v>0</v>
      </c>
      <c r="AY49" s="386" t="str">
        <f t="shared" ca="1" si="227"/>
        <v/>
      </c>
      <c r="AZ49" s="385" t="str">
        <f t="shared" ca="1" si="228"/>
        <v/>
      </c>
      <c r="BA49" s="386">
        <f t="shared" ca="1" si="229"/>
        <v>0</v>
      </c>
      <c r="BB49" s="386" t="str">
        <f t="shared" ca="1" si="230"/>
        <v/>
      </c>
      <c r="BC49" s="287"/>
      <c r="BD49" s="287"/>
      <c r="BE49" s="287"/>
      <c r="BH49" s="300">
        <f t="shared" si="231"/>
        <v>0</v>
      </c>
      <c r="BI49" s="32" t="str">
        <f t="shared" si="232"/>
        <v/>
      </c>
      <c r="BJ49" s="32" t="str">
        <f t="shared" si="233"/>
        <v/>
      </c>
      <c r="BK49" s="300">
        <f t="shared" si="234"/>
        <v>0</v>
      </c>
      <c r="BL49" s="32" t="str">
        <f t="shared" si="235"/>
        <v/>
      </c>
      <c r="BM49" s="32" t="str">
        <f t="shared" si="236"/>
        <v/>
      </c>
      <c r="BN49" s="300">
        <f t="shared" si="237"/>
        <v>0</v>
      </c>
      <c r="BO49" s="32" t="str">
        <f t="shared" si="238"/>
        <v/>
      </c>
      <c r="BP49" s="32" t="str">
        <f t="shared" si="239"/>
        <v/>
      </c>
      <c r="BQ49" s="300">
        <f t="shared" si="240"/>
        <v>0</v>
      </c>
      <c r="BR49" s="32" t="str">
        <f t="shared" si="241"/>
        <v/>
      </c>
      <c r="BS49" s="32" t="str">
        <f t="shared" si="242"/>
        <v/>
      </c>
      <c r="BT49" s="300">
        <f t="shared" si="243"/>
        <v>0</v>
      </c>
      <c r="BU49" s="32" t="str">
        <f t="shared" si="244"/>
        <v/>
      </c>
      <c r="BV49" s="32" t="str">
        <f t="shared" si="245"/>
        <v/>
      </c>
      <c r="BW49" s="287"/>
      <c r="BX49" s="287"/>
      <c r="BY49" s="287"/>
      <c r="CA49" s="300" t="b">
        <f>AND(CB49&gt;=0,$CF$65&gt;1)</f>
        <v>0</v>
      </c>
      <c r="CB49" s="32">
        <f t="shared" si="246"/>
        <v>-2</v>
      </c>
      <c r="CC49" s="32"/>
      <c r="CD49" s="300" t="b">
        <f>AND(CE49&gt;=0,$CF$65&gt;1)</f>
        <v>0</v>
      </c>
      <c r="CE49" s="32">
        <f t="shared" si="247"/>
        <v>-2</v>
      </c>
      <c r="CF49" s="32"/>
      <c r="CG49" s="300" t="b">
        <f>AND(CH49&gt;=0,$CF$65&gt;1)</f>
        <v>0</v>
      </c>
      <c r="CH49" s="32">
        <f t="shared" si="248"/>
        <v>-2</v>
      </c>
      <c r="CI49" s="32"/>
      <c r="CJ49" s="300" t="b">
        <f>AND(CK49&gt;=0,$CF$65&gt;1)</f>
        <v>0</v>
      </c>
      <c r="CK49" s="32">
        <f t="shared" si="249"/>
        <v>-2</v>
      </c>
      <c r="CL49" s="32"/>
      <c r="CM49" s="300" t="b">
        <f>AND(CN49&gt;=0,$CF$65&gt;1)</f>
        <v>0</v>
      </c>
      <c r="CN49" s="32">
        <f t="shared" si="250"/>
        <v>-2</v>
      </c>
      <c r="CO49" s="32"/>
      <c r="CP49" s="287"/>
      <c r="CQ49" s="287">
        <f t="shared" si="251"/>
        <v>0</v>
      </c>
      <c r="CR49" s="287"/>
      <c r="CV49" s="300" t="b">
        <f ca="1">AND(CW49&gt;=0,$CF$65=3)</f>
        <v>0</v>
      </c>
      <c r="CW49" s="32">
        <f t="shared" ca="1" si="252"/>
        <v>-2</v>
      </c>
      <c r="CX49" s="32"/>
      <c r="CY49" s="300" t="b">
        <f ca="1">AND(CZ49&gt;=0,$CF$65=3)</f>
        <v>0</v>
      </c>
      <c r="CZ49" s="32">
        <f t="shared" ca="1" si="253"/>
        <v>-2</v>
      </c>
      <c r="DA49" s="32"/>
      <c r="DB49" s="300" t="b">
        <f ca="1">AND(DC49&gt;=0,$CF$65=3)</f>
        <v>0</v>
      </c>
      <c r="DC49" s="32">
        <f t="shared" ca="1" si="254"/>
        <v>-2</v>
      </c>
      <c r="DD49" s="32"/>
      <c r="DE49" s="300" t="b">
        <f ca="1">AND(DF49&gt;=0,$CF$65=3)</f>
        <v>0</v>
      </c>
      <c r="DF49" s="32">
        <f t="shared" ca="1" si="255"/>
        <v>-2</v>
      </c>
      <c r="DG49" s="32"/>
      <c r="DH49" s="300" t="b">
        <f ca="1">AND(DI49&gt;=0,$CF$65=3)</f>
        <v>0</v>
      </c>
      <c r="DI49" s="32">
        <f t="shared" ca="1" si="256"/>
        <v>-2</v>
      </c>
      <c r="DJ49" s="32"/>
      <c r="DK49" s="287"/>
      <c r="DL49" s="287" t="e">
        <f>(SUMIF($BH$67:$BY$67,BE49,$BH$68:$BY$68)+SUMIF($BH$76:$BY$76,BE49,$BH$77:$BY$77))-#REF!</f>
        <v>#REF!</v>
      </c>
      <c r="DM49" s="287"/>
    </row>
    <row r="50" spans="2:135" ht="14.25" customHeight="1">
      <c r="B50" s="300"/>
      <c r="C50" s="300"/>
      <c r="D50" s="300"/>
      <c r="E50" s="300"/>
      <c r="F50" s="300"/>
      <c r="G50" s="287"/>
      <c r="I50" s="467"/>
      <c r="K50" s="138">
        <v>10</v>
      </c>
      <c r="L50" s="15" t="s">
        <v>6</v>
      </c>
      <c r="M50" s="17">
        <v>2</v>
      </c>
      <c r="N50" s="138">
        <v>10</v>
      </c>
      <c r="O50" s="15" t="s">
        <v>11</v>
      </c>
      <c r="P50" s="17">
        <v>2</v>
      </c>
      <c r="Q50" s="138">
        <v>10</v>
      </c>
      <c r="R50" s="15" t="s">
        <v>16</v>
      </c>
      <c r="S50" s="17">
        <v>2</v>
      </c>
      <c r="T50" s="138">
        <v>10</v>
      </c>
      <c r="U50" s="15" t="s">
        <v>21</v>
      </c>
      <c r="V50" s="17">
        <v>2</v>
      </c>
      <c r="W50" s="138">
        <v>10</v>
      </c>
      <c r="X50" s="15" t="s">
        <v>26</v>
      </c>
      <c r="Y50" s="17">
        <v>2</v>
      </c>
      <c r="AN50" s="385" t="str">
        <f t="shared" ca="1" si="216"/>
        <v/>
      </c>
      <c r="AO50" s="386">
        <f t="shared" ca="1" si="217"/>
        <v>0</v>
      </c>
      <c r="AP50" s="386" t="str">
        <f t="shared" ca="1" si="218"/>
        <v/>
      </c>
      <c r="AQ50" s="385" t="str">
        <f t="shared" ca="1" si="219"/>
        <v/>
      </c>
      <c r="AR50" s="386">
        <f t="shared" ca="1" si="220"/>
        <v>0</v>
      </c>
      <c r="AS50" s="386" t="str">
        <f t="shared" ca="1" si="221"/>
        <v/>
      </c>
      <c r="AT50" s="385" t="str">
        <f t="shared" ca="1" si="222"/>
        <v/>
      </c>
      <c r="AU50" s="386">
        <f t="shared" ca="1" si="223"/>
        <v>0</v>
      </c>
      <c r="AV50" s="386" t="str">
        <f t="shared" ca="1" si="224"/>
        <v/>
      </c>
      <c r="AW50" s="385" t="str">
        <f t="shared" ca="1" si="225"/>
        <v/>
      </c>
      <c r="AX50" s="386">
        <f t="shared" ca="1" si="226"/>
        <v>0</v>
      </c>
      <c r="AY50" s="386" t="str">
        <f t="shared" ca="1" si="227"/>
        <v/>
      </c>
      <c r="AZ50" s="385" t="str">
        <f t="shared" ca="1" si="228"/>
        <v/>
      </c>
      <c r="BA50" s="386">
        <f t="shared" ca="1" si="229"/>
        <v>0</v>
      </c>
      <c r="BB50" s="386" t="str">
        <f t="shared" ca="1" si="230"/>
        <v/>
      </c>
      <c r="BC50" s="287"/>
      <c r="BD50" s="287"/>
      <c r="BE50" s="287"/>
      <c r="BH50" s="300">
        <f t="shared" si="231"/>
        <v>0</v>
      </c>
      <c r="BI50" s="32" t="str">
        <f t="shared" si="232"/>
        <v/>
      </c>
      <c r="BJ50" s="32" t="str">
        <f t="shared" si="233"/>
        <v/>
      </c>
      <c r="BK50" s="300">
        <f t="shared" si="234"/>
        <v>0</v>
      </c>
      <c r="BL50" s="32" t="str">
        <f t="shared" si="235"/>
        <v/>
      </c>
      <c r="BM50" s="32" t="str">
        <f t="shared" si="236"/>
        <v/>
      </c>
      <c r="BN50" s="300">
        <f t="shared" si="237"/>
        <v>0</v>
      </c>
      <c r="BO50" s="32" t="str">
        <f t="shared" si="238"/>
        <v/>
      </c>
      <c r="BP50" s="32" t="str">
        <f t="shared" si="239"/>
        <v/>
      </c>
      <c r="BQ50" s="300">
        <f t="shared" si="240"/>
        <v>0</v>
      </c>
      <c r="BR50" s="32" t="str">
        <f t="shared" si="241"/>
        <v/>
      </c>
      <c r="BS50" s="32" t="str">
        <f t="shared" si="242"/>
        <v/>
      </c>
      <c r="BT50" s="300">
        <f t="shared" si="243"/>
        <v>0</v>
      </c>
      <c r="BU50" s="32" t="str">
        <f t="shared" si="244"/>
        <v/>
      </c>
      <c r="BV50" s="32" t="str">
        <f t="shared" si="245"/>
        <v/>
      </c>
      <c r="BW50" s="287"/>
      <c r="BX50" s="287"/>
      <c r="BY50" s="287"/>
      <c r="CA50" s="300" t="b">
        <f>AND(CB50&gt;=0,$CF$65&gt;1)</f>
        <v>0</v>
      </c>
      <c r="CB50" s="32">
        <f t="shared" si="246"/>
        <v>-2</v>
      </c>
      <c r="CC50" s="32"/>
      <c r="CD50" s="300" t="b">
        <f>AND(CE50&gt;=0,$CF$65&gt;1)</f>
        <v>0</v>
      </c>
      <c r="CE50" s="32">
        <f t="shared" si="247"/>
        <v>-2</v>
      </c>
      <c r="CF50" s="32"/>
      <c r="CG50" s="300" t="b">
        <f>AND(CH50&gt;=0,$CF$65&gt;1)</f>
        <v>0</v>
      </c>
      <c r="CH50" s="32">
        <f t="shared" si="248"/>
        <v>-2</v>
      </c>
      <c r="CI50" s="32"/>
      <c r="CJ50" s="300" t="b">
        <f>AND(CK50&gt;=0,$CF$65&gt;1)</f>
        <v>0</v>
      </c>
      <c r="CK50" s="32">
        <f t="shared" si="249"/>
        <v>-2</v>
      </c>
      <c r="CL50" s="32"/>
      <c r="CM50" s="300" t="b">
        <f>AND(CN50&gt;=0,$CF$65&gt;1)</f>
        <v>0</v>
      </c>
      <c r="CN50" s="32">
        <f t="shared" si="250"/>
        <v>-2</v>
      </c>
      <c r="CO50" s="32"/>
      <c r="CP50" s="287"/>
      <c r="CQ50" s="287">
        <f t="shared" si="251"/>
        <v>0</v>
      </c>
      <c r="CR50" s="287"/>
      <c r="CV50" s="300" t="b">
        <f ca="1">AND(CW50&gt;=0,$CF$65=3)</f>
        <v>0</v>
      </c>
      <c r="CW50" s="32">
        <f t="shared" ca="1" si="252"/>
        <v>-2</v>
      </c>
      <c r="CX50" s="32"/>
      <c r="CY50" s="300" t="b">
        <f ca="1">AND(CZ50&gt;=0,$CF$65=3)</f>
        <v>0</v>
      </c>
      <c r="CZ50" s="32">
        <f t="shared" ca="1" si="253"/>
        <v>-2</v>
      </c>
      <c r="DA50" s="32"/>
      <c r="DB50" s="300" t="b">
        <f ca="1">AND(DC50&gt;=0,$CF$65=3)</f>
        <v>0</v>
      </c>
      <c r="DC50" s="32">
        <f t="shared" ca="1" si="254"/>
        <v>-2</v>
      </c>
      <c r="DD50" s="32"/>
      <c r="DE50" s="300" t="b">
        <f ca="1">AND(DF50&gt;=0,$CF$65=3)</f>
        <v>0</v>
      </c>
      <c r="DF50" s="32">
        <f t="shared" ca="1" si="255"/>
        <v>-2</v>
      </c>
      <c r="DG50" s="32"/>
      <c r="DH50" s="300" t="b">
        <f ca="1">AND(DI50&gt;=0,$CF$65=3)</f>
        <v>0</v>
      </c>
      <c r="DI50" s="32">
        <f t="shared" ca="1" si="256"/>
        <v>-2</v>
      </c>
      <c r="DJ50" s="32"/>
      <c r="DK50" s="287"/>
      <c r="DL50" s="287" t="e">
        <f>(SUMIF($BH$67:$BY$67,BE50,$BH$68:$BY$68)+SUMIF($BH$76:$BY$76,BE50,$BH$77:$BY$77))-#REF!</f>
        <v>#REF!</v>
      </c>
      <c r="DM50" s="287"/>
    </row>
    <row r="51" spans="2:135" ht="14.25" customHeight="1" thickBot="1">
      <c r="B51" s="300"/>
      <c r="C51" s="300"/>
      <c r="D51" s="300"/>
      <c r="E51" s="300"/>
      <c r="F51" s="300"/>
      <c r="G51" s="287"/>
      <c r="I51" s="468"/>
      <c r="K51" s="139">
        <v>5</v>
      </c>
      <c r="L51" s="18" t="s">
        <v>7</v>
      </c>
      <c r="M51" s="19">
        <v>2</v>
      </c>
      <c r="N51" s="139">
        <v>5</v>
      </c>
      <c r="O51" s="18" t="s">
        <v>12</v>
      </c>
      <c r="P51" s="19">
        <v>2</v>
      </c>
      <c r="Q51" s="139">
        <v>5</v>
      </c>
      <c r="R51" s="18" t="s">
        <v>17</v>
      </c>
      <c r="S51" s="19">
        <v>2</v>
      </c>
      <c r="T51" s="139">
        <v>5</v>
      </c>
      <c r="U51" s="18" t="s">
        <v>22</v>
      </c>
      <c r="V51" s="19">
        <v>2</v>
      </c>
      <c r="W51" s="139">
        <v>5</v>
      </c>
      <c r="X51" s="18" t="s">
        <v>27</v>
      </c>
      <c r="Y51" s="19">
        <v>2</v>
      </c>
      <c r="AN51" s="385" t="str">
        <f t="shared" ca="1" si="216"/>
        <v/>
      </c>
      <c r="AO51" s="386">
        <f t="shared" ca="1" si="217"/>
        <v>0</v>
      </c>
      <c r="AP51" s="386" t="str">
        <f t="shared" ca="1" si="218"/>
        <v/>
      </c>
      <c r="AQ51" s="385" t="str">
        <f t="shared" ca="1" si="219"/>
        <v/>
      </c>
      <c r="AR51" s="386">
        <f t="shared" ca="1" si="220"/>
        <v>0</v>
      </c>
      <c r="AS51" s="386" t="str">
        <f t="shared" ca="1" si="221"/>
        <v/>
      </c>
      <c r="AT51" s="385" t="str">
        <f t="shared" ca="1" si="222"/>
        <v/>
      </c>
      <c r="AU51" s="386">
        <f t="shared" ca="1" si="223"/>
        <v>0</v>
      </c>
      <c r="AV51" s="386" t="str">
        <f t="shared" ca="1" si="224"/>
        <v/>
      </c>
      <c r="AW51" s="385" t="str">
        <f t="shared" ca="1" si="225"/>
        <v/>
      </c>
      <c r="AX51" s="386">
        <f t="shared" ca="1" si="226"/>
        <v>0</v>
      </c>
      <c r="AY51" s="386" t="str">
        <f t="shared" ca="1" si="227"/>
        <v/>
      </c>
      <c r="AZ51" s="385" t="str">
        <f t="shared" ca="1" si="228"/>
        <v/>
      </c>
      <c r="BA51" s="386">
        <f t="shared" ca="1" si="229"/>
        <v>0</v>
      </c>
      <c r="BB51" s="386" t="str">
        <f t="shared" ca="1" si="230"/>
        <v/>
      </c>
      <c r="BC51" s="287"/>
      <c r="BD51" s="287"/>
      <c r="BE51" s="287"/>
      <c r="BH51" s="300">
        <f t="shared" si="231"/>
        <v>0</v>
      </c>
      <c r="BI51" s="32" t="str">
        <f t="shared" si="232"/>
        <v/>
      </c>
      <c r="BJ51" s="32" t="str">
        <f t="shared" si="233"/>
        <v/>
      </c>
      <c r="BK51" s="300">
        <f t="shared" si="234"/>
        <v>0</v>
      </c>
      <c r="BL51" s="32" t="str">
        <f t="shared" si="235"/>
        <v/>
      </c>
      <c r="BM51" s="32" t="str">
        <f t="shared" si="236"/>
        <v/>
      </c>
      <c r="BN51" s="300">
        <f t="shared" si="237"/>
        <v>0</v>
      </c>
      <c r="BO51" s="32" t="str">
        <f t="shared" si="238"/>
        <v/>
      </c>
      <c r="BP51" s="32" t="str">
        <f t="shared" si="239"/>
        <v/>
      </c>
      <c r="BQ51" s="300">
        <f t="shared" si="240"/>
        <v>0</v>
      </c>
      <c r="BR51" s="32" t="str">
        <f t="shared" si="241"/>
        <v/>
      </c>
      <c r="BS51" s="32" t="str">
        <f t="shared" si="242"/>
        <v/>
      </c>
      <c r="BT51" s="300">
        <f t="shared" si="243"/>
        <v>0</v>
      </c>
      <c r="BU51" s="32" t="str">
        <f t="shared" si="244"/>
        <v/>
      </c>
      <c r="BV51" s="32" t="str">
        <f t="shared" si="245"/>
        <v/>
      </c>
      <c r="BW51" s="287"/>
      <c r="BX51" s="287"/>
      <c r="BY51" s="287"/>
      <c r="CA51" s="300" t="b">
        <f>AND(CB51&gt;=0,$CF$65&gt;1)</f>
        <v>0</v>
      </c>
      <c r="CB51" s="32">
        <f t="shared" si="246"/>
        <v>-2</v>
      </c>
      <c r="CC51" s="32"/>
      <c r="CD51" s="300" t="b">
        <f>AND(CE51&gt;=0,$CF$65&gt;1)</f>
        <v>0</v>
      </c>
      <c r="CE51" s="32">
        <f t="shared" si="247"/>
        <v>-2</v>
      </c>
      <c r="CF51" s="32"/>
      <c r="CG51" s="300" t="b">
        <f>AND(CH51&gt;=0,$CF$65&gt;1)</f>
        <v>0</v>
      </c>
      <c r="CH51" s="32">
        <f t="shared" si="248"/>
        <v>-2</v>
      </c>
      <c r="CI51" s="32"/>
      <c r="CJ51" s="300" t="b">
        <f>AND(CK51&gt;=0,$CF$65&gt;1)</f>
        <v>0</v>
      </c>
      <c r="CK51" s="32">
        <f t="shared" si="249"/>
        <v>-2</v>
      </c>
      <c r="CL51" s="32"/>
      <c r="CM51" s="300" t="b">
        <f>AND(CN51&gt;=0,$CF$65&gt;1)</f>
        <v>0</v>
      </c>
      <c r="CN51" s="32">
        <f t="shared" si="250"/>
        <v>-2</v>
      </c>
      <c r="CO51" s="32"/>
      <c r="CP51" s="287"/>
      <c r="CQ51" s="287">
        <f t="shared" si="251"/>
        <v>0</v>
      </c>
      <c r="CR51" s="287"/>
      <c r="CV51" s="300" t="b">
        <f ca="1">AND(CW51&gt;=0,$CF$65=3)</f>
        <v>0</v>
      </c>
      <c r="CW51" s="32">
        <f t="shared" ca="1" si="252"/>
        <v>-2</v>
      </c>
      <c r="CX51" s="32"/>
      <c r="CY51" s="300" t="b">
        <f ca="1">AND(CZ51&gt;=0,$CF$65=3)</f>
        <v>0</v>
      </c>
      <c r="CZ51" s="32">
        <f t="shared" ca="1" si="253"/>
        <v>-2</v>
      </c>
      <c r="DA51" s="32"/>
      <c r="DB51" s="300" t="b">
        <f ca="1">AND(DC51&gt;=0,$CF$65=3)</f>
        <v>0</v>
      </c>
      <c r="DC51" s="32">
        <f t="shared" ca="1" si="254"/>
        <v>-2</v>
      </c>
      <c r="DD51" s="32"/>
      <c r="DE51" s="300" t="b">
        <f ca="1">AND(DF51&gt;=0,$CF$65=3)</f>
        <v>0</v>
      </c>
      <c r="DF51" s="32">
        <f t="shared" ca="1" si="255"/>
        <v>-2</v>
      </c>
      <c r="DG51" s="32"/>
      <c r="DH51" s="300" t="b">
        <f ca="1">AND(DI51&gt;=0,$CF$65=3)</f>
        <v>0</v>
      </c>
      <c r="DI51" s="32">
        <f t="shared" ca="1" si="256"/>
        <v>-2</v>
      </c>
      <c r="DJ51" s="32"/>
      <c r="DK51" s="287"/>
      <c r="DL51" s="287" t="e">
        <f>(SUMIF($BH$67:$BY$67,BE51,$BH$68:$BY$68)+SUMIF($BH$76:$BY$76,BE51,$BH$77:$BY$77))-#REF!</f>
        <v>#REF!</v>
      </c>
      <c r="DM51" s="287"/>
    </row>
    <row r="52" spans="2:135" ht="6.75" customHeight="1" thickBot="1">
      <c r="AN52" s="13"/>
      <c r="AO52" s="13"/>
      <c r="AP52" s="13"/>
      <c r="AQ52" s="13"/>
      <c r="AR52" s="13"/>
      <c r="AS52" s="13"/>
      <c r="AT52" s="13"/>
      <c r="AU52" s="13"/>
      <c r="AV52" s="13"/>
      <c r="AW52" s="13"/>
      <c r="AX52" s="13"/>
      <c r="AY52" s="13"/>
      <c r="AZ52" s="13"/>
      <c r="BA52" s="13"/>
      <c r="BB52" s="13"/>
      <c r="BC52" s="13"/>
      <c r="BD52" s="13"/>
      <c r="CR52" s="304"/>
      <c r="DM52" s="304"/>
    </row>
    <row r="53" spans="2:135" ht="15" customHeight="1" thickBot="1">
      <c r="I53" s="475" t="s">
        <v>71</v>
      </c>
      <c r="K53" s="393" t="s">
        <v>585</v>
      </c>
      <c r="L53" s="61"/>
      <c r="M53" s="61"/>
      <c r="N53" s="60"/>
      <c r="O53" s="61"/>
      <c r="P53" s="61"/>
      <c r="Q53" s="60"/>
      <c r="R53" s="61"/>
      <c r="S53" s="61"/>
      <c r="T53" s="60"/>
      <c r="U53" s="61"/>
      <c r="V53" s="61"/>
      <c r="W53" s="60"/>
      <c r="X53" s="61"/>
      <c r="Y53" s="61"/>
      <c r="Z53" s="61"/>
      <c r="AA53" s="61"/>
      <c r="AB53" s="62"/>
      <c r="AN53" s="13"/>
      <c r="AO53" s="13"/>
      <c r="AP53" s="13"/>
      <c r="AQ53" s="13"/>
      <c r="AR53" s="13"/>
      <c r="AS53" s="13"/>
      <c r="AT53" s="13"/>
      <c r="AU53" s="13"/>
      <c r="AV53" s="13"/>
      <c r="AW53" s="13"/>
      <c r="AX53" s="13"/>
      <c r="AY53" s="13"/>
      <c r="AZ53" s="13"/>
      <c r="BA53" s="13"/>
      <c r="BB53" s="13"/>
      <c r="BC53" s="13"/>
      <c r="BD53" s="13"/>
      <c r="CR53" s="304"/>
      <c r="DM53" s="304"/>
    </row>
    <row r="54" spans="2:135" ht="14.25" customHeight="1">
      <c r="I54" s="476"/>
      <c r="K54" s="23" t="s">
        <v>2</v>
      </c>
      <c r="L54" s="24" t="s">
        <v>0</v>
      </c>
      <c r="M54" s="25" t="s">
        <v>1</v>
      </c>
      <c r="N54" s="23" t="s">
        <v>2</v>
      </c>
      <c r="O54" s="24" t="s">
        <v>0</v>
      </c>
      <c r="P54" s="25" t="s">
        <v>1</v>
      </c>
      <c r="Q54" s="23" t="s">
        <v>2</v>
      </c>
      <c r="R54" s="24" t="s">
        <v>0</v>
      </c>
      <c r="S54" s="25" t="s">
        <v>1</v>
      </c>
      <c r="T54" s="23" t="s">
        <v>2</v>
      </c>
      <c r="U54" s="24" t="s">
        <v>0</v>
      </c>
      <c r="V54" s="25" t="s">
        <v>1</v>
      </c>
      <c r="W54" s="23" t="s">
        <v>2</v>
      </c>
      <c r="X54" s="24" t="s">
        <v>0</v>
      </c>
      <c r="Y54" s="25" t="s">
        <v>1</v>
      </c>
      <c r="Z54" s="23" t="s">
        <v>2</v>
      </c>
      <c r="AA54" s="24" t="s">
        <v>0</v>
      </c>
      <c r="AB54" s="25" t="s">
        <v>1</v>
      </c>
      <c r="AN54" s="13"/>
      <c r="AO54" s="13"/>
      <c r="AP54" s="13"/>
      <c r="AQ54" s="13"/>
      <c r="AR54" s="13"/>
      <c r="AS54" s="13"/>
      <c r="AT54" s="13"/>
      <c r="AU54" s="13"/>
      <c r="AV54" s="13"/>
      <c r="AW54" s="13"/>
      <c r="AX54" s="13"/>
      <c r="AY54" s="13"/>
      <c r="AZ54" s="13"/>
      <c r="BA54" s="13"/>
      <c r="BB54" s="13"/>
      <c r="BC54" s="13"/>
      <c r="BD54" s="13"/>
      <c r="CR54" s="304"/>
      <c r="DM54" s="304"/>
    </row>
    <row r="55" spans="2:135" ht="14.25" customHeight="1">
      <c r="B55" s="300"/>
      <c r="C55" s="300"/>
      <c r="D55" s="300"/>
      <c r="E55" s="300"/>
      <c r="F55" s="300"/>
      <c r="G55" s="300"/>
      <c r="I55" s="476"/>
      <c r="K55" s="137">
        <v>200</v>
      </c>
      <c r="L55" s="14" t="s">
        <v>12</v>
      </c>
      <c r="M55" s="16">
        <v>6</v>
      </c>
      <c r="N55" s="137">
        <v>300</v>
      </c>
      <c r="O55" s="14" t="s">
        <v>16</v>
      </c>
      <c r="P55" s="16">
        <v>6</v>
      </c>
      <c r="Q55" s="137">
        <v>300</v>
      </c>
      <c r="R55" s="14" t="s">
        <v>15</v>
      </c>
      <c r="S55" s="16">
        <v>6</v>
      </c>
      <c r="T55" s="137">
        <v>300</v>
      </c>
      <c r="U55" s="14" t="s">
        <v>27</v>
      </c>
      <c r="V55" s="16">
        <v>10</v>
      </c>
      <c r="W55" s="137">
        <v>400</v>
      </c>
      <c r="X55" s="14" t="s">
        <v>10</v>
      </c>
      <c r="Y55" s="16">
        <v>10</v>
      </c>
      <c r="Z55" s="137">
        <v>500</v>
      </c>
      <c r="AA55" s="14" t="s">
        <v>8</v>
      </c>
      <c r="AB55" s="16">
        <v>6</v>
      </c>
      <c r="AN55" s="385" t="str">
        <f t="shared" ref="AN55:AN58" ca="1" si="257">IF(BH55,1,IF(CA55,2,IF(CV55,3,"")))</f>
        <v/>
      </c>
      <c r="AO55" s="386">
        <f t="shared" ref="AO55:AO58" ca="1" si="258">OR(BH55,CA55,CV55)*K55</f>
        <v>0</v>
      </c>
      <c r="AP55" s="386" t="str">
        <f t="shared" ref="AP55:AP58" ca="1" si="259">IF(AN55=1,AO55,"")</f>
        <v/>
      </c>
      <c r="AQ55" s="385" t="str">
        <f t="shared" ref="AQ55:AQ59" ca="1" si="260">IF(BK55,1,IF(CD55,2,IF(CY55,3,"")))</f>
        <v/>
      </c>
      <c r="AR55" s="386">
        <f t="shared" ref="AR55:AR59" ca="1" si="261">OR(BK55,CD55,CY55)*N55</f>
        <v>0</v>
      </c>
      <c r="AS55" s="386" t="str">
        <f t="shared" ref="AS55:AS59" ca="1" si="262">IF(AQ55=1,AR55,"")</f>
        <v/>
      </c>
      <c r="AT55" s="385" t="str">
        <f t="shared" ref="AT55:AT58" ca="1" si="263">IF(BN55,1,IF(CG55,2,IF(DB55,3,"")))</f>
        <v/>
      </c>
      <c r="AU55" s="386">
        <f t="shared" ref="AU55:AU58" ca="1" si="264">OR(BN55,CG55,DB55)*Q55</f>
        <v>0</v>
      </c>
      <c r="AV55" s="386" t="str">
        <f t="shared" ref="AV55:AV58" ca="1" si="265">IF(AT55=1,AU55,"")</f>
        <v/>
      </c>
      <c r="AW55" s="385" t="str">
        <f t="shared" ref="AW55:AW61" ca="1" si="266">IF(BQ55,1,IF(CJ55,2,IF(DE55,3,"")))</f>
        <v/>
      </c>
      <c r="AX55" s="386">
        <f t="shared" ref="AX55:AX61" ca="1" si="267">OR(BQ55,CJ55,DE55)*T55</f>
        <v>0</v>
      </c>
      <c r="AY55" s="386" t="str">
        <f t="shared" ref="AY55:AY61" ca="1" si="268">IF(AW55=1,AX55,"")</f>
        <v/>
      </c>
      <c r="AZ55" s="385" t="str">
        <f t="shared" ref="AZ55:AZ60" ca="1" si="269">IF(BT55,1,IF(CM55,2,IF(DH55,3,"")))</f>
        <v/>
      </c>
      <c r="BA55" s="386">
        <f t="shared" ref="BA55:BA60" ca="1" si="270">OR(BT55,CM55,DH55)*W55</f>
        <v>0</v>
      </c>
      <c r="BB55" s="386" t="str">
        <f t="shared" ref="BB55:BB60" ca="1" si="271">IF(AZ55=1,BA55,"")</f>
        <v/>
      </c>
      <c r="BC55" s="385" t="str">
        <f t="shared" ref="BC55:BC58" ca="1" si="272">IF(BW55,1,IF(CP55,2,IF(DK55,3,"")))</f>
        <v/>
      </c>
      <c r="BD55" s="386">
        <f t="shared" ref="BD55:BD58" ca="1" si="273">OR(BW55,CP55,DK55)*Z55</f>
        <v>0</v>
      </c>
      <c r="BE55" s="386" t="str">
        <f t="shared" ref="BE55:BE58" ca="1" si="274">IF(BC55=1,BD55,"")</f>
        <v/>
      </c>
      <c r="BH55" s="300">
        <f t="shared" ref="BH55:BH60" si="275">B55</f>
        <v>0</v>
      </c>
      <c r="BI55" s="32" t="str">
        <f t="shared" ref="BI55:BI58" si="276">IF(BH55,L55,"")</f>
        <v/>
      </c>
      <c r="BJ55" s="32" t="str">
        <f t="shared" ref="BJ55:BJ58" si="277">IF(BH55,M55,"")</f>
        <v/>
      </c>
      <c r="BK55" s="300">
        <f t="shared" ref="BK55:BK60" si="278">C55</f>
        <v>0</v>
      </c>
      <c r="BL55" s="32" t="str">
        <f t="shared" ref="BL55:BL59" si="279">IF(BK55,O55,"")</f>
        <v/>
      </c>
      <c r="BM55" s="32" t="str">
        <f t="shared" ref="BM55:BM59" si="280">IF(BK55,P55,"")</f>
        <v/>
      </c>
      <c r="BN55" s="300">
        <f t="shared" ref="BN55:BN60" si="281">D55</f>
        <v>0</v>
      </c>
      <c r="BO55" s="32" t="str">
        <f t="shared" ref="BO55:BO58" si="282">IF(BN55,R55,"")</f>
        <v/>
      </c>
      <c r="BP55" s="32" t="str">
        <f t="shared" ref="BP55:BP58" si="283">IF(BN55,S55,"")</f>
        <v/>
      </c>
      <c r="BQ55" s="300">
        <f t="shared" ref="BQ55:BQ60" si="284">E55</f>
        <v>0</v>
      </c>
      <c r="BR55" s="32" t="str">
        <f t="shared" ref="BR55:BR61" si="285">IF(BQ55,U55,"")</f>
        <v/>
      </c>
      <c r="BS55" s="32" t="str">
        <f t="shared" ref="BS55:BS61" si="286">IF(BQ55,V55,"")</f>
        <v/>
      </c>
      <c r="BT55" s="300">
        <f t="shared" ref="BT55:BT60" si="287">F55</f>
        <v>0</v>
      </c>
      <c r="BU55" s="32" t="str">
        <f t="shared" ref="BU55:BU60" si="288">IF(BT55,X55,"")</f>
        <v/>
      </c>
      <c r="BV55" s="32" t="str">
        <f t="shared" ref="BV55:BV60" si="289">IF(BT55,Y55,"")</f>
        <v/>
      </c>
      <c r="BW55" s="300">
        <f t="shared" ref="BW55:BW60" si="290">G55</f>
        <v>0</v>
      </c>
      <c r="BX55" s="32" t="str">
        <f t="shared" ref="BX55:BX58" si="291">IF(BW55,AA55,"")</f>
        <v/>
      </c>
      <c r="BY55" s="32" t="str">
        <f t="shared" ref="BY55:BY58" si="292">IF(BW55,AB55,"")</f>
        <v/>
      </c>
      <c r="CA55" s="300" t="b">
        <f>AND(CB55&gt;=0,$CF$65&gt;1)</f>
        <v>0</v>
      </c>
      <c r="CB55" s="32">
        <f t="shared" ref="CB55:CB58" si="293">SUMIF($CB$66:$CB$101,L55,$CC$66:$CC$101)-M55</f>
        <v>-6</v>
      </c>
      <c r="CC55" s="32"/>
      <c r="CD55" s="300" t="b">
        <f>AND(CE55&gt;=0,$CF$65&gt;1)</f>
        <v>0</v>
      </c>
      <c r="CE55" s="32">
        <f t="shared" ref="CE55:CE59" si="294">SUMIF($CB$66:$CB$101,O55,$CC$66:$CC$101)-P55</f>
        <v>-6</v>
      </c>
      <c r="CF55" s="32"/>
      <c r="CG55" s="300" t="b">
        <f>AND(CH55&gt;=0,$CF$65&gt;1)</f>
        <v>0</v>
      </c>
      <c r="CH55" s="32">
        <f t="shared" ref="CH55:CH58" si="295">SUMIF($CB$66:$CB$101,R55,$CC$66:$CC$101)-S55</f>
        <v>-6</v>
      </c>
      <c r="CI55" s="32"/>
      <c r="CJ55" s="300" t="b">
        <f t="shared" ref="CJ55:CJ61" si="296">AND(CK55&gt;=0,$CF$65&gt;1)</f>
        <v>0</v>
      </c>
      <c r="CK55" s="32">
        <f t="shared" ref="CK55:CK61" si="297">SUMIF($CB$66:$CB$101,U55,$CC$66:$CC$101)-V55</f>
        <v>-10</v>
      </c>
      <c r="CL55" s="32"/>
      <c r="CM55" s="300" t="b">
        <f t="shared" ref="CM55:CM60" si="298">AND(CN55&gt;=0,$CF$65&gt;1)</f>
        <v>0</v>
      </c>
      <c r="CN55" s="32">
        <f t="shared" ref="CN55:CN60" si="299">SUMIF($CB$66:$CB$101,X55,$CC$66:$CC$101)-Y55</f>
        <v>-10</v>
      </c>
      <c r="CO55" s="32"/>
      <c r="CP55" s="300" t="b">
        <f>AND(CQ55&gt;=0,$CF$65&gt;1)</f>
        <v>0</v>
      </c>
      <c r="CQ55" s="32">
        <f t="shared" ref="CQ55:CQ58" si="300">SUMIF($CB$66:$CB$101,AA55,$CC$66:$CC$101)-AB55</f>
        <v>-6</v>
      </c>
      <c r="CR55" s="32"/>
      <c r="CV55" s="300" t="b">
        <f ca="1">AND(CW55&gt;=0,$CF$65=3)</f>
        <v>0</v>
      </c>
      <c r="CW55" s="32">
        <f t="shared" ref="CW55:CW58" ca="1" si="301">SUMIF($CB$66:$CB$101,L55,$CD$66:$CD$101)-M55</f>
        <v>-6</v>
      </c>
      <c r="CX55" s="32"/>
      <c r="CY55" s="300" t="b">
        <f ca="1">AND(CZ55&gt;=0,$CF$65=3)</f>
        <v>0</v>
      </c>
      <c r="CZ55" s="32">
        <f t="shared" ref="CZ55:CZ58" ca="1" si="302">SUMIF($CB$66:$CB$101,O55,$CD$66:$CD$101)-P55</f>
        <v>-6</v>
      </c>
      <c r="DA55" s="32"/>
      <c r="DB55" s="300" t="b">
        <f ca="1">AND(DC55&gt;=0,$CF$65=3)</f>
        <v>0</v>
      </c>
      <c r="DC55" s="32">
        <f t="shared" ref="DC55:DC58" ca="1" si="303">SUMIF($CB$66:$CB$101,R55,$CD$66:$CD$101)-S55</f>
        <v>-6</v>
      </c>
      <c r="DD55" s="32"/>
      <c r="DE55" s="300" t="b">
        <f t="shared" ref="DE55:DE61" ca="1" si="304">AND(DF55&gt;=0,$CF$65=3)</f>
        <v>0</v>
      </c>
      <c r="DF55" s="32">
        <f t="shared" ref="DF55:DF60" ca="1" si="305">SUMIF($CB$66:$CB$101,U55,$CD$66:$CD$101)-V55</f>
        <v>-10</v>
      </c>
      <c r="DG55" s="32"/>
      <c r="DH55" s="300" t="b">
        <f t="shared" ref="DH55:DH60" ca="1" si="306">AND(DI55&gt;=0,$CF$65=3)</f>
        <v>0</v>
      </c>
      <c r="DI55" s="32">
        <f t="shared" ref="DI55:DI60" ca="1" si="307">SUMIF($CB$66:$CB$101,X55,$CD$66:$CD$101)-Y55</f>
        <v>-10</v>
      </c>
      <c r="DJ55" s="32"/>
      <c r="DK55" s="300" t="b">
        <f ca="1">AND(DL55&gt;=0,$CF$65=3)</f>
        <v>0</v>
      </c>
      <c r="DL55" s="32">
        <f t="shared" ref="DL55:DL58" ca="1" si="308">SUMIF($CB$66:$CB$101,AA55,$CD$66:$CD$101)-AB55</f>
        <v>-6</v>
      </c>
      <c r="DM55" s="32"/>
    </row>
    <row r="56" spans="2:135" ht="14.25" customHeight="1">
      <c r="B56" s="300"/>
      <c r="C56" s="300"/>
      <c r="D56" s="300"/>
      <c r="E56" s="300"/>
      <c r="F56" s="300"/>
      <c r="G56" s="300"/>
      <c r="I56" s="476"/>
      <c r="K56" s="138">
        <v>200</v>
      </c>
      <c r="L56" s="15" t="s">
        <v>28</v>
      </c>
      <c r="M56" s="17">
        <v>6</v>
      </c>
      <c r="N56" s="138">
        <v>300</v>
      </c>
      <c r="O56" s="15" t="s">
        <v>32</v>
      </c>
      <c r="P56" s="17">
        <v>6</v>
      </c>
      <c r="Q56" s="138">
        <v>300</v>
      </c>
      <c r="R56" s="15" t="s">
        <v>24</v>
      </c>
      <c r="S56" s="17">
        <v>6</v>
      </c>
      <c r="T56" s="138">
        <v>300</v>
      </c>
      <c r="U56" s="15" t="s">
        <v>7</v>
      </c>
      <c r="V56" s="17">
        <v>10</v>
      </c>
      <c r="W56" s="138">
        <v>400</v>
      </c>
      <c r="X56" s="15" t="s">
        <v>33</v>
      </c>
      <c r="Y56" s="17">
        <v>10</v>
      </c>
      <c r="Z56" s="138">
        <v>500</v>
      </c>
      <c r="AA56" s="15" t="s">
        <v>18</v>
      </c>
      <c r="AB56" s="17">
        <v>6</v>
      </c>
      <c r="AN56" s="385" t="str">
        <f t="shared" ca="1" si="257"/>
        <v/>
      </c>
      <c r="AO56" s="386">
        <f t="shared" ca="1" si="258"/>
        <v>0</v>
      </c>
      <c r="AP56" s="386" t="str">
        <f t="shared" ca="1" si="259"/>
        <v/>
      </c>
      <c r="AQ56" s="385" t="str">
        <f t="shared" ca="1" si="260"/>
        <v/>
      </c>
      <c r="AR56" s="386">
        <f t="shared" ca="1" si="261"/>
        <v>0</v>
      </c>
      <c r="AS56" s="386" t="str">
        <f t="shared" ca="1" si="262"/>
        <v/>
      </c>
      <c r="AT56" s="385" t="str">
        <f t="shared" ca="1" si="263"/>
        <v/>
      </c>
      <c r="AU56" s="386">
        <f t="shared" ca="1" si="264"/>
        <v>0</v>
      </c>
      <c r="AV56" s="386" t="str">
        <f t="shared" ca="1" si="265"/>
        <v/>
      </c>
      <c r="AW56" s="385" t="str">
        <f t="shared" ca="1" si="266"/>
        <v/>
      </c>
      <c r="AX56" s="386">
        <f t="shared" ca="1" si="267"/>
        <v>0</v>
      </c>
      <c r="AY56" s="386" t="str">
        <f t="shared" ca="1" si="268"/>
        <v/>
      </c>
      <c r="AZ56" s="385" t="str">
        <f t="shared" ca="1" si="269"/>
        <v/>
      </c>
      <c r="BA56" s="386">
        <f t="shared" ca="1" si="270"/>
        <v>0</v>
      </c>
      <c r="BB56" s="386" t="str">
        <f t="shared" ca="1" si="271"/>
        <v/>
      </c>
      <c r="BC56" s="385" t="str">
        <f t="shared" ca="1" si="272"/>
        <v/>
      </c>
      <c r="BD56" s="386">
        <f t="shared" ca="1" si="273"/>
        <v>0</v>
      </c>
      <c r="BE56" s="386" t="str">
        <f t="shared" ca="1" si="274"/>
        <v/>
      </c>
      <c r="BH56" s="300">
        <f t="shared" si="275"/>
        <v>0</v>
      </c>
      <c r="BI56" s="32" t="str">
        <f t="shared" si="276"/>
        <v/>
      </c>
      <c r="BJ56" s="32" t="str">
        <f t="shared" si="277"/>
        <v/>
      </c>
      <c r="BK56" s="300">
        <f t="shared" si="278"/>
        <v>0</v>
      </c>
      <c r="BL56" s="32" t="str">
        <f t="shared" si="279"/>
        <v/>
      </c>
      <c r="BM56" s="32" t="str">
        <f t="shared" si="280"/>
        <v/>
      </c>
      <c r="BN56" s="300">
        <f t="shared" si="281"/>
        <v>0</v>
      </c>
      <c r="BO56" s="32" t="str">
        <f t="shared" si="282"/>
        <v/>
      </c>
      <c r="BP56" s="32" t="str">
        <f t="shared" si="283"/>
        <v/>
      </c>
      <c r="BQ56" s="300">
        <f t="shared" si="284"/>
        <v>0</v>
      </c>
      <c r="BR56" s="32" t="str">
        <f t="shared" si="285"/>
        <v/>
      </c>
      <c r="BS56" s="32" t="str">
        <f t="shared" si="286"/>
        <v/>
      </c>
      <c r="BT56" s="300">
        <f t="shared" si="287"/>
        <v>0</v>
      </c>
      <c r="BU56" s="32" t="str">
        <f t="shared" si="288"/>
        <v/>
      </c>
      <c r="BV56" s="32" t="str">
        <f t="shared" si="289"/>
        <v/>
      </c>
      <c r="BW56" s="300">
        <f t="shared" si="290"/>
        <v>0</v>
      </c>
      <c r="BX56" s="32" t="str">
        <f t="shared" si="291"/>
        <v/>
      </c>
      <c r="BY56" s="32" t="str">
        <f t="shared" si="292"/>
        <v/>
      </c>
      <c r="CA56" s="300" t="b">
        <f>AND(CB56&gt;=0,$CF$65&gt;1)</f>
        <v>0</v>
      </c>
      <c r="CB56" s="32">
        <f t="shared" si="293"/>
        <v>-6</v>
      </c>
      <c r="CC56" s="32"/>
      <c r="CD56" s="300" t="b">
        <f>AND(CE56&gt;=0,$CF$65&gt;1)</f>
        <v>0</v>
      </c>
      <c r="CE56" s="32">
        <f t="shared" si="294"/>
        <v>-6</v>
      </c>
      <c r="CF56" s="32"/>
      <c r="CG56" s="300" t="b">
        <f>AND(CH56&gt;=0,$CF$65&gt;1)</f>
        <v>0</v>
      </c>
      <c r="CH56" s="32">
        <f t="shared" si="295"/>
        <v>-6</v>
      </c>
      <c r="CI56" s="32"/>
      <c r="CJ56" s="300" t="b">
        <f t="shared" si="296"/>
        <v>0</v>
      </c>
      <c r="CK56" s="32">
        <f t="shared" si="297"/>
        <v>-10</v>
      </c>
      <c r="CL56" s="32"/>
      <c r="CM56" s="300" t="b">
        <f t="shared" si="298"/>
        <v>0</v>
      </c>
      <c r="CN56" s="32">
        <f t="shared" si="299"/>
        <v>-10</v>
      </c>
      <c r="CO56" s="32"/>
      <c r="CP56" s="300" t="b">
        <f>AND(CQ56&gt;=0,$CF$65&gt;1)</f>
        <v>0</v>
      </c>
      <c r="CQ56" s="32">
        <f t="shared" si="300"/>
        <v>-6</v>
      </c>
      <c r="CR56" s="32"/>
      <c r="CV56" s="300" t="b">
        <f ca="1">AND(CW56&gt;=0,$CF$65=3)</f>
        <v>0</v>
      </c>
      <c r="CW56" s="32">
        <f t="shared" ca="1" si="301"/>
        <v>-6</v>
      </c>
      <c r="CX56" s="32"/>
      <c r="CY56" s="300" t="b">
        <f ca="1">AND(CZ56&gt;=0,$CF$65=3)</f>
        <v>0</v>
      </c>
      <c r="CZ56" s="32">
        <f t="shared" ca="1" si="302"/>
        <v>-6</v>
      </c>
      <c r="DA56" s="32"/>
      <c r="DB56" s="300" t="b">
        <f ca="1">AND(DC56&gt;=0,$CF$65=3)</f>
        <v>0</v>
      </c>
      <c r="DC56" s="32">
        <f t="shared" ca="1" si="303"/>
        <v>-6</v>
      </c>
      <c r="DD56" s="32"/>
      <c r="DE56" s="300" t="b">
        <f t="shared" ca="1" si="304"/>
        <v>0</v>
      </c>
      <c r="DF56" s="32">
        <f t="shared" ca="1" si="305"/>
        <v>-10</v>
      </c>
      <c r="DG56" s="32"/>
      <c r="DH56" s="300" t="b">
        <f t="shared" ca="1" si="306"/>
        <v>0</v>
      </c>
      <c r="DI56" s="32">
        <f t="shared" ca="1" si="307"/>
        <v>-10</v>
      </c>
      <c r="DJ56" s="32"/>
      <c r="DK56" s="300" t="b">
        <f ca="1">AND(DL56&gt;=0,$CF$65=3)</f>
        <v>0</v>
      </c>
      <c r="DL56" s="32">
        <f t="shared" ca="1" si="308"/>
        <v>-6</v>
      </c>
      <c r="DM56" s="32"/>
    </row>
    <row r="57" spans="2:135" ht="14.25" customHeight="1">
      <c r="B57" s="300"/>
      <c r="C57" s="300"/>
      <c r="D57" s="300"/>
      <c r="E57" s="300"/>
      <c r="F57" s="300"/>
      <c r="G57" s="300"/>
      <c r="I57" s="476"/>
      <c r="K57" s="138">
        <v>200</v>
      </c>
      <c r="L57" s="15" t="s">
        <v>29</v>
      </c>
      <c r="M57" s="17">
        <v>6</v>
      </c>
      <c r="N57" s="138">
        <v>300</v>
      </c>
      <c r="O57" s="15" t="s">
        <v>6</v>
      </c>
      <c r="P57" s="17">
        <v>6</v>
      </c>
      <c r="Q57" s="138">
        <v>300</v>
      </c>
      <c r="R57" s="15" t="s">
        <v>14</v>
      </c>
      <c r="S57" s="17">
        <v>6</v>
      </c>
      <c r="T57" s="138">
        <v>300</v>
      </c>
      <c r="U57" s="15" t="s">
        <v>31</v>
      </c>
      <c r="V57" s="17">
        <v>10</v>
      </c>
      <c r="W57" s="138">
        <v>400</v>
      </c>
      <c r="X57" s="15" t="s">
        <v>34</v>
      </c>
      <c r="Y57" s="17">
        <v>10</v>
      </c>
      <c r="Z57" s="138">
        <v>500</v>
      </c>
      <c r="AA57" s="15" t="s">
        <v>13</v>
      </c>
      <c r="AB57" s="17">
        <v>10</v>
      </c>
      <c r="AN57" s="385" t="str">
        <f t="shared" ca="1" si="257"/>
        <v/>
      </c>
      <c r="AO57" s="386">
        <f t="shared" ca="1" si="258"/>
        <v>0</v>
      </c>
      <c r="AP57" s="386" t="str">
        <f t="shared" ca="1" si="259"/>
        <v/>
      </c>
      <c r="AQ57" s="385" t="str">
        <f t="shared" ca="1" si="260"/>
        <v/>
      </c>
      <c r="AR57" s="386">
        <f t="shared" ca="1" si="261"/>
        <v>0</v>
      </c>
      <c r="AS57" s="386" t="str">
        <f t="shared" ca="1" si="262"/>
        <v/>
      </c>
      <c r="AT57" s="385" t="str">
        <f t="shared" ca="1" si="263"/>
        <v/>
      </c>
      <c r="AU57" s="386">
        <f t="shared" ca="1" si="264"/>
        <v>0</v>
      </c>
      <c r="AV57" s="386" t="str">
        <f t="shared" ca="1" si="265"/>
        <v/>
      </c>
      <c r="AW57" s="385" t="str">
        <f t="shared" ca="1" si="266"/>
        <v/>
      </c>
      <c r="AX57" s="386">
        <f t="shared" ca="1" si="267"/>
        <v>0</v>
      </c>
      <c r="AY57" s="386" t="str">
        <f t="shared" ca="1" si="268"/>
        <v/>
      </c>
      <c r="AZ57" s="385" t="str">
        <f t="shared" ca="1" si="269"/>
        <v/>
      </c>
      <c r="BA57" s="386">
        <f t="shared" ca="1" si="270"/>
        <v>0</v>
      </c>
      <c r="BB57" s="386" t="str">
        <f t="shared" ca="1" si="271"/>
        <v/>
      </c>
      <c r="BC57" s="385" t="str">
        <f t="shared" ca="1" si="272"/>
        <v/>
      </c>
      <c r="BD57" s="386">
        <f t="shared" ca="1" si="273"/>
        <v>0</v>
      </c>
      <c r="BE57" s="386" t="str">
        <f t="shared" ca="1" si="274"/>
        <v/>
      </c>
      <c r="BH57" s="300">
        <f t="shared" si="275"/>
        <v>0</v>
      </c>
      <c r="BI57" s="32" t="str">
        <f t="shared" si="276"/>
        <v/>
      </c>
      <c r="BJ57" s="32" t="str">
        <f t="shared" si="277"/>
        <v/>
      </c>
      <c r="BK57" s="300">
        <f t="shared" si="278"/>
        <v>0</v>
      </c>
      <c r="BL57" s="32" t="str">
        <f t="shared" si="279"/>
        <v/>
      </c>
      <c r="BM57" s="32" t="str">
        <f t="shared" si="280"/>
        <v/>
      </c>
      <c r="BN57" s="300">
        <f t="shared" si="281"/>
        <v>0</v>
      </c>
      <c r="BO57" s="32" t="str">
        <f t="shared" si="282"/>
        <v/>
      </c>
      <c r="BP57" s="32" t="str">
        <f t="shared" si="283"/>
        <v/>
      </c>
      <c r="BQ57" s="300">
        <f t="shared" si="284"/>
        <v>0</v>
      </c>
      <c r="BR57" s="32" t="str">
        <f t="shared" si="285"/>
        <v/>
      </c>
      <c r="BS57" s="32" t="str">
        <f t="shared" si="286"/>
        <v/>
      </c>
      <c r="BT57" s="300">
        <f t="shared" si="287"/>
        <v>0</v>
      </c>
      <c r="BU57" s="32" t="str">
        <f t="shared" si="288"/>
        <v/>
      </c>
      <c r="BV57" s="32" t="str">
        <f t="shared" si="289"/>
        <v/>
      </c>
      <c r="BW57" s="300">
        <f t="shared" si="290"/>
        <v>0</v>
      </c>
      <c r="BX57" s="32" t="str">
        <f t="shared" si="291"/>
        <v/>
      </c>
      <c r="BY57" s="32" t="str">
        <f t="shared" si="292"/>
        <v/>
      </c>
      <c r="CA57" s="300" t="b">
        <f>AND(CB57&gt;=0,$CF$65&gt;1)</f>
        <v>0</v>
      </c>
      <c r="CB57" s="32">
        <f t="shared" si="293"/>
        <v>-6</v>
      </c>
      <c r="CC57" s="32"/>
      <c r="CD57" s="300" t="b">
        <f>AND(CE57&gt;=0,$CF$65&gt;1)</f>
        <v>0</v>
      </c>
      <c r="CE57" s="32">
        <f t="shared" si="294"/>
        <v>-6</v>
      </c>
      <c r="CF57" s="32"/>
      <c r="CG57" s="300" t="b">
        <f>AND(CH57&gt;=0,$CF$65&gt;1)</f>
        <v>0</v>
      </c>
      <c r="CH57" s="32">
        <f t="shared" si="295"/>
        <v>-6</v>
      </c>
      <c r="CI57" s="32"/>
      <c r="CJ57" s="300" t="b">
        <f t="shared" si="296"/>
        <v>0</v>
      </c>
      <c r="CK57" s="32">
        <f t="shared" si="297"/>
        <v>-10</v>
      </c>
      <c r="CL57" s="32"/>
      <c r="CM57" s="300" t="b">
        <f t="shared" si="298"/>
        <v>0</v>
      </c>
      <c r="CN57" s="32">
        <f t="shared" si="299"/>
        <v>-10</v>
      </c>
      <c r="CO57" s="32"/>
      <c r="CP57" s="300" t="b">
        <f>AND(CQ57&gt;=0,$CF$65&gt;1)</f>
        <v>0</v>
      </c>
      <c r="CQ57" s="32">
        <f t="shared" si="300"/>
        <v>-10</v>
      </c>
      <c r="CR57" s="32"/>
      <c r="CV57" s="300" t="b">
        <f ca="1">AND(CW57&gt;=0,$CF$65=3)</f>
        <v>0</v>
      </c>
      <c r="CW57" s="32">
        <f t="shared" ca="1" si="301"/>
        <v>-6</v>
      </c>
      <c r="CX57" s="32"/>
      <c r="CY57" s="300" t="b">
        <f ca="1">AND(CZ57&gt;=0,$CF$65=3)</f>
        <v>0</v>
      </c>
      <c r="CZ57" s="32">
        <f t="shared" ca="1" si="302"/>
        <v>-6</v>
      </c>
      <c r="DA57" s="32"/>
      <c r="DB57" s="300" t="b">
        <f ca="1">AND(DC57&gt;=0,$CF$65=3)</f>
        <v>0</v>
      </c>
      <c r="DC57" s="32">
        <f t="shared" ca="1" si="303"/>
        <v>-6</v>
      </c>
      <c r="DD57" s="32"/>
      <c r="DE57" s="300" t="b">
        <f t="shared" ca="1" si="304"/>
        <v>0</v>
      </c>
      <c r="DF57" s="32">
        <f t="shared" ca="1" si="305"/>
        <v>-10</v>
      </c>
      <c r="DG57" s="32"/>
      <c r="DH57" s="300" t="b">
        <f t="shared" ca="1" si="306"/>
        <v>0</v>
      </c>
      <c r="DI57" s="32">
        <f t="shared" ca="1" si="307"/>
        <v>-10</v>
      </c>
      <c r="DJ57" s="32"/>
      <c r="DK57" s="300" t="b">
        <f ca="1">AND(DL57&gt;=0,$CF$65=3)</f>
        <v>0</v>
      </c>
      <c r="DL57" s="32">
        <f t="shared" ca="1" si="308"/>
        <v>-10</v>
      </c>
      <c r="DM57" s="32"/>
    </row>
    <row r="58" spans="2:135" ht="14.25" customHeight="1">
      <c r="B58" s="300"/>
      <c r="C58" s="300"/>
      <c r="D58" s="300"/>
      <c r="E58" s="300"/>
      <c r="F58" s="300"/>
      <c r="G58" s="300"/>
      <c r="I58" s="476"/>
      <c r="K58" s="138">
        <v>200</v>
      </c>
      <c r="L58" s="15" t="s">
        <v>30</v>
      </c>
      <c r="M58" s="17">
        <v>6</v>
      </c>
      <c r="N58" s="138">
        <v>300</v>
      </c>
      <c r="O58" s="15" t="s">
        <v>5</v>
      </c>
      <c r="P58" s="17">
        <v>6</v>
      </c>
      <c r="Q58" s="138">
        <v>300</v>
      </c>
      <c r="R58" s="15" t="s">
        <v>9</v>
      </c>
      <c r="S58" s="17">
        <v>6</v>
      </c>
      <c r="T58" s="138">
        <v>300</v>
      </c>
      <c r="U58" s="15" t="s">
        <v>22</v>
      </c>
      <c r="V58" s="17">
        <v>10</v>
      </c>
      <c r="W58" s="138">
        <v>400</v>
      </c>
      <c r="X58" s="15" t="s">
        <v>35</v>
      </c>
      <c r="Y58" s="17">
        <v>10</v>
      </c>
      <c r="Z58" s="138">
        <v>500</v>
      </c>
      <c r="AA58" s="15" t="s">
        <v>3</v>
      </c>
      <c r="AB58" s="17">
        <v>10</v>
      </c>
      <c r="AN58" s="385" t="str">
        <f t="shared" ca="1" si="257"/>
        <v/>
      </c>
      <c r="AO58" s="386">
        <f t="shared" ca="1" si="258"/>
        <v>0</v>
      </c>
      <c r="AP58" s="386" t="str">
        <f t="shared" ca="1" si="259"/>
        <v/>
      </c>
      <c r="AQ58" s="385" t="str">
        <f t="shared" ca="1" si="260"/>
        <v/>
      </c>
      <c r="AR58" s="386">
        <f t="shared" ca="1" si="261"/>
        <v>0</v>
      </c>
      <c r="AS58" s="386" t="str">
        <f t="shared" ca="1" si="262"/>
        <v/>
      </c>
      <c r="AT58" s="385" t="str">
        <f t="shared" ca="1" si="263"/>
        <v/>
      </c>
      <c r="AU58" s="386">
        <f t="shared" ca="1" si="264"/>
        <v>0</v>
      </c>
      <c r="AV58" s="386" t="str">
        <f t="shared" ca="1" si="265"/>
        <v/>
      </c>
      <c r="AW58" s="385" t="str">
        <f t="shared" ca="1" si="266"/>
        <v/>
      </c>
      <c r="AX58" s="386">
        <f t="shared" ca="1" si="267"/>
        <v>0</v>
      </c>
      <c r="AY58" s="386" t="str">
        <f t="shared" ca="1" si="268"/>
        <v/>
      </c>
      <c r="AZ58" s="385" t="str">
        <f t="shared" ca="1" si="269"/>
        <v/>
      </c>
      <c r="BA58" s="386">
        <f t="shared" ca="1" si="270"/>
        <v>0</v>
      </c>
      <c r="BB58" s="386" t="str">
        <f t="shared" ca="1" si="271"/>
        <v/>
      </c>
      <c r="BC58" s="385" t="str">
        <f t="shared" ca="1" si="272"/>
        <v/>
      </c>
      <c r="BD58" s="386">
        <f t="shared" ca="1" si="273"/>
        <v>0</v>
      </c>
      <c r="BE58" s="386" t="str">
        <f t="shared" ca="1" si="274"/>
        <v/>
      </c>
      <c r="BH58" s="300">
        <f t="shared" si="275"/>
        <v>0</v>
      </c>
      <c r="BI58" s="32" t="str">
        <f t="shared" si="276"/>
        <v/>
      </c>
      <c r="BJ58" s="32" t="str">
        <f t="shared" si="277"/>
        <v/>
      </c>
      <c r="BK58" s="300">
        <f t="shared" si="278"/>
        <v>0</v>
      </c>
      <c r="BL58" s="32" t="str">
        <f t="shared" si="279"/>
        <v/>
      </c>
      <c r="BM58" s="32" t="str">
        <f t="shared" si="280"/>
        <v/>
      </c>
      <c r="BN58" s="300">
        <f t="shared" si="281"/>
        <v>0</v>
      </c>
      <c r="BO58" s="32" t="str">
        <f t="shared" si="282"/>
        <v/>
      </c>
      <c r="BP58" s="32" t="str">
        <f t="shared" si="283"/>
        <v/>
      </c>
      <c r="BQ58" s="300">
        <f t="shared" si="284"/>
        <v>0</v>
      </c>
      <c r="BR58" s="32" t="str">
        <f t="shared" si="285"/>
        <v/>
      </c>
      <c r="BS58" s="32" t="str">
        <f t="shared" si="286"/>
        <v/>
      </c>
      <c r="BT58" s="300">
        <f t="shared" si="287"/>
        <v>0</v>
      </c>
      <c r="BU58" s="32" t="str">
        <f t="shared" si="288"/>
        <v/>
      </c>
      <c r="BV58" s="32" t="str">
        <f t="shared" si="289"/>
        <v/>
      </c>
      <c r="BW58" s="300">
        <f t="shared" si="290"/>
        <v>0</v>
      </c>
      <c r="BX58" s="32" t="str">
        <f t="shared" si="291"/>
        <v/>
      </c>
      <c r="BY58" s="32" t="str">
        <f t="shared" si="292"/>
        <v/>
      </c>
      <c r="CA58" s="300" t="b">
        <f>AND(CB58&gt;=0,$CF$65&gt;1)</f>
        <v>0</v>
      </c>
      <c r="CB58" s="32">
        <f t="shared" si="293"/>
        <v>-6</v>
      </c>
      <c r="CC58" s="32"/>
      <c r="CD58" s="300" t="b">
        <f>AND(CE58&gt;=0,$CF$65&gt;1)</f>
        <v>0</v>
      </c>
      <c r="CE58" s="32">
        <f t="shared" si="294"/>
        <v>-6</v>
      </c>
      <c r="CF58" s="32"/>
      <c r="CG58" s="300" t="b">
        <f>AND(CH58&gt;=0,$CF$65&gt;1)</f>
        <v>0</v>
      </c>
      <c r="CH58" s="32">
        <f t="shared" si="295"/>
        <v>-6</v>
      </c>
      <c r="CI58" s="32"/>
      <c r="CJ58" s="300" t="b">
        <f t="shared" si="296"/>
        <v>0</v>
      </c>
      <c r="CK58" s="32">
        <f t="shared" si="297"/>
        <v>-10</v>
      </c>
      <c r="CL58" s="32"/>
      <c r="CM58" s="300" t="b">
        <f t="shared" si="298"/>
        <v>0</v>
      </c>
      <c r="CN58" s="32">
        <f t="shared" si="299"/>
        <v>-10</v>
      </c>
      <c r="CO58" s="32"/>
      <c r="CP58" s="300" t="b">
        <f>AND(CQ58&gt;=0,$CF$65&gt;1)</f>
        <v>0</v>
      </c>
      <c r="CQ58" s="32">
        <f t="shared" si="300"/>
        <v>-10</v>
      </c>
      <c r="CR58" s="32"/>
      <c r="CV58" s="300" t="b">
        <f ca="1">AND(CW58&gt;=0,$CF$65=3)</f>
        <v>0</v>
      </c>
      <c r="CW58" s="32">
        <f t="shared" ca="1" si="301"/>
        <v>-6</v>
      </c>
      <c r="CX58" s="32"/>
      <c r="CY58" s="300" t="b">
        <f ca="1">AND(CZ58&gt;=0,$CF$65=3)</f>
        <v>0</v>
      </c>
      <c r="CZ58" s="32">
        <f t="shared" ca="1" si="302"/>
        <v>-6</v>
      </c>
      <c r="DA58" s="32"/>
      <c r="DB58" s="300" t="b">
        <f ca="1">AND(DC58&gt;=0,$CF$65=3)</f>
        <v>0</v>
      </c>
      <c r="DC58" s="32">
        <f t="shared" ca="1" si="303"/>
        <v>-6</v>
      </c>
      <c r="DD58" s="32"/>
      <c r="DE58" s="300" t="b">
        <f t="shared" ca="1" si="304"/>
        <v>0</v>
      </c>
      <c r="DF58" s="32">
        <f t="shared" ca="1" si="305"/>
        <v>-10</v>
      </c>
      <c r="DG58" s="32"/>
      <c r="DH58" s="300" t="b">
        <f t="shared" ca="1" si="306"/>
        <v>0</v>
      </c>
      <c r="DI58" s="32">
        <f t="shared" ca="1" si="307"/>
        <v>-10</v>
      </c>
      <c r="DJ58" s="32"/>
      <c r="DK58" s="300" t="b">
        <f ca="1">AND(DL58&gt;=0,$CF$65=3)</f>
        <v>0</v>
      </c>
      <c r="DL58" s="32">
        <f t="shared" ca="1" si="308"/>
        <v>-10</v>
      </c>
      <c r="DM58" s="32"/>
    </row>
    <row r="59" spans="2:135" ht="14.25" customHeight="1">
      <c r="B59" s="287"/>
      <c r="C59" s="300"/>
      <c r="D59" s="287"/>
      <c r="E59" s="300"/>
      <c r="F59" s="300"/>
      <c r="G59" s="287"/>
      <c r="I59" s="476"/>
      <c r="K59" s="138"/>
      <c r="L59" s="15"/>
      <c r="M59" s="17"/>
      <c r="N59" s="138">
        <v>300</v>
      </c>
      <c r="O59" s="15" t="s">
        <v>25</v>
      </c>
      <c r="P59" s="17">
        <v>6</v>
      </c>
      <c r="Q59" s="138"/>
      <c r="R59" s="15"/>
      <c r="S59" s="17"/>
      <c r="T59" s="138">
        <v>300</v>
      </c>
      <c r="U59" s="15" t="s">
        <v>26</v>
      </c>
      <c r="V59" s="17">
        <v>10</v>
      </c>
      <c r="W59" s="138">
        <v>400</v>
      </c>
      <c r="X59" s="15" t="s">
        <v>14</v>
      </c>
      <c r="Y59" s="17">
        <v>10</v>
      </c>
      <c r="Z59" s="138"/>
      <c r="AA59" s="15"/>
      <c r="AB59" s="17"/>
      <c r="AN59" s="287"/>
      <c r="AO59" s="287"/>
      <c r="AP59" s="287"/>
      <c r="AQ59" s="385" t="str">
        <f t="shared" ca="1" si="260"/>
        <v/>
      </c>
      <c r="AR59" s="386">
        <f t="shared" ca="1" si="261"/>
        <v>0</v>
      </c>
      <c r="AS59" s="386" t="str">
        <f t="shared" ca="1" si="262"/>
        <v/>
      </c>
      <c r="AT59" s="287"/>
      <c r="AU59" s="287"/>
      <c r="AV59" s="287"/>
      <c r="AW59" s="385" t="str">
        <f t="shared" ca="1" si="266"/>
        <v/>
      </c>
      <c r="AX59" s="386">
        <f t="shared" ca="1" si="267"/>
        <v>0</v>
      </c>
      <c r="AY59" s="386" t="str">
        <f t="shared" ca="1" si="268"/>
        <v/>
      </c>
      <c r="AZ59" s="385" t="str">
        <f t="shared" ca="1" si="269"/>
        <v/>
      </c>
      <c r="BA59" s="386">
        <f t="shared" ca="1" si="270"/>
        <v>0</v>
      </c>
      <c r="BB59" s="386" t="str">
        <f t="shared" ca="1" si="271"/>
        <v/>
      </c>
      <c r="BC59" s="287"/>
      <c r="BD59" s="287"/>
      <c r="BE59" s="287"/>
      <c r="BH59" s="287">
        <f t="shared" si="275"/>
        <v>0</v>
      </c>
      <c r="BI59" s="287"/>
      <c r="BJ59" s="287"/>
      <c r="BK59" s="300">
        <f t="shared" si="278"/>
        <v>0</v>
      </c>
      <c r="BL59" s="32" t="str">
        <f t="shared" si="279"/>
        <v/>
      </c>
      <c r="BM59" s="32" t="str">
        <f t="shared" si="280"/>
        <v/>
      </c>
      <c r="BN59" s="287">
        <f t="shared" si="281"/>
        <v>0</v>
      </c>
      <c r="BO59" s="287"/>
      <c r="BP59" s="287"/>
      <c r="BQ59" s="300">
        <f t="shared" si="284"/>
        <v>0</v>
      </c>
      <c r="BR59" s="32" t="str">
        <f t="shared" si="285"/>
        <v/>
      </c>
      <c r="BS59" s="32" t="str">
        <f t="shared" si="286"/>
        <v/>
      </c>
      <c r="BT59" s="300">
        <f t="shared" si="287"/>
        <v>0</v>
      </c>
      <c r="BU59" s="32" t="str">
        <f t="shared" si="288"/>
        <v/>
      </c>
      <c r="BV59" s="32" t="str">
        <f t="shared" si="289"/>
        <v/>
      </c>
      <c r="BW59" s="287">
        <f t="shared" si="290"/>
        <v>0</v>
      </c>
      <c r="BX59" s="287"/>
      <c r="BY59" s="287"/>
      <c r="CA59" s="287"/>
      <c r="CB59" s="287">
        <f t="shared" ref="CB59:CB61" si="309">(SUMIF($BH$67:$BY$67,L59,$BH$68:$BY$68)+SUMIF($BH$76:$BY$76,L59,$BH$77:$BY$77))-M59</f>
        <v>0</v>
      </c>
      <c r="CC59" s="287"/>
      <c r="CD59" s="300" t="b">
        <f>AND(CE59&gt;=0,$CF$65&gt;1)</f>
        <v>0</v>
      </c>
      <c r="CE59" s="32">
        <f t="shared" si="294"/>
        <v>-6</v>
      </c>
      <c r="CF59" s="32"/>
      <c r="CG59" s="287"/>
      <c r="CH59" s="287">
        <f t="shared" ref="CH59:CH61" si="310">(SUMIF($BH$67:$BY$67,R59,$BH$68:$BY$68)+SUMIF($BH$76:$BY$76,R59,$BH$77:$BY$77))-S59</f>
        <v>0</v>
      </c>
      <c r="CI59" s="287"/>
      <c r="CJ59" s="300" t="b">
        <f t="shared" si="296"/>
        <v>0</v>
      </c>
      <c r="CK59" s="32">
        <f t="shared" si="297"/>
        <v>-10</v>
      </c>
      <c r="CL59" s="32"/>
      <c r="CM59" s="300" t="b">
        <f t="shared" si="298"/>
        <v>0</v>
      </c>
      <c r="CN59" s="32">
        <f t="shared" si="299"/>
        <v>-10</v>
      </c>
      <c r="CO59" s="32"/>
      <c r="CP59" s="287"/>
      <c r="CQ59" s="287">
        <f t="shared" ref="CQ59:CQ61" si="311">(SUMIF($BH$67:$BY$67,AA59,$BH$68:$BY$68)+SUMIF($BH$76:$BY$76,AA59,$BH$77:$BY$77))-AB59</f>
        <v>0</v>
      </c>
      <c r="CR59" s="287"/>
      <c r="CV59" s="287"/>
      <c r="CW59" s="287" t="e">
        <f t="shared" ref="CW59:CW61" ca="1" si="312">(SUMIF($BH$67:$BY$67,AP59,$BH$68:$BY$68)+SUMIF($BH$76:$BY$76,AP59,$BH$77:$BY$77))-AQ59</f>
        <v>#VALUE!</v>
      </c>
      <c r="CX59" s="287"/>
      <c r="CY59" s="300" t="b">
        <f ca="1">AND(CZ59&gt;=0,$CF$65=3)</f>
        <v>0</v>
      </c>
      <c r="CZ59" s="32">
        <f ca="1">SUMIF($CB$66:$CB$101,O59,$CD$66:$CD$101)-P59</f>
        <v>-6</v>
      </c>
      <c r="DA59" s="32"/>
      <c r="DB59" s="287"/>
      <c r="DC59" s="287" t="e">
        <f t="shared" ref="DC59:DC61" ca="1" si="313">(SUMIF($BH$67:$BY$67,AV59,$BH$68:$BY$68)+SUMIF($BH$76:$BY$76,AV59,$BH$77:$BY$77))-AW59</f>
        <v>#VALUE!</v>
      </c>
      <c r="DD59" s="287"/>
      <c r="DE59" s="300" t="b">
        <f t="shared" ca="1" si="304"/>
        <v>0</v>
      </c>
      <c r="DF59" s="32">
        <f t="shared" ca="1" si="305"/>
        <v>-10</v>
      </c>
      <c r="DG59" s="32"/>
      <c r="DH59" s="300" t="b">
        <f t="shared" ca="1" si="306"/>
        <v>0</v>
      </c>
      <c r="DI59" s="32">
        <f t="shared" ca="1" si="307"/>
        <v>-10</v>
      </c>
      <c r="DJ59" s="32"/>
      <c r="DK59" s="287"/>
      <c r="DL59" s="287" t="e">
        <f>(SUMIF($BH$67:$BY$67,BE59,$BH$68:$BY$68)+SUMIF($BH$76:$BY$76,BE59,$BH$77:$BY$77))-#REF!</f>
        <v>#REF!</v>
      </c>
      <c r="DM59" s="287"/>
    </row>
    <row r="60" spans="2:135" ht="14.25" customHeight="1">
      <c r="B60" s="287"/>
      <c r="C60" s="287"/>
      <c r="D60" s="287"/>
      <c r="E60" s="300"/>
      <c r="F60" s="300"/>
      <c r="G60" s="287"/>
      <c r="I60" s="476"/>
      <c r="K60" s="138"/>
      <c r="L60" s="15"/>
      <c r="M60" s="17"/>
      <c r="N60" s="138"/>
      <c r="O60" s="15"/>
      <c r="P60" s="17"/>
      <c r="Q60" s="138"/>
      <c r="R60" s="15"/>
      <c r="S60" s="17"/>
      <c r="T60" s="138">
        <v>300</v>
      </c>
      <c r="U60" s="15" t="s">
        <v>11</v>
      </c>
      <c r="V60" s="17">
        <v>10</v>
      </c>
      <c r="W60" s="138">
        <v>400</v>
      </c>
      <c r="X60" s="15" t="s">
        <v>36</v>
      </c>
      <c r="Y60" s="17">
        <v>10</v>
      </c>
      <c r="Z60" s="138"/>
      <c r="AA60" s="15"/>
      <c r="AB60" s="17"/>
      <c r="AN60" s="287"/>
      <c r="AO60" s="287"/>
      <c r="AP60" s="287"/>
      <c r="AQ60" s="287"/>
      <c r="AR60" s="287"/>
      <c r="AS60" s="287"/>
      <c r="AT60" s="287"/>
      <c r="AU60" s="287"/>
      <c r="AV60" s="287"/>
      <c r="AW60" s="385" t="str">
        <f t="shared" ca="1" si="266"/>
        <v/>
      </c>
      <c r="AX60" s="386">
        <f t="shared" ca="1" si="267"/>
        <v>0</v>
      </c>
      <c r="AY60" s="386" t="str">
        <f t="shared" ca="1" si="268"/>
        <v/>
      </c>
      <c r="AZ60" s="385" t="str">
        <f t="shared" ca="1" si="269"/>
        <v/>
      </c>
      <c r="BA60" s="386">
        <f t="shared" ca="1" si="270"/>
        <v>0</v>
      </c>
      <c r="BB60" s="386" t="str">
        <f t="shared" ca="1" si="271"/>
        <v/>
      </c>
      <c r="BC60" s="287"/>
      <c r="BD60" s="287"/>
      <c r="BE60" s="287"/>
      <c r="BH60" s="287">
        <f t="shared" si="275"/>
        <v>0</v>
      </c>
      <c r="BI60" s="287"/>
      <c r="BJ60" s="287"/>
      <c r="BK60" s="287">
        <f t="shared" si="278"/>
        <v>0</v>
      </c>
      <c r="BL60" s="287"/>
      <c r="BM60" s="287"/>
      <c r="BN60" s="287">
        <f t="shared" si="281"/>
        <v>0</v>
      </c>
      <c r="BO60" s="287"/>
      <c r="BP60" s="287"/>
      <c r="BQ60" s="300">
        <f t="shared" si="284"/>
        <v>0</v>
      </c>
      <c r="BR60" s="32" t="str">
        <f t="shared" si="285"/>
        <v/>
      </c>
      <c r="BS60" s="32" t="str">
        <f t="shared" si="286"/>
        <v/>
      </c>
      <c r="BT60" s="300">
        <f t="shared" si="287"/>
        <v>0</v>
      </c>
      <c r="BU60" s="32" t="str">
        <f t="shared" si="288"/>
        <v/>
      </c>
      <c r="BV60" s="32" t="str">
        <f t="shared" si="289"/>
        <v/>
      </c>
      <c r="BW60" s="287">
        <f t="shared" si="290"/>
        <v>0</v>
      </c>
      <c r="BX60" s="287"/>
      <c r="BY60" s="287"/>
      <c r="CA60" s="287"/>
      <c r="CB60" s="287">
        <f t="shared" si="309"/>
        <v>0</v>
      </c>
      <c r="CC60" s="287"/>
      <c r="CD60" s="287"/>
      <c r="CE60" s="287">
        <f t="shared" ref="CE60:CE61" si="314">(SUMIF($BH$67:$BY$67,O60,$BH$68:$BY$68)+SUMIF($BH$76:$BY$76,O60,$BH$77:$BY$77))-P60</f>
        <v>0</v>
      </c>
      <c r="CF60" s="287"/>
      <c r="CG60" s="287"/>
      <c r="CH60" s="287">
        <f t="shared" si="310"/>
        <v>0</v>
      </c>
      <c r="CI60" s="287"/>
      <c r="CJ60" s="300" t="b">
        <f t="shared" si="296"/>
        <v>0</v>
      </c>
      <c r="CK60" s="32">
        <f t="shared" si="297"/>
        <v>-10</v>
      </c>
      <c r="CL60" s="32"/>
      <c r="CM60" s="300" t="b">
        <f t="shared" si="298"/>
        <v>0</v>
      </c>
      <c r="CN60" s="32">
        <f t="shared" si="299"/>
        <v>-10</v>
      </c>
      <c r="CO60" s="32"/>
      <c r="CP60" s="287"/>
      <c r="CQ60" s="287">
        <f t="shared" si="311"/>
        <v>0</v>
      </c>
      <c r="CR60" s="287"/>
      <c r="CV60" s="287"/>
      <c r="CW60" s="287">
        <f t="shared" si="312"/>
        <v>0</v>
      </c>
      <c r="CX60" s="287"/>
      <c r="CY60" s="287"/>
      <c r="CZ60" s="287">
        <f t="shared" ref="CZ60:CZ61" si="315">(SUMIF($BH$67:$BY$67,AS60,$BH$68:$BY$68)+SUMIF($BH$76:$BY$76,AS60,$BH$77:$BY$77))-AT60</f>
        <v>0</v>
      </c>
      <c r="DA60" s="287"/>
      <c r="DB60" s="287"/>
      <c r="DC60" s="287" t="e">
        <f t="shared" ca="1" si="313"/>
        <v>#VALUE!</v>
      </c>
      <c r="DD60" s="287"/>
      <c r="DE60" s="300" t="b">
        <f t="shared" ca="1" si="304"/>
        <v>0</v>
      </c>
      <c r="DF60" s="32">
        <f t="shared" ca="1" si="305"/>
        <v>-10</v>
      </c>
      <c r="DG60" s="32"/>
      <c r="DH60" s="300" t="b">
        <f t="shared" ca="1" si="306"/>
        <v>0</v>
      </c>
      <c r="DI60" s="32">
        <f t="shared" ca="1" si="307"/>
        <v>-10</v>
      </c>
      <c r="DJ60" s="32"/>
      <c r="DK60" s="287"/>
      <c r="DL60" s="287" t="e">
        <f>(SUMIF($BH$67:$BY$67,BE60,$BH$68:$BY$68)+SUMIF($BH$76:$BY$76,BE60,$BH$77:$BY$77))-#REF!</f>
        <v>#REF!</v>
      </c>
      <c r="DM60" s="287"/>
    </row>
    <row r="61" spans="2:135" ht="14.25" customHeight="1" thickBot="1">
      <c r="B61" s="287"/>
      <c r="C61" s="287"/>
      <c r="D61" s="287"/>
      <c r="E61" s="300"/>
      <c r="F61" s="287"/>
      <c r="G61" s="287"/>
      <c r="I61" s="477"/>
      <c r="K61" s="139"/>
      <c r="L61" s="18"/>
      <c r="M61" s="19"/>
      <c r="N61" s="139"/>
      <c r="O61" s="18"/>
      <c r="P61" s="19"/>
      <c r="Q61" s="139"/>
      <c r="R61" s="18"/>
      <c r="S61" s="19"/>
      <c r="T61" s="139">
        <v>300</v>
      </c>
      <c r="U61" s="18" t="s">
        <v>21</v>
      </c>
      <c r="V61" s="19">
        <v>10</v>
      </c>
      <c r="W61" s="139"/>
      <c r="X61" s="18"/>
      <c r="Y61" s="19"/>
      <c r="Z61" s="139"/>
      <c r="AA61" s="18"/>
      <c r="AB61" s="19"/>
      <c r="AN61" s="287"/>
      <c r="AO61" s="287"/>
      <c r="AP61" s="287"/>
      <c r="AQ61" s="287"/>
      <c r="AR61" s="287"/>
      <c r="AS61" s="287"/>
      <c r="AT61" s="287"/>
      <c r="AU61" s="287"/>
      <c r="AV61" s="287"/>
      <c r="AW61" s="385" t="str">
        <f t="shared" ca="1" si="266"/>
        <v/>
      </c>
      <c r="AX61" s="386">
        <f t="shared" ca="1" si="267"/>
        <v>0</v>
      </c>
      <c r="AY61" s="386" t="str">
        <f t="shared" ca="1" si="268"/>
        <v/>
      </c>
      <c r="AZ61" s="287"/>
      <c r="BA61" s="287"/>
      <c r="BB61" s="287"/>
      <c r="BC61" s="287"/>
      <c r="BD61" s="287"/>
      <c r="BE61" s="287"/>
      <c r="BH61" s="287">
        <f>B61</f>
        <v>0</v>
      </c>
      <c r="BI61" s="287"/>
      <c r="BJ61" s="287"/>
      <c r="BK61" s="287">
        <f>C61</f>
        <v>0</v>
      </c>
      <c r="BL61" s="287"/>
      <c r="BM61" s="287"/>
      <c r="BN61" s="287">
        <f>D61</f>
        <v>0</v>
      </c>
      <c r="BO61" s="287"/>
      <c r="BP61" s="287"/>
      <c r="BQ61" s="300">
        <f>E61</f>
        <v>0</v>
      </c>
      <c r="BR61" s="32" t="str">
        <f t="shared" si="285"/>
        <v/>
      </c>
      <c r="BS61" s="32" t="str">
        <f t="shared" si="286"/>
        <v/>
      </c>
      <c r="BT61" s="287">
        <f>F61</f>
        <v>0</v>
      </c>
      <c r="BU61" s="287"/>
      <c r="BV61" s="287"/>
      <c r="BW61" s="287">
        <f>G61</f>
        <v>0</v>
      </c>
      <c r="BX61" s="287"/>
      <c r="BY61" s="287"/>
      <c r="CA61" s="287"/>
      <c r="CB61" s="287">
        <f t="shared" si="309"/>
        <v>0</v>
      </c>
      <c r="CC61" s="287"/>
      <c r="CD61" s="287"/>
      <c r="CE61" s="287">
        <f t="shared" si="314"/>
        <v>0</v>
      </c>
      <c r="CF61" s="287"/>
      <c r="CG61" s="287"/>
      <c r="CH61" s="287">
        <f t="shared" si="310"/>
        <v>0</v>
      </c>
      <c r="CI61" s="287"/>
      <c r="CJ61" s="300" t="b">
        <f t="shared" si="296"/>
        <v>0</v>
      </c>
      <c r="CK61" s="32">
        <f t="shared" si="297"/>
        <v>-10</v>
      </c>
      <c r="CL61" s="32"/>
      <c r="CM61" s="287"/>
      <c r="CN61" s="287">
        <f t="shared" ref="CN61" si="316">(SUMIF($BH$67:$BY$67,X61,$BH$68:$BY$68)+SUMIF($BH$76:$BY$76,X61,$BH$77:$BY$77))-Y61</f>
        <v>0</v>
      </c>
      <c r="CO61" s="287"/>
      <c r="CP61" s="287"/>
      <c r="CQ61" s="287">
        <f t="shared" si="311"/>
        <v>0</v>
      </c>
      <c r="CR61" s="287"/>
      <c r="CV61" s="287"/>
      <c r="CW61" s="287">
        <f t="shared" si="312"/>
        <v>0</v>
      </c>
      <c r="CX61" s="287"/>
      <c r="CY61" s="287"/>
      <c r="CZ61" s="287">
        <f t="shared" si="315"/>
        <v>0</v>
      </c>
      <c r="DA61" s="287"/>
      <c r="DB61" s="287"/>
      <c r="DC61" s="287" t="e">
        <f t="shared" ca="1" si="313"/>
        <v>#VALUE!</v>
      </c>
      <c r="DD61" s="287"/>
      <c r="DE61" s="300" t="b">
        <f t="shared" ca="1" si="304"/>
        <v>0</v>
      </c>
      <c r="DF61" s="32">
        <f ca="1">SUMIF($CB$66:$CB$101,U61,$CD$66:$CD$101)-V61</f>
        <v>-10</v>
      </c>
      <c r="DG61" s="32"/>
      <c r="DH61" s="287"/>
      <c r="DI61" s="287">
        <f t="shared" ref="DI61" si="317">(SUMIF($BH$67:$BY$67,BB61,$BH$68:$BY$68)+SUMIF($BH$76:$BY$76,BB61,$BH$77:$BY$77))-BC61</f>
        <v>0</v>
      </c>
      <c r="DJ61" s="287"/>
      <c r="DK61" s="287"/>
      <c r="DL61" s="287" t="e">
        <f>(SUMIF($BH$67:$BY$67,BE61,$BH$68:$BY$68)+SUMIF($BH$76:$BY$76,BE61,$BH$77:$BY$77))-#REF!</f>
        <v>#REF!</v>
      </c>
      <c r="DM61" s="287"/>
    </row>
    <row r="64" spans="2:135">
      <c r="CA64" s="404" t="s">
        <v>598</v>
      </c>
      <c r="CB64" s="405"/>
      <c r="CC64" s="400" t="s">
        <v>595</v>
      </c>
      <c r="CD64" s="401" t="s">
        <v>596</v>
      </c>
      <c r="CE64" s="293"/>
      <c r="CF64" s="399" t="s">
        <v>594</v>
      </c>
      <c r="CT64" s="305" t="s">
        <v>553</v>
      </c>
      <c r="CU64" s="306"/>
      <c r="CV64" s="306"/>
      <c r="CW64" s="306"/>
      <c r="CX64" s="307"/>
      <c r="CZ64" s="308" t="s">
        <v>514</v>
      </c>
      <c r="DA64" s="310"/>
      <c r="DB64" s="309"/>
      <c r="DC64" s="308" t="s">
        <v>515</v>
      </c>
      <c r="DD64" s="310"/>
      <c r="DE64" s="310"/>
      <c r="DF64" s="309"/>
      <c r="DG64" s="308" t="s">
        <v>516</v>
      </c>
      <c r="DH64" s="310"/>
      <c r="DI64" s="310"/>
      <c r="DJ64" s="309"/>
      <c r="DK64" s="308" t="s">
        <v>517</v>
      </c>
      <c r="DL64" s="310"/>
      <c r="DM64" s="310"/>
      <c r="DN64" s="309"/>
      <c r="DO64" s="308" t="s">
        <v>518</v>
      </c>
      <c r="DP64" s="310"/>
      <c r="DQ64" s="309"/>
      <c r="DS64" s="308" t="s">
        <v>522</v>
      </c>
      <c r="DT64" s="309"/>
      <c r="DU64" s="304"/>
      <c r="DV64" s="396" t="s">
        <v>592</v>
      </c>
      <c r="DW64" s="304"/>
      <c r="DX64" s="304"/>
      <c r="DY64" s="304"/>
      <c r="DZ64" s="304"/>
      <c r="EA64" s="304"/>
      <c r="EB64" s="304"/>
      <c r="EC64" s="304"/>
      <c r="ED64" s="304"/>
      <c r="EE64" s="304"/>
    </row>
    <row r="65" spans="59:135">
      <c r="BH65" s="304"/>
      <c r="BI65" s="304"/>
      <c r="BJ65" s="304"/>
      <c r="BK65" s="304"/>
      <c r="BL65" s="304"/>
      <c r="BM65" s="304"/>
      <c r="BN65" s="304"/>
      <c r="BO65" s="304"/>
      <c r="BP65" s="304"/>
      <c r="BQ65" s="304"/>
      <c r="BR65" s="304"/>
      <c r="BS65" s="304"/>
      <c r="BT65" s="304"/>
      <c r="BU65" s="304"/>
      <c r="BV65" s="304"/>
      <c r="BW65" s="304"/>
      <c r="BX65" s="304"/>
      <c r="CA65" s="351" t="s">
        <v>597</v>
      </c>
      <c r="CB65" s="352"/>
      <c r="CC65" s="402" t="s">
        <v>594</v>
      </c>
      <c r="CD65" s="403" t="s">
        <v>597</v>
      </c>
      <c r="CE65" s="357"/>
      <c r="CF65" s="337">
        <v>3</v>
      </c>
      <c r="CT65" s="311"/>
      <c r="CU65" s="312"/>
      <c r="CV65" s="379" t="s">
        <v>566</v>
      </c>
      <c r="CW65" s="380" t="s">
        <v>567</v>
      </c>
      <c r="CX65" s="381" t="s">
        <v>568</v>
      </c>
      <c r="CZ65" s="378" t="s">
        <v>580</v>
      </c>
      <c r="DA65" s="377" t="s">
        <v>569</v>
      </c>
      <c r="DB65" s="378" t="s">
        <v>570</v>
      </c>
      <c r="DC65" s="382" t="s">
        <v>566</v>
      </c>
      <c r="DD65" s="383" t="s">
        <v>567</v>
      </c>
      <c r="DE65" s="383" t="s">
        <v>568</v>
      </c>
      <c r="DF65" s="314" t="s">
        <v>519</v>
      </c>
      <c r="DG65" s="382" t="s">
        <v>566</v>
      </c>
      <c r="DH65" s="383" t="s">
        <v>567</v>
      </c>
      <c r="DI65" s="383" t="s">
        <v>568</v>
      </c>
      <c r="DJ65" s="314" t="s">
        <v>519</v>
      </c>
      <c r="DK65" s="382" t="s">
        <v>566</v>
      </c>
      <c r="DL65" s="383" t="s">
        <v>567</v>
      </c>
      <c r="DM65" s="383" t="s">
        <v>568</v>
      </c>
      <c r="DN65" s="314" t="s">
        <v>519</v>
      </c>
      <c r="DO65" s="382" t="s">
        <v>566</v>
      </c>
      <c r="DP65" s="383" t="s">
        <v>567</v>
      </c>
      <c r="DQ65" s="384" t="s">
        <v>568</v>
      </c>
      <c r="DS65" s="315" t="s">
        <v>519</v>
      </c>
      <c r="DT65" s="314" t="s">
        <v>531</v>
      </c>
      <c r="DU65" s="304"/>
      <c r="DV65" s="397" t="s">
        <v>593</v>
      </c>
      <c r="DW65" s="304"/>
      <c r="DX65" s="304"/>
      <c r="DY65" s="304"/>
      <c r="DZ65" s="304"/>
      <c r="EA65" s="304"/>
      <c r="EB65" s="304"/>
      <c r="EC65" s="304"/>
      <c r="ED65" s="304"/>
      <c r="EE65" s="304"/>
    </row>
    <row r="66" spans="59:135" ht="12" customHeight="1">
      <c r="BG66" s="316"/>
      <c r="BH66" s="293" t="s">
        <v>74</v>
      </c>
      <c r="BI66" s="293" t="s">
        <v>74</v>
      </c>
      <c r="BJ66" s="293" t="s">
        <v>74</v>
      </c>
      <c r="BK66" s="293" t="s">
        <v>74</v>
      </c>
      <c r="BL66" s="293" t="s">
        <v>74</v>
      </c>
      <c r="BM66" s="293" t="s">
        <v>74</v>
      </c>
      <c r="BN66" s="293" t="s">
        <v>74</v>
      </c>
      <c r="BO66" s="293" t="s">
        <v>74</v>
      </c>
      <c r="BP66" s="293" t="s">
        <v>74</v>
      </c>
      <c r="BQ66" s="293" t="s">
        <v>74</v>
      </c>
      <c r="BR66" s="293" t="s">
        <v>74</v>
      </c>
      <c r="BS66" s="293" t="s">
        <v>74</v>
      </c>
      <c r="BT66" s="293" t="s">
        <v>74</v>
      </c>
      <c r="BU66" s="293" t="s">
        <v>74</v>
      </c>
      <c r="BV66" s="293" t="s">
        <v>74</v>
      </c>
      <c r="BW66" s="293" t="s">
        <v>74</v>
      </c>
      <c r="BX66" s="293" t="s">
        <v>74</v>
      </c>
      <c r="BY66" s="293" t="s">
        <v>74</v>
      </c>
      <c r="CA66" s="351"/>
      <c r="CB66" s="356" t="s">
        <v>13</v>
      </c>
      <c r="CC66" s="394">
        <f t="shared" ref="CC66:CC101" si="318">SUMIF($BH$67:$BY$67,CU66,$BH$68:$BY$68)+SUMIF($BH$76:$BY$76,CU66,$BH$77:$BY$77)</f>
        <v>0</v>
      </c>
      <c r="CD66" s="395">
        <f t="shared" ref="CD66:CD101" ca="1" si="319">DV66</f>
        <v>0</v>
      </c>
      <c r="CE66" s="290"/>
      <c r="CF66" s="290">
        <f t="shared" ref="CF66:CF101" ca="1" si="320">IF($CF$65=3,CD66,CC66)</f>
        <v>0</v>
      </c>
      <c r="CT66" s="317">
        <v>1</v>
      </c>
      <c r="CU66" s="317" t="str">
        <f>データ!BF5</f>
        <v>魔神</v>
      </c>
      <c r="CV66" s="318" t="str">
        <f>データ!BI5</f>
        <v>霊鳥</v>
      </c>
      <c r="CW66" s="319" t="str">
        <f>データ!BK5</f>
        <v>女神</v>
      </c>
      <c r="CX66" s="320" t="str">
        <f>データ!BM5</f>
        <v>神獣</v>
      </c>
      <c r="CZ66" s="322">
        <f t="shared" ref="CZ66:CZ101" si="321">CC66</f>
        <v>0</v>
      </c>
      <c r="DA66" s="321" t="str">
        <f t="shared" ref="DA66:DA101" si="322">IF(DB66=1,CU66,"")</f>
        <v/>
      </c>
      <c r="DB66" s="322">
        <f t="shared" ref="DB66:DB101" si="323">COUNTIF($BH$85:$BY$86,$CU66)</f>
        <v>0</v>
      </c>
      <c r="DC66" s="323" t="str">
        <f t="shared" ref="DC66:DC101" si="324">IF($DB66=0,"",CV66)</f>
        <v/>
      </c>
      <c r="DD66" s="324" t="str">
        <f t="shared" ref="DD66:DD101" si="325">IF($DB66=0,"",CW66)</f>
        <v/>
      </c>
      <c r="DE66" s="324" t="str">
        <f t="shared" ref="DE66:DE101" si="326">IF($DB66=0,"",CX66)</f>
        <v/>
      </c>
      <c r="DF66" s="322">
        <f t="shared" ref="DF66:DF101" si="327">COUNTIF($DC$66:$DE$101,$CU66)</f>
        <v>0</v>
      </c>
      <c r="DG66" s="323" t="str">
        <f t="shared" ref="DG66:DG101" si="328">IF($DF66=0,"",CV66)</f>
        <v/>
      </c>
      <c r="DH66" s="324" t="str">
        <f t="shared" ref="DH66:DH101" si="329">IF($DF66=0,"",CW66)</f>
        <v/>
      </c>
      <c r="DI66" s="324" t="str">
        <f t="shared" ref="DI66:DI101" si="330">IF($DF66=0,"",CX66)</f>
        <v/>
      </c>
      <c r="DJ66" s="322">
        <f t="shared" ref="DJ66:DJ101" si="331">COUNTIF($DG$66:$DI$101,$CU66)</f>
        <v>0</v>
      </c>
      <c r="DK66" s="323" t="str">
        <f t="shared" ref="DK66:DK101" si="332">IF($DJ66=0,"",CV66)</f>
        <v/>
      </c>
      <c r="DL66" s="324" t="str">
        <f t="shared" ref="DL66:DL101" si="333">IF($DJ66=0,"",CW66)</f>
        <v/>
      </c>
      <c r="DM66" s="324" t="str">
        <f t="shared" ref="DM66:DM101" si="334">IF($DJ66=0,"",CX66)</f>
        <v/>
      </c>
      <c r="DN66" s="322">
        <f t="shared" ref="DN66:DN101" si="335">COUNTIF($DK$66:$DM$101,$CU66)</f>
        <v>0</v>
      </c>
      <c r="DO66" s="323" t="str">
        <f t="shared" ref="DO66:DO101" si="336">IF($DN66=0,"",CV66)</f>
        <v/>
      </c>
      <c r="DP66" s="324" t="str">
        <f t="shared" ref="DP66:DP101" si="337">IF($DN66=0,"",CW66)</f>
        <v/>
      </c>
      <c r="DQ66" s="325" t="str">
        <f t="shared" ref="DQ66:DQ101" si="338">IF($DN66=0,"",CX66)</f>
        <v/>
      </c>
      <c r="DS66" s="297">
        <f t="shared" ref="DS66:DS101" si="339">COUNTIF($DA$66:$DQ$101,CU66)</f>
        <v>0</v>
      </c>
      <c r="DT66" s="297" t="str">
        <f>IF(DS66=0,"",MAX(DT65:DT$65)+1)</f>
        <v/>
      </c>
      <c r="DU66" s="304"/>
      <c r="DV66" s="297">
        <f ca="1">SUMIF($CV$104:$EE$104,CU66,$CV$143:$EE$143)</f>
        <v>0</v>
      </c>
      <c r="DW66" s="304"/>
      <c r="DX66" s="304"/>
      <c r="DY66" s="304"/>
      <c r="DZ66" s="304"/>
      <c r="EA66" s="304"/>
      <c r="EB66" s="304"/>
      <c r="EC66" s="304"/>
      <c r="ED66" s="304"/>
      <c r="EE66" s="304"/>
    </row>
    <row r="67" spans="59:135" ht="12" customHeight="1">
      <c r="BG67" s="326"/>
      <c r="BH67" s="294" t="s">
        <v>78</v>
      </c>
      <c r="BI67" s="294" t="s">
        <v>112</v>
      </c>
      <c r="BJ67" s="294" t="s">
        <v>82</v>
      </c>
      <c r="BK67" s="294" t="s">
        <v>97</v>
      </c>
      <c r="BL67" s="294" t="s">
        <v>83</v>
      </c>
      <c r="BM67" s="294" t="s">
        <v>84</v>
      </c>
      <c r="BN67" s="294" t="s">
        <v>118</v>
      </c>
      <c r="BO67" s="294" t="s">
        <v>103</v>
      </c>
      <c r="BP67" s="294" t="s">
        <v>127</v>
      </c>
      <c r="BQ67" s="294" t="s">
        <v>135</v>
      </c>
      <c r="BR67" s="294" t="s">
        <v>132</v>
      </c>
      <c r="BS67" s="294" t="s">
        <v>109</v>
      </c>
      <c r="BT67" s="294" t="s">
        <v>114</v>
      </c>
      <c r="BU67" s="294" t="s">
        <v>98</v>
      </c>
      <c r="BV67" s="294" t="s">
        <v>128</v>
      </c>
      <c r="BW67" s="294" t="s">
        <v>143</v>
      </c>
      <c r="BX67" s="294" t="s">
        <v>159</v>
      </c>
      <c r="BY67" s="294" t="s">
        <v>115</v>
      </c>
      <c r="CA67" s="351"/>
      <c r="CB67" s="356" t="s">
        <v>3</v>
      </c>
      <c r="CC67" s="394">
        <f t="shared" si="318"/>
        <v>0</v>
      </c>
      <c r="CD67" s="395">
        <f t="shared" ca="1" si="319"/>
        <v>0</v>
      </c>
      <c r="CE67" s="290"/>
      <c r="CF67" s="290">
        <f t="shared" ca="1" si="320"/>
        <v>0</v>
      </c>
      <c r="CT67" s="327">
        <v>2</v>
      </c>
      <c r="CU67" s="327" t="str">
        <f>データ!BF6</f>
        <v>破壊神</v>
      </c>
      <c r="CV67" s="328" t="str">
        <f>データ!BI6</f>
        <v>神獣</v>
      </c>
      <c r="CW67" s="329" t="str">
        <f>データ!BK6</f>
        <v>地母神</v>
      </c>
      <c r="CX67" s="330" t="str">
        <f>データ!BM6</f>
        <v>龍神</v>
      </c>
      <c r="CZ67" s="332">
        <f t="shared" si="321"/>
        <v>0</v>
      </c>
      <c r="DA67" s="331" t="str">
        <f t="shared" si="322"/>
        <v/>
      </c>
      <c r="DB67" s="332">
        <f t="shared" si="323"/>
        <v>0</v>
      </c>
      <c r="DC67" s="333" t="str">
        <f t="shared" si="324"/>
        <v/>
      </c>
      <c r="DD67" s="334" t="str">
        <f t="shared" si="325"/>
        <v/>
      </c>
      <c r="DE67" s="334" t="str">
        <f t="shared" si="326"/>
        <v/>
      </c>
      <c r="DF67" s="332">
        <f t="shared" si="327"/>
        <v>0</v>
      </c>
      <c r="DG67" s="333" t="str">
        <f t="shared" si="328"/>
        <v/>
      </c>
      <c r="DH67" s="334" t="str">
        <f t="shared" si="329"/>
        <v/>
      </c>
      <c r="DI67" s="334" t="str">
        <f t="shared" si="330"/>
        <v/>
      </c>
      <c r="DJ67" s="332">
        <f t="shared" si="331"/>
        <v>0</v>
      </c>
      <c r="DK67" s="333" t="str">
        <f t="shared" si="332"/>
        <v/>
      </c>
      <c r="DL67" s="334" t="str">
        <f t="shared" si="333"/>
        <v/>
      </c>
      <c r="DM67" s="334" t="str">
        <f t="shared" si="334"/>
        <v/>
      </c>
      <c r="DN67" s="332">
        <f t="shared" si="335"/>
        <v>0</v>
      </c>
      <c r="DO67" s="333" t="str">
        <f t="shared" si="336"/>
        <v/>
      </c>
      <c r="DP67" s="334" t="str">
        <f t="shared" si="337"/>
        <v/>
      </c>
      <c r="DQ67" s="335" t="str">
        <f t="shared" si="338"/>
        <v/>
      </c>
      <c r="DS67" s="298">
        <f t="shared" si="339"/>
        <v>0</v>
      </c>
      <c r="DT67" s="298" t="str">
        <f>IF(DS67=0,"",MAX(DT$65:DT66)+1)</f>
        <v/>
      </c>
      <c r="DU67" s="304"/>
      <c r="DV67" s="298">
        <f t="shared" ref="DV67:DV101" ca="1" si="340">SUMIF($CV$104:$EE$104,CU67,$CV$143:$EE$143)</f>
        <v>0</v>
      </c>
      <c r="DW67" s="304"/>
      <c r="DX67" s="304"/>
      <c r="DY67" s="304"/>
      <c r="DZ67" s="304"/>
      <c r="EA67" s="304"/>
      <c r="EB67" s="304"/>
      <c r="EC67" s="304"/>
      <c r="ED67" s="304"/>
      <c r="EE67" s="304"/>
    </row>
    <row r="68" spans="59:135" ht="12" customHeight="1">
      <c r="BG68" s="292" t="s">
        <v>571</v>
      </c>
      <c r="BH68" s="291">
        <f>MAX(BH69:BH74)</f>
        <v>0</v>
      </c>
      <c r="BI68" s="291">
        <f t="shared" ref="BI68:BY68" si="341">MAX(BI69:BI74)</f>
        <v>0</v>
      </c>
      <c r="BJ68" s="291">
        <f t="shared" si="341"/>
        <v>0</v>
      </c>
      <c r="BK68" s="291">
        <f t="shared" si="341"/>
        <v>0</v>
      </c>
      <c r="BL68" s="291">
        <f t="shared" si="341"/>
        <v>0</v>
      </c>
      <c r="BM68" s="291">
        <f t="shared" si="341"/>
        <v>0</v>
      </c>
      <c r="BN68" s="291">
        <f t="shared" si="341"/>
        <v>0</v>
      </c>
      <c r="BO68" s="291">
        <f t="shared" si="341"/>
        <v>0</v>
      </c>
      <c r="BP68" s="291">
        <f t="shared" si="341"/>
        <v>0</v>
      </c>
      <c r="BQ68" s="291">
        <f t="shared" si="341"/>
        <v>0</v>
      </c>
      <c r="BR68" s="291">
        <f t="shared" si="341"/>
        <v>0</v>
      </c>
      <c r="BS68" s="291">
        <f t="shared" si="341"/>
        <v>0</v>
      </c>
      <c r="BT68" s="291">
        <f t="shared" si="341"/>
        <v>0</v>
      </c>
      <c r="BU68" s="291">
        <f t="shared" si="341"/>
        <v>0</v>
      </c>
      <c r="BV68" s="291">
        <f t="shared" si="341"/>
        <v>0</v>
      </c>
      <c r="BW68" s="291">
        <f t="shared" si="341"/>
        <v>0</v>
      </c>
      <c r="BX68" s="291">
        <f t="shared" si="341"/>
        <v>0</v>
      </c>
      <c r="BY68" s="291">
        <f t="shared" si="341"/>
        <v>0</v>
      </c>
      <c r="CA68" s="351"/>
      <c r="CB68" s="356" t="s">
        <v>18</v>
      </c>
      <c r="CC68" s="394">
        <f t="shared" si="318"/>
        <v>0</v>
      </c>
      <c r="CD68" s="395">
        <f t="shared" ca="1" si="319"/>
        <v>0</v>
      </c>
      <c r="CE68" s="290"/>
      <c r="CF68" s="290">
        <f t="shared" ca="1" si="320"/>
        <v>0</v>
      </c>
      <c r="CT68" s="327">
        <v>3</v>
      </c>
      <c r="CU68" s="327" t="str">
        <f>データ!BF7</f>
        <v>魔王</v>
      </c>
      <c r="CV68" s="328" t="str">
        <f>データ!BI7</f>
        <v>邪神</v>
      </c>
      <c r="CW68" s="329" t="str">
        <f>データ!BK7</f>
        <v>死神</v>
      </c>
      <c r="CX68" s="330" t="str">
        <f>データ!BM7</f>
        <v>外道</v>
      </c>
      <c r="CZ68" s="332">
        <f t="shared" si="321"/>
        <v>0</v>
      </c>
      <c r="DA68" s="331" t="str">
        <f t="shared" si="322"/>
        <v/>
      </c>
      <c r="DB68" s="332">
        <f t="shared" si="323"/>
        <v>0</v>
      </c>
      <c r="DC68" s="333" t="str">
        <f t="shared" si="324"/>
        <v/>
      </c>
      <c r="DD68" s="334" t="str">
        <f t="shared" si="325"/>
        <v/>
      </c>
      <c r="DE68" s="334" t="str">
        <f t="shared" si="326"/>
        <v/>
      </c>
      <c r="DF68" s="332">
        <f t="shared" si="327"/>
        <v>0</v>
      </c>
      <c r="DG68" s="333" t="str">
        <f t="shared" si="328"/>
        <v/>
      </c>
      <c r="DH68" s="334" t="str">
        <f t="shared" si="329"/>
        <v/>
      </c>
      <c r="DI68" s="334" t="str">
        <f t="shared" si="330"/>
        <v/>
      </c>
      <c r="DJ68" s="332">
        <f t="shared" si="331"/>
        <v>0</v>
      </c>
      <c r="DK68" s="333" t="str">
        <f t="shared" si="332"/>
        <v/>
      </c>
      <c r="DL68" s="334" t="str">
        <f t="shared" si="333"/>
        <v/>
      </c>
      <c r="DM68" s="334" t="str">
        <f t="shared" si="334"/>
        <v/>
      </c>
      <c r="DN68" s="332">
        <f t="shared" si="335"/>
        <v>0</v>
      </c>
      <c r="DO68" s="333" t="str">
        <f t="shared" si="336"/>
        <v/>
      </c>
      <c r="DP68" s="334" t="str">
        <f t="shared" si="337"/>
        <v/>
      </c>
      <c r="DQ68" s="335" t="str">
        <f t="shared" si="338"/>
        <v/>
      </c>
      <c r="DS68" s="298">
        <f t="shared" si="339"/>
        <v>0</v>
      </c>
      <c r="DT68" s="298" t="str">
        <f>IF(DS68=0,"",MAX(DT$65:DT67)+1)</f>
        <v/>
      </c>
      <c r="DU68" s="304"/>
      <c r="DV68" s="298">
        <f t="shared" ca="1" si="340"/>
        <v>0</v>
      </c>
      <c r="DW68" s="304"/>
      <c r="DX68" s="304"/>
      <c r="DY68" s="304"/>
      <c r="DZ68" s="304"/>
      <c r="EA68" s="304"/>
      <c r="EB68" s="304"/>
      <c r="EC68" s="304"/>
      <c r="ED68" s="304"/>
      <c r="EE68" s="304"/>
    </row>
    <row r="69" spans="59:135" ht="12" customHeight="1">
      <c r="BG69" s="297" t="s">
        <v>572</v>
      </c>
      <c r="BH69" s="297">
        <f>DMAX($BI$14:$BJ$62,$BJ$14,BH66:BH67)</f>
        <v>0</v>
      </c>
      <c r="BI69" s="297">
        <f t="shared" ref="BI69:BY69" si="342">DMAX($BI$14:$BJ$62,$BJ$14,BI66:BI67)</f>
        <v>0</v>
      </c>
      <c r="BJ69" s="297">
        <f t="shared" si="342"/>
        <v>0</v>
      </c>
      <c r="BK69" s="297">
        <f t="shared" si="342"/>
        <v>0</v>
      </c>
      <c r="BL69" s="297">
        <f t="shared" si="342"/>
        <v>0</v>
      </c>
      <c r="BM69" s="297">
        <f t="shared" si="342"/>
        <v>0</v>
      </c>
      <c r="BN69" s="297">
        <f t="shared" si="342"/>
        <v>0</v>
      </c>
      <c r="BO69" s="297">
        <f t="shared" si="342"/>
        <v>0</v>
      </c>
      <c r="BP69" s="297">
        <f t="shared" si="342"/>
        <v>0</v>
      </c>
      <c r="BQ69" s="297">
        <f t="shared" si="342"/>
        <v>0</v>
      </c>
      <c r="BR69" s="297">
        <f t="shared" si="342"/>
        <v>0</v>
      </c>
      <c r="BS69" s="297">
        <f t="shared" si="342"/>
        <v>0</v>
      </c>
      <c r="BT69" s="297">
        <f t="shared" si="342"/>
        <v>0</v>
      </c>
      <c r="BU69" s="297">
        <f t="shared" si="342"/>
        <v>0</v>
      </c>
      <c r="BV69" s="297">
        <f t="shared" si="342"/>
        <v>0</v>
      </c>
      <c r="BW69" s="297">
        <f t="shared" si="342"/>
        <v>0</v>
      </c>
      <c r="BX69" s="297">
        <f t="shared" si="342"/>
        <v>0</v>
      </c>
      <c r="BY69" s="297">
        <f t="shared" si="342"/>
        <v>0</v>
      </c>
      <c r="CA69" s="351"/>
      <c r="CB69" s="356" t="s">
        <v>19</v>
      </c>
      <c r="CC69" s="394">
        <f t="shared" si="318"/>
        <v>0</v>
      </c>
      <c r="CD69" s="395">
        <f t="shared" ca="1" si="319"/>
        <v>0</v>
      </c>
      <c r="CE69" s="290"/>
      <c r="CF69" s="290">
        <f t="shared" ca="1" si="320"/>
        <v>0</v>
      </c>
      <c r="CT69" s="327">
        <v>4</v>
      </c>
      <c r="CU69" s="327" t="str">
        <f>データ!BF8</f>
        <v>邪神</v>
      </c>
      <c r="CV69" s="328" t="str">
        <f>データ!BI8</f>
        <v>凶鳥</v>
      </c>
      <c r="CW69" s="329" t="str">
        <f>データ!BK8</f>
        <v>堕天使</v>
      </c>
      <c r="CX69" s="330" t="str">
        <f>データ!BM8</f>
        <v>-</v>
      </c>
      <c r="CZ69" s="332">
        <f t="shared" si="321"/>
        <v>0</v>
      </c>
      <c r="DA69" s="331" t="str">
        <f t="shared" si="322"/>
        <v/>
      </c>
      <c r="DB69" s="332">
        <f t="shared" si="323"/>
        <v>0</v>
      </c>
      <c r="DC69" s="333" t="str">
        <f t="shared" si="324"/>
        <v/>
      </c>
      <c r="DD69" s="334" t="str">
        <f t="shared" si="325"/>
        <v/>
      </c>
      <c r="DE69" s="334" t="str">
        <f t="shared" si="326"/>
        <v/>
      </c>
      <c r="DF69" s="332">
        <f t="shared" si="327"/>
        <v>0</v>
      </c>
      <c r="DG69" s="333" t="str">
        <f t="shared" si="328"/>
        <v/>
      </c>
      <c r="DH69" s="334" t="str">
        <f t="shared" si="329"/>
        <v/>
      </c>
      <c r="DI69" s="334" t="str">
        <f t="shared" si="330"/>
        <v/>
      </c>
      <c r="DJ69" s="332">
        <f t="shared" si="331"/>
        <v>0</v>
      </c>
      <c r="DK69" s="333" t="str">
        <f t="shared" si="332"/>
        <v/>
      </c>
      <c r="DL69" s="334" t="str">
        <f t="shared" si="333"/>
        <v/>
      </c>
      <c r="DM69" s="334" t="str">
        <f t="shared" si="334"/>
        <v/>
      </c>
      <c r="DN69" s="332">
        <f t="shared" si="335"/>
        <v>0</v>
      </c>
      <c r="DO69" s="333" t="str">
        <f t="shared" si="336"/>
        <v/>
      </c>
      <c r="DP69" s="334" t="str">
        <f t="shared" si="337"/>
        <v/>
      </c>
      <c r="DQ69" s="335" t="str">
        <f t="shared" si="338"/>
        <v/>
      </c>
      <c r="DS69" s="298">
        <f t="shared" si="339"/>
        <v>0</v>
      </c>
      <c r="DT69" s="298" t="str">
        <f>IF(DS69=0,"",MAX(DT$65:DT68)+1)</f>
        <v/>
      </c>
      <c r="DU69" s="304"/>
      <c r="DV69" s="298">
        <f t="shared" ca="1" si="340"/>
        <v>0</v>
      </c>
      <c r="DW69" s="304"/>
      <c r="DX69" s="304"/>
      <c r="DY69" s="304"/>
      <c r="DZ69" s="304"/>
      <c r="EA69" s="304"/>
      <c r="EB69" s="304"/>
      <c r="EC69" s="304"/>
      <c r="ED69" s="304"/>
      <c r="EE69" s="304"/>
    </row>
    <row r="70" spans="59:135" ht="12" customHeight="1">
      <c r="BG70" s="298" t="s">
        <v>573</v>
      </c>
      <c r="BH70" s="298">
        <f>DMAX($BL$14:$BM$62,$BM$14,BH66:BH67)</f>
        <v>0</v>
      </c>
      <c r="BI70" s="298">
        <f t="shared" ref="BI70:BY70" si="343">DMAX($BL$14:$BM$62,$BM$14,BI66:BI67)</f>
        <v>0</v>
      </c>
      <c r="BJ70" s="298">
        <f t="shared" si="343"/>
        <v>0</v>
      </c>
      <c r="BK70" s="298">
        <f t="shared" si="343"/>
        <v>0</v>
      </c>
      <c r="BL70" s="298">
        <f t="shared" si="343"/>
        <v>0</v>
      </c>
      <c r="BM70" s="298">
        <f t="shared" si="343"/>
        <v>0</v>
      </c>
      <c r="BN70" s="298">
        <f t="shared" si="343"/>
        <v>0</v>
      </c>
      <c r="BO70" s="298">
        <f t="shared" si="343"/>
        <v>0</v>
      </c>
      <c r="BP70" s="298">
        <f t="shared" si="343"/>
        <v>0</v>
      </c>
      <c r="BQ70" s="298">
        <f t="shared" si="343"/>
        <v>0</v>
      </c>
      <c r="BR70" s="298">
        <f t="shared" si="343"/>
        <v>0</v>
      </c>
      <c r="BS70" s="298">
        <f t="shared" si="343"/>
        <v>0</v>
      </c>
      <c r="BT70" s="298">
        <f t="shared" si="343"/>
        <v>0</v>
      </c>
      <c r="BU70" s="298">
        <f t="shared" si="343"/>
        <v>0</v>
      </c>
      <c r="BV70" s="298">
        <f t="shared" si="343"/>
        <v>0</v>
      </c>
      <c r="BW70" s="298">
        <f t="shared" si="343"/>
        <v>0</v>
      </c>
      <c r="BX70" s="298">
        <f t="shared" si="343"/>
        <v>0</v>
      </c>
      <c r="BY70" s="298">
        <f t="shared" si="343"/>
        <v>0</v>
      </c>
      <c r="CA70" s="351"/>
      <c r="CB70" s="356" t="s">
        <v>24</v>
      </c>
      <c r="CC70" s="394">
        <f t="shared" si="318"/>
        <v>0</v>
      </c>
      <c r="CD70" s="395">
        <f t="shared" ca="1" si="319"/>
        <v>0</v>
      </c>
      <c r="CE70" s="290"/>
      <c r="CF70" s="290">
        <f t="shared" ca="1" si="320"/>
        <v>0</v>
      </c>
      <c r="CT70" s="327">
        <v>5</v>
      </c>
      <c r="CU70" s="327" t="str">
        <f>データ!BF9</f>
        <v>女神</v>
      </c>
      <c r="CV70" s="328" t="str">
        <f>データ!BI9</f>
        <v>霊鳥</v>
      </c>
      <c r="CW70" s="329" t="str">
        <f>データ!BK9</f>
        <v>妖魔</v>
      </c>
      <c r="CX70" s="330" t="str">
        <f>データ!BM9</f>
        <v>-</v>
      </c>
      <c r="CZ70" s="332">
        <f t="shared" si="321"/>
        <v>0</v>
      </c>
      <c r="DA70" s="331" t="str">
        <f t="shared" si="322"/>
        <v/>
      </c>
      <c r="DB70" s="332">
        <f t="shared" si="323"/>
        <v>0</v>
      </c>
      <c r="DC70" s="333" t="str">
        <f t="shared" si="324"/>
        <v/>
      </c>
      <c r="DD70" s="334" t="str">
        <f t="shared" si="325"/>
        <v/>
      </c>
      <c r="DE70" s="334" t="str">
        <f t="shared" si="326"/>
        <v/>
      </c>
      <c r="DF70" s="332">
        <f t="shared" si="327"/>
        <v>0</v>
      </c>
      <c r="DG70" s="333" t="str">
        <f t="shared" si="328"/>
        <v/>
      </c>
      <c r="DH70" s="334" t="str">
        <f t="shared" si="329"/>
        <v/>
      </c>
      <c r="DI70" s="334" t="str">
        <f t="shared" si="330"/>
        <v/>
      </c>
      <c r="DJ70" s="332">
        <f t="shared" si="331"/>
        <v>0</v>
      </c>
      <c r="DK70" s="333" t="str">
        <f t="shared" si="332"/>
        <v/>
      </c>
      <c r="DL70" s="334" t="str">
        <f t="shared" si="333"/>
        <v/>
      </c>
      <c r="DM70" s="334" t="str">
        <f t="shared" si="334"/>
        <v/>
      </c>
      <c r="DN70" s="332">
        <f t="shared" si="335"/>
        <v>0</v>
      </c>
      <c r="DO70" s="333" t="str">
        <f t="shared" si="336"/>
        <v/>
      </c>
      <c r="DP70" s="334" t="str">
        <f t="shared" si="337"/>
        <v/>
      </c>
      <c r="DQ70" s="335" t="str">
        <f t="shared" si="338"/>
        <v/>
      </c>
      <c r="DS70" s="298">
        <f t="shared" si="339"/>
        <v>0</v>
      </c>
      <c r="DT70" s="298" t="str">
        <f>IF(DS70=0,"",MAX(DT$65:DT69)+1)</f>
        <v/>
      </c>
      <c r="DU70" s="304"/>
      <c r="DV70" s="298">
        <f t="shared" ca="1" si="340"/>
        <v>0</v>
      </c>
      <c r="DW70" s="304"/>
      <c r="DX70" s="304"/>
      <c r="DY70" s="304"/>
      <c r="DZ70" s="304"/>
      <c r="EA70" s="304"/>
      <c r="EB70" s="304"/>
      <c r="EC70" s="304"/>
      <c r="ED70" s="304"/>
      <c r="EE70" s="304"/>
    </row>
    <row r="71" spans="59:135" ht="12" customHeight="1">
      <c r="BG71" s="298" t="s">
        <v>574</v>
      </c>
      <c r="BH71" s="298">
        <f>DMAX($BO$14:$BP$62,$BP$14,BH66:BH67)</f>
        <v>0</v>
      </c>
      <c r="BI71" s="298">
        <f t="shared" ref="BI71:BY71" si="344">DMAX($BO$14:$BP$62,$BP$14,BI66:BI67)</f>
        <v>0</v>
      </c>
      <c r="BJ71" s="298">
        <f t="shared" si="344"/>
        <v>0</v>
      </c>
      <c r="BK71" s="298">
        <f t="shared" si="344"/>
        <v>0</v>
      </c>
      <c r="BL71" s="298">
        <f t="shared" si="344"/>
        <v>0</v>
      </c>
      <c r="BM71" s="298">
        <f t="shared" si="344"/>
        <v>0</v>
      </c>
      <c r="BN71" s="298">
        <f t="shared" si="344"/>
        <v>0</v>
      </c>
      <c r="BO71" s="298">
        <f t="shared" si="344"/>
        <v>0</v>
      </c>
      <c r="BP71" s="298">
        <f t="shared" si="344"/>
        <v>0</v>
      </c>
      <c r="BQ71" s="298">
        <f t="shared" si="344"/>
        <v>0</v>
      </c>
      <c r="BR71" s="298">
        <f t="shared" si="344"/>
        <v>0</v>
      </c>
      <c r="BS71" s="298">
        <f t="shared" si="344"/>
        <v>0</v>
      </c>
      <c r="BT71" s="298">
        <f t="shared" si="344"/>
        <v>0</v>
      </c>
      <c r="BU71" s="298">
        <f t="shared" si="344"/>
        <v>0</v>
      </c>
      <c r="BV71" s="298">
        <f t="shared" si="344"/>
        <v>0</v>
      </c>
      <c r="BW71" s="298">
        <f t="shared" si="344"/>
        <v>0</v>
      </c>
      <c r="BX71" s="298">
        <f t="shared" si="344"/>
        <v>0</v>
      </c>
      <c r="BY71" s="298">
        <f t="shared" si="344"/>
        <v>0</v>
      </c>
      <c r="CA71" s="351"/>
      <c r="CB71" s="356" t="s">
        <v>35</v>
      </c>
      <c r="CC71" s="394">
        <f t="shared" si="318"/>
        <v>0</v>
      </c>
      <c r="CD71" s="395">
        <f t="shared" ca="1" si="319"/>
        <v>0</v>
      </c>
      <c r="CE71" s="290"/>
      <c r="CF71" s="290">
        <f t="shared" ca="1" si="320"/>
        <v>0</v>
      </c>
      <c r="CT71" s="327">
        <v>6</v>
      </c>
      <c r="CU71" s="327" t="str">
        <f>データ!BF10</f>
        <v>天津神</v>
      </c>
      <c r="CV71" s="328" t="str">
        <f>データ!BI10</f>
        <v>霊鳥</v>
      </c>
      <c r="CW71" s="329" t="str">
        <f>データ!BK10</f>
        <v>神獣</v>
      </c>
      <c r="CX71" s="330" t="str">
        <f>データ!BM10</f>
        <v>-</v>
      </c>
      <c r="CZ71" s="332">
        <f t="shared" si="321"/>
        <v>0</v>
      </c>
      <c r="DA71" s="331" t="str">
        <f t="shared" si="322"/>
        <v/>
      </c>
      <c r="DB71" s="332">
        <f t="shared" si="323"/>
        <v>0</v>
      </c>
      <c r="DC71" s="333" t="str">
        <f t="shared" si="324"/>
        <v/>
      </c>
      <c r="DD71" s="334" t="str">
        <f t="shared" si="325"/>
        <v/>
      </c>
      <c r="DE71" s="334" t="str">
        <f t="shared" si="326"/>
        <v/>
      </c>
      <c r="DF71" s="332">
        <f t="shared" si="327"/>
        <v>0</v>
      </c>
      <c r="DG71" s="333" t="str">
        <f t="shared" si="328"/>
        <v/>
      </c>
      <c r="DH71" s="334" t="str">
        <f t="shared" si="329"/>
        <v/>
      </c>
      <c r="DI71" s="334" t="str">
        <f t="shared" si="330"/>
        <v/>
      </c>
      <c r="DJ71" s="332">
        <f t="shared" si="331"/>
        <v>0</v>
      </c>
      <c r="DK71" s="333" t="str">
        <f t="shared" si="332"/>
        <v/>
      </c>
      <c r="DL71" s="334" t="str">
        <f t="shared" si="333"/>
        <v/>
      </c>
      <c r="DM71" s="334" t="str">
        <f t="shared" si="334"/>
        <v/>
      </c>
      <c r="DN71" s="332">
        <f t="shared" si="335"/>
        <v>0</v>
      </c>
      <c r="DO71" s="333" t="str">
        <f t="shared" si="336"/>
        <v/>
      </c>
      <c r="DP71" s="334" t="str">
        <f t="shared" si="337"/>
        <v/>
      </c>
      <c r="DQ71" s="335" t="str">
        <f t="shared" si="338"/>
        <v/>
      </c>
      <c r="DS71" s="298">
        <f t="shared" si="339"/>
        <v>0</v>
      </c>
      <c r="DT71" s="298" t="str">
        <f>IF(DS71=0,"",MAX(DT$65:DT70)+1)</f>
        <v/>
      </c>
      <c r="DU71" s="304"/>
      <c r="DV71" s="298">
        <f t="shared" ca="1" si="340"/>
        <v>0</v>
      </c>
      <c r="DW71" s="304"/>
      <c r="DX71" s="304"/>
      <c r="DY71" s="304"/>
      <c r="DZ71" s="304"/>
      <c r="EA71" s="304"/>
      <c r="EB71" s="304"/>
      <c r="EC71" s="304"/>
      <c r="ED71" s="304"/>
      <c r="EE71" s="304"/>
    </row>
    <row r="72" spans="59:135" ht="12" customHeight="1">
      <c r="BG72" s="298" t="s">
        <v>575</v>
      </c>
      <c r="BH72" s="298">
        <f>DMAX($BR$14:$BS$62,$BS$14,BH66:BH67)</f>
        <v>0</v>
      </c>
      <c r="BI72" s="298">
        <f t="shared" ref="BI72:BY72" si="345">DMAX($BR$14:$BS$62,$BS$14,BI66:BI67)</f>
        <v>0</v>
      </c>
      <c r="BJ72" s="298">
        <f t="shared" si="345"/>
        <v>0</v>
      </c>
      <c r="BK72" s="298">
        <f t="shared" si="345"/>
        <v>0</v>
      </c>
      <c r="BL72" s="298">
        <f t="shared" si="345"/>
        <v>0</v>
      </c>
      <c r="BM72" s="298">
        <f t="shared" si="345"/>
        <v>0</v>
      </c>
      <c r="BN72" s="298">
        <f t="shared" si="345"/>
        <v>0</v>
      </c>
      <c r="BO72" s="298">
        <f t="shared" si="345"/>
        <v>0</v>
      </c>
      <c r="BP72" s="298">
        <f t="shared" si="345"/>
        <v>0</v>
      </c>
      <c r="BQ72" s="298">
        <f t="shared" si="345"/>
        <v>0</v>
      </c>
      <c r="BR72" s="298">
        <f t="shared" si="345"/>
        <v>0</v>
      </c>
      <c r="BS72" s="298">
        <f t="shared" si="345"/>
        <v>0</v>
      </c>
      <c r="BT72" s="298">
        <f t="shared" si="345"/>
        <v>0</v>
      </c>
      <c r="BU72" s="298">
        <f t="shared" si="345"/>
        <v>0</v>
      </c>
      <c r="BV72" s="298">
        <f t="shared" si="345"/>
        <v>0</v>
      </c>
      <c r="BW72" s="298">
        <f t="shared" si="345"/>
        <v>0</v>
      </c>
      <c r="BX72" s="298">
        <f t="shared" si="345"/>
        <v>0</v>
      </c>
      <c r="BY72" s="298">
        <f t="shared" si="345"/>
        <v>0</v>
      </c>
      <c r="CA72" s="351"/>
      <c r="CB72" s="356" t="s">
        <v>36</v>
      </c>
      <c r="CC72" s="394">
        <f t="shared" si="318"/>
        <v>0</v>
      </c>
      <c r="CD72" s="395">
        <f t="shared" ca="1" si="319"/>
        <v>0</v>
      </c>
      <c r="CE72" s="290"/>
      <c r="CF72" s="290">
        <f t="shared" ca="1" si="320"/>
        <v>0</v>
      </c>
      <c r="CT72" s="327">
        <v>7</v>
      </c>
      <c r="CU72" s="327" t="str">
        <f>データ!BF11</f>
        <v>国津神</v>
      </c>
      <c r="CV72" s="328" t="str">
        <f>データ!BI11</f>
        <v>龍神</v>
      </c>
      <c r="CW72" s="329" t="str">
        <f>データ!BK11</f>
        <v>神獣</v>
      </c>
      <c r="CX72" s="330" t="str">
        <f>データ!BM11</f>
        <v>-</v>
      </c>
      <c r="CZ72" s="332">
        <f t="shared" si="321"/>
        <v>0</v>
      </c>
      <c r="DA72" s="331" t="str">
        <f t="shared" si="322"/>
        <v/>
      </c>
      <c r="DB72" s="332">
        <f t="shared" si="323"/>
        <v>0</v>
      </c>
      <c r="DC72" s="333" t="str">
        <f t="shared" si="324"/>
        <v/>
      </c>
      <c r="DD72" s="334" t="str">
        <f t="shared" si="325"/>
        <v/>
      </c>
      <c r="DE72" s="334" t="str">
        <f t="shared" si="326"/>
        <v/>
      </c>
      <c r="DF72" s="332">
        <f t="shared" si="327"/>
        <v>0</v>
      </c>
      <c r="DG72" s="333" t="str">
        <f t="shared" si="328"/>
        <v/>
      </c>
      <c r="DH72" s="334" t="str">
        <f t="shared" si="329"/>
        <v/>
      </c>
      <c r="DI72" s="334" t="str">
        <f t="shared" si="330"/>
        <v/>
      </c>
      <c r="DJ72" s="332">
        <f t="shared" si="331"/>
        <v>0</v>
      </c>
      <c r="DK72" s="333" t="str">
        <f t="shared" si="332"/>
        <v/>
      </c>
      <c r="DL72" s="334" t="str">
        <f t="shared" si="333"/>
        <v/>
      </c>
      <c r="DM72" s="334" t="str">
        <f t="shared" si="334"/>
        <v/>
      </c>
      <c r="DN72" s="332">
        <f t="shared" si="335"/>
        <v>0</v>
      </c>
      <c r="DO72" s="333" t="str">
        <f t="shared" si="336"/>
        <v/>
      </c>
      <c r="DP72" s="334" t="str">
        <f t="shared" si="337"/>
        <v/>
      </c>
      <c r="DQ72" s="335" t="str">
        <f t="shared" si="338"/>
        <v/>
      </c>
      <c r="DS72" s="298">
        <f t="shared" si="339"/>
        <v>0</v>
      </c>
      <c r="DT72" s="298" t="str">
        <f>IF(DS72=0,"",MAX(DT$65:DT71)+1)</f>
        <v/>
      </c>
      <c r="DU72" s="304"/>
      <c r="DV72" s="298">
        <f t="shared" ca="1" si="340"/>
        <v>0</v>
      </c>
      <c r="DW72" s="304"/>
      <c r="DX72" s="304"/>
      <c r="DY72" s="304"/>
      <c r="DZ72" s="304"/>
      <c r="EA72" s="304"/>
      <c r="EB72" s="304"/>
      <c r="EC72" s="304"/>
      <c r="ED72" s="304"/>
      <c r="EE72" s="304"/>
    </row>
    <row r="73" spans="59:135" ht="12" customHeight="1">
      <c r="BG73" s="298" t="s">
        <v>576</v>
      </c>
      <c r="BH73" s="298">
        <f>DMAX($BU$14:$BV$62,$BV$14,BH66:BH67)</f>
        <v>0</v>
      </c>
      <c r="BI73" s="298">
        <f t="shared" ref="BI73:BY73" si="346">DMAX($BU$14:$BV$62,$BV$14,BI66:BI67)</f>
        <v>0</v>
      </c>
      <c r="BJ73" s="298">
        <f t="shared" si="346"/>
        <v>0</v>
      </c>
      <c r="BK73" s="298">
        <f t="shared" si="346"/>
        <v>0</v>
      </c>
      <c r="BL73" s="298">
        <f t="shared" si="346"/>
        <v>0</v>
      </c>
      <c r="BM73" s="298">
        <f t="shared" si="346"/>
        <v>0</v>
      </c>
      <c r="BN73" s="298">
        <f t="shared" si="346"/>
        <v>0</v>
      </c>
      <c r="BO73" s="298">
        <f t="shared" si="346"/>
        <v>0</v>
      </c>
      <c r="BP73" s="298">
        <f t="shared" si="346"/>
        <v>0</v>
      </c>
      <c r="BQ73" s="298">
        <f t="shared" si="346"/>
        <v>0</v>
      </c>
      <c r="BR73" s="298">
        <f t="shared" si="346"/>
        <v>0</v>
      </c>
      <c r="BS73" s="298">
        <f t="shared" si="346"/>
        <v>0</v>
      </c>
      <c r="BT73" s="298">
        <f t="shared" si="346"/>
        <v>0</v>
      </c>
      <c r="BU73" s="298">
        <f t="shared" si="346"/>
        <v>0</v>
      </c>
      <c r="BV73" s="298">
        <f t="shared" si="346"/>
        <v>0</v>
      </c>
      <c r="BW73" s="298">
        <f t="shared" si="346"/>
        <v>0</v>
      </c>
      <c r="BX73" s="298">
        <f t="shared" si="346"/>
        <v>0</v>
      </c>
      <c r="BY73" s="298">
        <f t="shared" si="346"/>
        <v>0</v>
      </c>
      <c r="CA73" s="351"/>
      <c r="CB73" s="356" t="s">
        <v>9</v>
      </c>
      <c r="CC73" s="394">
        <f t="shared" si="318"/>
        <v>0</v>
      </c>
      <c r="CD73" s="395">
        <f t="shared" ca="1" si="319"/>
        <v>0</v>
      </c>
      <c r="CE73" s="290"/>
      <c r="CF73" s="290">
        <f t="shared" ca="1" si="320"/>
        <v>0</v>
      </c>
      <c r="CT73" s="327">
        <v>8</v>
      </c>
      <c r="CU73" s="327" t="str">
        <f>データ!BF12</f>
        <v>地母神</v>
      </c>
      <c r="CV73" s="328" t="str">
        <f>データ!BI12</f>
        <v>鬼女</v>
      </c>
      <c r="CW73" s="329" t="str">
        <f>データ!BK12</f>
        <v>龍神</v>
      </c>
      <c r="CX73" s="330" t="str">
        <f>データ!BM12</f>
        <v>-</v>
      </c>
      <c r="CZ73" s="332">
        <f t="shared" si="321"/>
        <v>0</v>
      </c>
      <c r="DA73" s="331" t="str">
        <f t="shared" si="322"/>
        <v/>
      </c>
      <c r="DB73" s="332">
        <f t="shared" si="323"/>
        <v>0</v>
      </c>
      <c r="DC73" s="333" t="str">
        <f t="shared" si="324"/>
        <v/>
      </c>
      <c r="DD73" s="334" t="str">
        <f t="shared" si="325"/>
        <v/>
      </c>
      <c r="DE73" s="334" t="str">
        <f t="shared" si="326"/>
        <v/>
      </c>
      <c r="DF73" s="332">
        <f t="shared" si="327"/>
        <v>0</v>
      </c>
      <c r="DG73" s="333" t="str">
        <f t="shared" si="328"/>
        <v/>
      </c>
      <c r="DH73" s="334" t="str">
        <f t="shared" si="329"/>
        <v/>
      </c>
      <c r="DI73" s="334" t="str">
        <f t="shared" si="330"/>
        <v/>
      </c>
      <c r="DJ73" s="332">
        <f t="shared" si="331"/>
        <v>0</v>
      </c>
      <c r="DK73" s="333" t="str">
        <f t="shared" si="332"/>
        <v/>
      </c>
      <c r="DL73" s="334" t="str">
        <f t="shared" si="333"/>
        <v/>
      </c>
      <c r="DM73" s="334" t="str">
        <f t="shared" si="334"/>
        <v/>
      </c>
      <c r="DN73" s="332">
        <f t="shared" si="335"/>
        <v>0</v>
      </c>
      <c r="DO73" s="333" t="str">
        <f t="shared" si="336"/>
        <v/>
      </c>
      <c r="DP73" s="334" t="str">
        <f t="shared" si="337"/>
        <v/>
      </c>
      <c r="DQ73" s="335" t="str">
        <f t="shared" si="338"/>
        <v/>
      </c>
      <c r="DS73" s="298">
        <f t="shared" si="339"/>
        <v>0</v>
      </c>
      <c r="DT73" s="298" t="str">
        <f>IF(DS73=0,"",MAX(DT$65:DT72)+1)</f>
        <v/>
      </c>
      <c r="DU73" s="304"/>
      <c r="DV73" s="298">
        <f t="shared" ca="1" si="340"/>
        <v>0</v>
      </c>
      <c r="DW73" s="304"/>
      <c r="DX73" s="304"/>
      <c r="DY73" s="304"/>
      <c r="DZ73" s="304"/>
      <c r="EA73" s="304"/>
      <c r="EB73" s="304"/>
      <c r="EC73" s="304"/>
      <c r="ED73" s="304"/>
      <c r="EE73" s="304"/>
    </row>
    <row r="74" spans="59:135" ht="12" customHeight="1">
      <c r="BG74" s="299" t="s">
        <v>577</v>
      </c>
      <c r="BH74" s="299">
        <f>DMAX($BX$14:$BY$62,$BY$14,BH66:BH67)</f>
        <v>0</v>
      </c>
      <c r="BI74" s="299">
        <f t="shared" ref="BI74:BY74" si="347">DMAX($BX$14:$BY$62,$BY$14,BI66:BI67)</f>
        <v>0</v>
      </c>
      <c r="BJ74" s="299">
        <f t="shared" si="347"/>
        <v>0</v>
      </c>
      <c r="BK74" s="299">
        <f t="shared" si="347"/>
        <v>0</v>
      </c>
      <c r="BL74" s="299">
        <f t="shared" si="347"/>
        <v>0</v>
      </c>
      <c r="BM74" s="299">
        <f t="shared" si="347"/>
        <v>0</v>
      </c>
      <c r="BN74" s="299">
        <f t="shared" si="347"/>
        <v>0</v>
      </c>
      <c r="BO74" s="299">
        <f t="shared" si="347"/>
        <v>0</v>
      </c>
      <c r="BP74" s="299">
        <f t="shared" si="347"/>
        <v>0</v>
      </c>
      <c r="BQ74" s="299">
        <f t="shared" si="347"/>
        <v>0</v>
      </c>
      <c r="BR74" s="299">
        <f t="shared" si="347"/>
        <v>0</v>
      </c>
      <c r="BS74" s="299">
        <f t="shared" si="347"/>
        <v>0</v>
      </c>
      <c r="BT74" s="299">
        <f t="shared" si="347"/>
        <v>0</v>
      </c>
      <c r="BU74" s="299">
        <f t="shared" si="347"/>
        <v>0</v>
      </c>
      <c r="BV74" s="299">
        <f t="shared" si="347"/>
        <v>0</v>
      </c>
      <c r="BW74" s="299">
        <f t="shared" si="347"/>
        <v>0</v>
      </c>
      <c r="BX74" s="299">
        <f t="shared" si="347"/>
        <v>0</v>
      </c>
      <c r="BY74" s="299">
        <f t="shared" si="347"/>
        <v>0</v>
      </c>
      <c r="CA74" s="351"/>
      <c r="CB74" s="356" t="s">
        <v>8</v>
      </c>
      <c r="CC74" s="394">
        <f t="shared" si="318"/>
        <v>0</v>
      </c>
      <c r="CD74" s="395">
        <f t="shared" ca="1" si="319"/>
        <v>0</v>
      </c>
      <c r="CE74" s="290"/>
      <c r="CF74" s="290">
        <f t="shared" ca="1" si="320"/>
        <v>0</v>
      </c>
      <c r="CT74" s="327">
        <v>9</v>
      </c>
      <c r="CU74" s="327" t="str">
        <f>データ!BF13</f>
        <v>大天使</v>
      </c>
      <c r="CV74" s="328" t="str">
        <f>データ!BI13</f>
        <v>天使</v>
      </c>
      <c r="CW74" s="329" t="str">
        <f>データ!BK13</f>
        <v>聖獣</v>
      </c>
      <c r="CX74" s="330" t="str">
        <f>データ!BM13</f>
        <v>-</v>
      </c>
      <c r="CZ74" s="332">
        <f t="shared" si="321"/>
        <v>0</v>
      </c>
      <c r="DA74" s="331" t="str">
        <f t="shared" si="322"/>
        <v/>
      </c>
      <c r="DB74" s="332">
        <f t="shared" si="323"/>
        <v>0</v>
      </c>
      <c r="DC74" s="333" t="str">
        <f t="shared" si="324"/>
        <v/>
      </c>
      <c r="DD74" s="334" t="str">
        <f t="shared" si="325"/>
        <v/>
      </c>
      <c r="DE74" s="334" t="str">
        <f t="shared" si="326"/>
        <v/>
      </c>
      <c r="DF74" s="332">
        <f t="shared" si="327"/>
        <v>0</v>
      </c>
      <c r="DG74" s="333" t="str">
        <f t="shared" si="328"/>
        <v/>
      </c>
      <c r="DH74" s="334" t="str">
        <f t="shared" si="329"/>
        <v/>
      </c>
      <c r="DI74" s="334" t="str">
        <f t="shared" si="330"/>
        <v/>
      </c>
      <c r="DJ74" s="332">
        <f t="shared" si="331"/>
        <v>0</v>
      </c>
      <c r="DK74" s="333" t="str">
        <f t="shared" si="332"/>
        <v/>
      </c>
      <c r="DL74" s="334" t="str">
        <f t="shared" si="333"/>
        <v/>
      </c>
      <c r="DM74" s="334" t="str">
        <f t="shared" si="334"/>
        <v/>
      </c>
      <c r="DN74" s="332">
        <f t="shared" si="335"/>
        <v>0</v>
      </c>
      <c r="DO74" s="333" t="str">
        <f t="shared" si="336"/>
        <v/>
      </c>
      <c r="DP74" s="334" t="str">
        <f t="shared" si="337"/>
        <v/>
      </c>
      <c r="DQ74" s="335" t="str">
        <f t="shared" si="338"/>
        <v/>
      </c>
      <c r="DS74" s="298">
        <f t="shared" si="339"/>
        <v>0</v>
      </c>
      <c r="DT74" s="298" t="str">
        <f>IF(DS74=0,"",MAX(DT$65:DT73)+1)</f>
        <v/>
      </c>
      <c r="DU74" s="304"/>
      <c r="DV74" s="298">
        <f t="shared" ca="1" si="340"/>
        <v>0</v>
      </c>
      <c r="DW74" s="304"/>
      <c r="DX74" s="304"/>
      <c r="DY74" s="304"/>
      <c r="DZ74" s="304"/>
      <c r="EA74" s="304"/>
      <c r="EB74" s="304"/>
      <c r="EC74" s="304"/>
      <c r="ED74" s="304"/>
      <c r="EE74" s="304"/>
    </row>
    <row r="75" spans="59:135" ht="12" customHeight="1">
      <c r="BG75" s="336"/>
      <c r="BH75" s="295" t="s">
        <v>74</v>
      </c>
      <c r="BI75" s="295" t="s">
        <v>74</v>
      </c>
      <c r="BJ75" s="295" t="s">
        <v>74</v>
      </c>
      <c r="BK75" s="295" t="s">
        <v>74</v>
      </c>
      <c r="BL75" s="295" t="s">
        <v>74</v>
      </c>
      <c r="BM75" s="295" t="s">
        <v>74</v>
      </c>
      <c r="BN75" s="295" t="s">
        <v>74</v>
      </c>
      <c r="BO75" s="295" t="s">
        <v>74</v>
      </c>
      <c r="BP75" s="295" t="s">
        <v>74</v>
      </c>
      <c r="BQ75" s="295" t="s">
        <v>74</v>
      </c>
      <c r="BR75" s="295" t="s">
        <v>74</v>
      </c>
      <c r="BS75" s="295" t="s">
        <v>74</v>
      </c>
      <c r="BT75" s="295" t="s">
        <v>74</v>
      </c>
      <c r="BU75" s="295" t="s">
        <v>74</v>
      </c>
      <c r="BV75" s="295" t="s">
        <v>74</v>
      </c>
      <c r="BW75" s="295" t="s">
        <v>74</v>
      </c>
      <c r="BX75" s="295" t="s">
        <v>74</v>
      </c>
      <c r="BY75" s="295" t="s">
        <v>74</v>
      </c>
      <c r="CA75" s="351"/>
      <c r="CB75" s="356" t="s">
        <v>10</v>
      </c>
      <c r="CC75" s="394">
        <f t="shared" si="318"/>
        <v>0</v>
      </c>
      <c r="CD75" s="395">
        <f t="shared" ca="1" si="319"/>
        <v>0</v>
      </c>
      <c r="CE75" s="290"/>
      <c r="CF75" s="290">
        <f t="shared" ca="1" si="320"/>
        <v>0</v>
      </c>
      <c r="CT75" s="327">
        <v>10</v>
      </c>
      <c r="CU75" s="327" t="str">
        <f>データ!BF14</f>
        <v>霊鳥</v>
      </c>
      <c r="CV75" s="328" t="str">
        <f>データ!BI14</f>
        <v>妖鳥</v>
      </c>
      <c r="CW75" s="329" t="str">
        <f>データ!BK14</f>
        <v>妖魔</v>
      </c>
      <c r="CX75" s="330" t="str">
        <f>データ!BM14</f>
        <v>-</v>
      </c>
      <c r="CZ75" s="332">
        <f t="shared" si="321"/>
        <v>0</v>
      </c>
      <c r="DA75" s="331" t="str">
        <f t="shared" si="322"/>
        <v/>
      </c>
      <c r="DB75" s="332">
        <f t="shared" si="323"/>
        <v>0</v>
      </c>
      <c r="DC75" s="333" t="str">
        <f t="shared" si="324"/>
        <v/>
      </c>
      <c r="DD75" s="334" t="str">
        <f t="shared" si="325"/>
        <v/>
      </c>
      <c r="DE75" s="334" t="str">
        <f t="shared" si="326"/>
        <v/>
      </c>
      <c r="DF75" s="332">
        <f t="shared" si="327"/>
        <v>0</v>
      </c>
      <c r="DG75" s="333" t="str">
        <f t="shared" si="328"/>
        <v/>
      </c>
      <c r="DH75" s="334" t="str">
        <f t="shared" si="329"/>
        <v/>
      </c>
      <c r="DI75" s="334" t="str">
        <f t="shared" si="330"/>
        <v/>
      </c>
      <c r="DJ75" s="332">
        <f t="shared" si="331"/>
        <v>0</v>
      </c>
      <c r="DK75" s="333" t="str">
        <f t="shared" si="332"/>
        <v/>
      </c>
      <c r="DL75" s="334" t="str">
        <f t="shared" si="333"/>
        <v/>
      </c>
      <c r="DM75" s="334" t="str">
        <f t="shared" si="334"/>
        <v/>
      </c>
      <c r="DN75" s="332">
        <f t="shared" si="335"/>
        <v>0</v>
      </c>
      <c r="DO75" s="333" t="str">
        <f t="shared" si="336"/>
        <v/>
      </c>
      <c r="DP75" s="334" t="str">
        <f t="shared" si="337"/>
        <v/>
      </c>
      <c r="DQ75" s="335" t="str">
        <f t="shared" si="338"/>
        <v/>
      </c>
      <c r="DS75" s="298">
        <f t="shared" si="339"/>
        <v>0</v>
      </c>
      <c r="DT75" s="298" t="str">
        <f>IF(DS75=0,"",MAX(DT$65:DT74)+1)</f>
        <v/>
      </c>
      <c r="DU75" s="304"/>
      <c r="DV75" s="298">
        <f t="shared" ca="1" si="340"/>
        <v>0</v>
      </c>
      <c r="DW75" s="304"/>
      <c r="DX75" s="304"/>
      <c r="DY75" s="304"/>
      <c r="DZ75" s="304"/>
      <c r="EA75" s="304"/>
      <c r="EB75" s="304"/>
      <c r="EC75" s="304"/>
      <c r="ED75" s="304"/>
      <c r="EE75" s="304"/>
    </row>
    <row r="76" spans="59:135" ht="12" customHeight="1">
      <c r="BG76" s="337"/>
      <c r="BH76" s="296" t="s">
        <v>190</v>
      </c>
      <c r="BI76" s="296" t="s">
        <v>196</v>
      </c>
      <c r="BJ76" s="296" t="s">
        <v>164</v>
      </c>
      <c r="BK76" s="296" t="s">
        <v>146</v>
      </c>
      <c r="BL76" s="296" t="s">
        <v>136</v>
      </c>
      <c r="BM76" s="296" t="s">
        <v>85</v>
      </c>
      <c r="BN76" s="296" t="s">
        <v>99</v>
      </c>
      <c r="BO76" s="296" t="s">
        <v>151</v>
      </c>
      <c r="BP76" s="296" t="s">
        <v>168</v>
      </c>
      <c r="BQ76" s="296" t="s">
        <v>93</v>
      </c>
      <c r="BR76" s="296" t="s">
        <v>104</v>
      </c>
      <c r="BS76" s="296" t="s">
        <v>123</v>
      </c>
      <c r="BT76" s="296" t="s">
        <v>418</v>
      </c>
      <c r="BU76" s="296" t="s">
        <v>92</v>
      </c>
      <c r="BV76" s="296" t="s">
        <v>147</v>
      </c>
      <c r="BW76" s="296" t="s">
        <v>153</v>
      </c>
      <c r="BX76" s="296" t="s">
        <v>91</v>
      </c>
      <c r="BY76" s="296" t="s">
        <v>96</v>
      </c>
      <c r="CA76" s="351"/>
      <c r="CB76" s="356" t="s">
        <v>14</v>
      </c>
      <c r="CC76" s="394">
        <f t="shared" si="318"/>
        <v>0</v>
      </c>
      <c r="CD76" s="395">
        <f t="shared" ca="1" si="319"/>
        <v>0</v>
      </c>
      <c r="CE76" s="290"/>
      <c r="CF76" s="290">
        <f t="shared" ca="1" si="320"/>
        <v>0</v>
      </c>
      <c r="CT76" s="327">
        <v>11</v>
      </c>
      <c r="CU76" s="327" t="str">
        <f>データ!BF15</f>
        <v>死神</v>
      </c>
      <c r="CV76" s="328" t="str">
        <f>データ!BI15</f>
        <v>邪鬼</v>
      </c>
      <c r="CW76" s="329" t="str">
        <f>データ!BK15</f>
        <v>夜魔</v>
      </c>
      <c r="CX76" s="330" t="str">
        <f>データ!BM15</f>
        <v>-</v>
      </c>
      <c r="CZ76" s="332">
        <f t="shared" si="321"/>
        <v>0</v>
      </c>
      <c r="DA76" s="331" t="str">
        <f t="shared" si="322"/>
        <v/>
      </c>
      <c r="DB76" s="332">
        <f t="shared" si="323"/>
        <v>0</v>
      </c>
      <c r="DC76" s="333" t="str">
        <f t="shared" si="324"/>
        <v/>
      </c>
      <c r="DD76" s="334" t="str">
        <f t="shared" si="325"/>
        <v/>
      </c>
      <c r="DE76" s="334" t="str">
        <f t="shared" si="326"/>
        <v/>
      </c>
      <c r="DF76" s="332">
        <f t="shared" si="327"/>
        <v>0</v>
      </c>
      <c r="DG76" s="333" t="str">
        <f t="shared" si="328"/>
        <v/>
      </c>
      <c r="DH76" s="334" t="str">
        <f t="shared" si="329"/>
        <v/>
      </c>
      <c r="DI76" s="334" t="str">
        <f t="shared" si="330"/>
        <v/>
      </c>
      <c r="DJ76" s="332">
        <f t="shared" si="331"/>
        <v>0</v>
      </c>
      <c r="DK76" s="333" t="str">
        <f t="shared" si="332"/>
        <v/>
      </c>
      <c r="DL76" s="334" t="str">
        <f t="shared" si="333"/>
        <v/>
      </c>
      <c r="DM76" s="334" t="str">
        <f t="shared" si="334"/>
        <v/>
      </c>
      <c r="DN76" s="332">
        <f t="shared" si="335"/>
        <v>0</v>
      </c>
      <c r="DO76" s="333" t="str">
        <f t="shared" si="336"/>
        <v/>
      </c>
      <c r="DP76" s="334" t="str">
        <f t="shared" si="337"/>
        <v/>
      </c>
      <c r="DQ76" s="335" t="str">
        <f t="shared" si="338"/>
        <v/>
      </c>
      <c r="DS76" s="298">
        <f t="shared" si="339"/>
        <v>0</v>
      </c>
      <c r="DT76" s="298" t="str">
        <f>IF(DS76=0,"",MAX(DT$65:DT75)+1)</f>
        <v/>
      </c>
      <c r="DU76" s="304"/>
      <c r="DV76" s="298">
        <f t="shared" ca="1" si="340"/>
        <v>0</v>
      </c>
      <c r="DW76" s="304"/>
      <c r="DX76" s="304"/>
      <c r="DY76" s="304"/>
      <c r="DZ76" s="304"/>
      <c r="EA76" s="304"/>
      <c r="EB76" s="304"/>
      <c r="EC76" s="304"/>
      <c r="ED76" s="304"/>
      <c r="EE76" s="304"/>
    </row>
    <row r="77" spans="59:135" ht="12" customHeight="1">
      <c r="BG77" s="292" t="s">
        <v>578</v>
      </c>
      <c r="BH77" s="291">
        <f>MAX(BH78:BH83)</f>
        <v>0</v>
      </c>
      <c r="BI77" s="291">
        <f t="shared" ref="BI77" si="348">MAX(BI78:BI83)</f>
        <v>0</v>
      </c>
      <c r="BJ77" s="291">
        <f t="shared" ref="BJ77" si="349">MAX(BJ78:BJ83)</f>
        <v>0</v>
      </c>
      <c r="BK77" s="291">
        <f t="shared" ref="BK77" si="350">MAX(BK78:BK83)</f>
        <v>0</v>
      </c>
      <c r="BL77" s="291">
        <f t="shared" ref="BL77" si="351">MAX(BL78:BL83)</f>
        <v>0</v>
      </c>
      <c r="BM77" s="291">
        <f t="shared" ref="BM77" si="352">MAX(BM78:BM83)</f>
        <v>0</v>
      </c>
      <c r="BN77" s="291">
        <f t="shared" ref="BN77" si="353">MAX(BN78:BN83)</f>
        <v>0</v>
      </c>
      <c r="BO77" s="291">
        <f t="shared" ref="BO77" si="354">MAX(BO78:BO83)</f>
        <v>0</v>
      </c>
      <c r="BP77" s="291">
        <f t="shared" ref="BP77" si="355">MAX(BP78:BP83)</f>
        <v>0</v>
      </c>
      <c r="BQ77" s="291">
        <f t="shared" ref="BQ77" si="356">MAX(BQ78:BQ83)</f>
        <v>0</v>
      </c>
      <c r="BR77" s="291">
        <f t="shared" ref="BR77" si="357">MAX(BR78:BR83)</f>
        <v>0</v>
      </c>
      <c r="BS77" s="291">
        <f t="shared" ref="BS77" si="358">MAX(BS78:BS83)</f>
        <v>0</v>
      </c>
      <c r="BT77" s="291">
        <f t="shared" ref="BT77" si="359">MAX(BT78:BT83)</f>
        <v>0</v>
      </c>
      <c r="BU77" s="291">
        <f t="shared" ref="BU77" si="360">MAX(BU78:BU83)</f>
        <v>0</v>
      </c>
      <c r="BV77" s="291">
        <f t="shared" ref="BV77" si="361">MAX(BV78:BV83)</f>
        <v>0</v>
      </c>
      <c r="BW77" s="291">
        <f t="shared" ref="BW77" si="362">MAX(BW78:BW83)</f>
        <v>0</v>
      </c>
      <c r="BX77" s="291">
        <f t="shared" ref="BX77" si="363">MAX(BX78:BX83)</f>
        <v>0</v>
      </c>
      <c r="BY77" s="291">
        <f t="shared" ref="BY77" si="364">MAX(BY78:BY83)</f>
        <v>0</v>
      </c>
      <c r="CA77" s="351"/>
      <c r="CB77" s="356" t="s">
        <v>25</v>
      </c>
      <c r="CC77" s="394">
        <f t="shared" si="318"/>
        <v>0</v>
      </c>
      <c r="CD77" s="395">
        <f t="shared" ca="1" si="319"/>
        <v>0</v>
      </c>
      <c r="CE77" s="290"/>
      <c r="CF77" s="290">
        <f t="shared" ca="1" si="320"/>
        <v>0</v>
      </c>
      <c r="CT77" s="327">
        <v>12</v>
      </c>
      <c r="CU77" s="327" t="str">
        <f>データ!BF16</f>
        <v>神獣</v>
      </c>
      <c r="CV77" s="328" t="str">
        <f>データ!BI16</f>
        <v>妖魔</v>
      </c>
      <c r="CW77" s="329" t="str">
        <f>データ!BK16</f>
        <v>魔獣</v>
      </c>
      <c r="CX77" s="330" t="str">
        <f>データ!BM16</f>
        <v>-</v>
      </c>
      <c r="CZ77" s="332">
        <f t="shared" si="321"/>
        <v>0</v>
      </c>
      <c r="DA77" s="331" t="str">
        <f t="shared" si="322"/>
        <v/>
      </c>
      <c r="DB77" s="332">
        <f t="shared" si="323"/>
        <v>0</v>
      </c>
      <c r="DC77" s="333" t="str">
        <f t="shared" si="324"/>
        <v/>
      </c>
      <c r="DD77" s="334" t="str">
        <f t="shared" si="325"/>
        <v/>
      </c>
      <c r="DE77" s="334" t="str">
        <f t="shared" si="326"/>
        <v/>
      </c>
      <c r="DF77" s="332">
        <f t="shared" si="327"/>
        <v>0</v>
      </c>
      <c r="DG77" s="333" t="str">
        <f t="shared" si="328"/>
        <v/>
      </c>
      <c r="DH77" s="334" t="str">
        <f t="shared" si="329"/>
        <v/>
      </c>
      <c r="DI77" s="334" t="str">
        <f t="shared" si="330"/>
        <v/>
      </c>
      <c r="DJ77" s="332">
        <f t="shared" si="331"/>
        <v>0</v>
      </c>
      <c r="DK77" s="333" t="str">
        <f t="shared" si="332"/>
        <v/>
      </c>
      <c r="DL77" s="334" t="str">
        <f t="shared" si="333"/>
        <v/>
      </c>
      <c r="DM77" s="334" t="str">
        <f t="shared" si="334"/>
        <v/>
      </c>
      <c r="DN77" s="332">
        <f t="shared" si="335"/>
        <v>0</v>
      </c>
      <c r="DO77" s="333" t="str">
        <f t="shared" si="336"/>
        <v/>
      </c>
      <c r="DP77" s="334" t="str">
        <f t="shared" si="337"/>
        <v/>
      </c>
      <c r="DQ77" s="335" t="str">
        <f t="shared" si="338"/>
        <v/>
      </c>
      <c r="DS77" s="298">
        <f t="shared" si="339"/>
        <v>0</v>
      </c>
      <c r="DT77" s="298" t="str">
        <f>IF(DS77=0,"",MAX(DT$65:DT76)+1)</f>
        <v/>
      </c>
      <c r="DU77" s="304"/>
      <c r="DV77" s="298">
        <f t="shared" ca="1" si="340"/>
        <v>0</v>
      </c>
      <c r="DW77" s="304"/>
      <c r="DX77" s="304"/>
      <c r="DY77" s="304"/>
      <c r="DZ77" s="304"/>
      <c r="EA77" s="304"/>
      <c r="EB77" s="304"/>
      <c r="EC77" s="304"/>
      <c r="ED77" s="304"/>
      <c r="EE77" s="304"/>
    </row>
    <row r="78" spans="59:135" ht="12" customHeight="1">
      <c r="BG78" s="297" t="s">
        <v>579</v>
      </c>
      <c r="BH78" s="297">
        <f>DMAX($BI$14:$BJ$62,$BJ$14,BH75:BH76)</f>
        <v>0</v>
      </c>
      <c r="BI78" s="297">
        <f t="shared" ref="BI78:BY78" si="365">DMAX($BI$14:$BJ$62,$BJ$14,BI75:BI76)</f>
        <v>0</v>
      </c>
      <c r="BJ78" s="297">
        <f t="shared" si="365"/>
        <v>0</v>
      </c>
      <c r="BK78" s="297">
        <f t="shared" si="365"/>
        <v>0</v>
      </c>
      <c r="BL78" s="297">
        <f t="shared" si="365"/>
        <v>0</v>
      </c>
      <c r="BM78" s="297">
        <f t="shared" si="365"/>
        <v>0</v>
      </c>
      <c r="BN78" s="297">
        <f t="shared" si="365"/>
        <v>0</v>
      </c>
      <c r="BO78" s="297">
        <f t="shared" si="365"/>
        <v>0</v>
      </c>
      <c r="BP78" s="297">
        <f t="shared" si="365"/>
        <v>0</v>
      </c>
      <c r="BQ78" s="297">
        <f t="shared" si="365"/>
        <v>0</v>
      </c>
      <c r="BR78" s="297">
        <f t="shared" si="365"/>
        <v>0</v>
      </c>
      <c r="BS78" s="297">
        <f t="shared" si="365"/>
        <v>0</v>
      </c>
      <c r="BT78" s="297">
        <f t="shared" si="365"/>
        <v>0</v>
      </c>
      <c r="BU78" s="297">
        <f t="shared" si="365"/>
        <v>0</v>
      </c>
      <c r="BV78" s="297">
        <f t="shared" si="365"/>
        <v>0</v>
      </c>
      <c r="BW78" s="297">
        <f t="shared" si="365"/>
        <v>0</v>
      </c>
      <c r="BX78" s="297">
        <f t="shared" si="365"/>
        <v>0</v>
      </c>
      <c r="BY78" s="297">
        <f t="shared" si="365"/>
        <v>0</v>
      </c>
      <c r="CA78" s="351"/>
      <c r="CB78" s="356" t="s">
        <v>34</v>
      </c>
      <c r="CC78" s="394">
        <f t="shared" si="318"/>
        <v>0</v>
      </c>
      <c r="CD78" s="395">
        <f t="shared" ca="1" si="319"/>
        <v>0</v>
      </c>
      <c r="CE78" s="290"/>
      <c r="CF78" s="290">
        <f t="shared" ca="1" si="320"/>
        <v>0</v>
      </c>
      <c r="CT78" s="327">
        <v>13</v>
      </c>
      <c r="CU78" s="327" t="str">
        <f>データ!BF17</f>
        <v>龍神</v>
      </c>
      <c r="CV78" s="328" t="str">
        <f>データ!BI17</f>
        <v>龍王</v>
      </c>
      <c r="CW78" s="329" t="str">
        <f>データ!BK17</f>
        <v>邪龍</v>
      </c>
      <c r="CX78" s="330" t="str">
        <f>データ!BM17</f>
        <v>-</v>
      </c>
      <c r="CZ78" s="332">
        <f t="shared" si="321"/>
        <v>0</v>
      </c>
      <c r="DA78" s="331" t="str">
        <f t="shared" si="322"/>
        <v/>
      </c>
      <c r="DB78" s="332">
        <f t="shared" si="323"/>
        <v>0</v>
      </c>
      <c r="DC78" s="333" t="str">
        <f t="shared" si="324"/>
        <v/>
      </c>
      <c r="DD78" s="334" t="str">
        <f t="shared" si="325"/>
        <v/>
      </c>
      <c r="DE78" s="334" t="str">
        <f t="shared" si="326"/>
        <v/>
      </c>
      <c r="DF78" s="332">
        <f t="shared" si="327"/>
        <v>0</v>
      </c>
      <c r="DG78" s="333" t="str">
        <f t="shared" si="328"/>
        <v/>
      </c>
      <c r="DH78" s="334" t="str">
        <f t="shared" si="329"/>
        <v/>
      </c>
      <c r="DI78" s="334" t="str">
        <f t="shared" si="330"/>
        <v/>
      </c>
      <c r="DJ78" s="332">
        <f t="shared" si="331"/>
        <v>0</v>
      </c>
      <c r="DK78" s="333" t="str">
        <f t="shared" si="332"/>
        <v/>
      </c>
      <c r="DL78" s="334" t="str">
        <f t="shared" si="333"/>
        <v/>
      </c>
      <c r="DM78" s="334" t="str">
        <f t="shared" si="334"/>
        <v/>
      </c>
      <c r="DN78" s="332">
        <f t="shared" si="335"/>
        <v>0</v>
      </c>
      <c r="DO78" s="333" t="str">
        <f t="shared" si="336"/>
        <v/>
      </c>
      <c r="DP78" s="334" t="str">
        <f t="shared" si="337"/>
        <v/>
      </c>
      <c r="DQ78" s="335" t="str">
        <f t="shared" si="338"/>
        <v/>
      </c>
      <c r="DS78" s="298">
        <f t="shared" si="339"/>
        <v>0</v>
      </c>
      <c r="DT78" s="298" t="str">
        <f>IF(DS78=0,"",MAX(DT$65:DT77)+1)</f>
        <v/>
      </c>
      <c r="DU78" s="304"/>
      <c r="DV78" s="298">
        <f t="shared" ca="1" si="340"/>
        <v>0</v>
      </c>
      <c r="DW78" s="304"/>
      <c r="DX78" s="304"/>
      <c r="DY78" s="304"/>
      <c r="DZ78" s="304"/>
      <c r="EA78" s="304"/>
      <c r="EB78" s="304"/>
      <c r="EC78" s="304"/>
      <c r="ED78" s="304"/>
      <c r="EE78" s="304"/>
    </row>
    <row r="79" spans="59:135" ht="12" customHeight="1">
      <c r="BG79" s="298" t="s">
        <v>573</v>
      </c>
      <c r="BH79" s="298">
        <f>DMAX($BL$14:$BM$62,$BM$14,BH75:BH76)</f>
        <v>0</v>
      </c>
      <c r="BI79" s="298">
        <f t="shared" ref="BI79:BY79" si="366">DMAX($BL$14:$BM$62,$BM$14,BI75:BI76)</f>
        <v>0</v>
      </c>
      <c r="BJ79" s="298">
        <f t="shared" si="366"/>
        <v>0</v>
      </c>
      <c r="BK79" s="298">
        <f t="shared" si="366"/>
        <v>0</v>
      </c>
      <c r="BL79" s="298">
        <f t="shared" si="366"/>
        <v>0</v>
      </c>
      <c r="BM79" s="298">
        <f t="shared" si="366"/>
        <v>0</v>
      </c>
      <c r="BN79" s="298">
        <f t="shared" si="366"/>
        <v>0</v>
      </c>
      <c r="BO79" s="298">
        <f t="shared" si="366"/>
        <v>0</v>
      </c>
      <c r="BP79" s="298">
        <f t="shared" si="366"/>
        <v>0</v>
      </c>
      <c r="BQ79" s="298">
        <f t="shared" si="366"/>
        <v>0</v>
      </c>
      <c r="BR79" s="298">
        <f t="shared" si="366"/>
        <v>0</v>
      </c>
      <c r="BS79" s="298">
        <f t="shared" si="366"/>
        <v>0</v>
      </c>
      <c r="BT79" s="298">
        <f t="shared" si="366"/>
        <v>0</v>
      </c>
      <c r="BU79" s="298">
        <f t="shared" si="366"/>
        <v>0</v>
      </c>
      <c r="BV79" s="298">
        <f t="shared" si="366"/>
        <v>0</v>
      </c>
      <c r="BW79" s="298">
        <f t="shared" si="366"/>
        <v>0</v>
      </c>
      <c r="BX79" s="298">
        <f t="shared" si="366"/>
        <v>0</v>
      </c>
      <c r="BY79" s="298">
        <f t="shared" si="366"/>
        <v>0</v>
      </c>
      <c r="CA79" s="351"/>
      <c r="CB79" s="356" t="s">
        <v>15</v>
      </c>
      <c r="CC79" s="394">
        <f t="shared" si="318"/>
        <v>0</v>
      </c>
      <c r="CD79" s="395">
        <f t="shared" ca="1" si="319"/>
        <v>0</v>
      </c>
      <c r="CE79" s="290"/>
      <c r="CF79" s="290">
        <f t="shared" ca="1" si="320"/>
        <v>0</v>
      </c>
      <c r="CT79" s="327">
        <v>14</v>
      </c>
      <c r="CU79" s="327" t="str">
        <f>データ!BF18</f>
        <v>堕天使</v>
      </c>
      <c r="CV79" s="328" t="str">
        <f>データ!BI18</f>
        <v>天使</v>
      </c>
      <c r="CW79" s="329" t="str">
        <f>データ!BK18</f>
        <v>外道</v>
      </c>
      <c r="CX79" s="330" t="str">
        <f>データ!BM18</f>
        <v>-</v>
      </c>
      <c r="CZ79" s="332">
        <f t="shared" si="321"/>
        <v>0</v>
      </c>
      <c r="DA79" s="331" t="str">
        <f t="shared" si="322"/>
        <v/>
      </c>
      <c r="DB79" s="332">
        <f t="shared" si="323"/>
        <v>0</v>
      </c>
      <c r="DC79" s="333" t="str">
        <f t="shared" si="324"/>
        <v/>
      </c>
      <c r="DD79" s="334" t="str">
        <f t="shared" si="325"/>
        <v/>
      </c>
      <c r="DE79" s="334" t="str">
        <f t="shared" si="326"/>
        <v/>
      </c>
      <c r="DF79" s="332">
        <f t="shared" si="327"/>
        <v>0</v>
      </c>
      <c r="DG79" s="333" t="str">
        <f t="shared" si="328"/>
        <v/>
      </c>
      <c r="DH79" s="334" t="str">
        <f t="shared" si="329"/>
        <v/>
      </c>
      <c r="DI79" s="334" t="str">
        <f t="shared" si="330"/>
        <v/>
      </c>
      <c r="DJ79" s="332">
        <f t="shared" si="331"/>
        <v>0</v>
      </c>
      <c r="DK79" s="333" t="str">
        <f t="shared" si="332"/>
        <v/>
      </c>
      <c r="DL79" s="334" t="str">
        <f t="shared" si="333"/>
        <v/>
      </c>
      <c r="DM79" s="334" t="str">
        <f t="shared" si="334"/>
        <v/>
      </c>
      <c r="DN79" s="332">
        <f t="shared" si="335"/>
        <v>0</v>
      </c>
      <c r="DO79" s="333" t="str">
        <f t="shared" si="336"/>
        <v/>
      </c>
      <c r="DP79" s="334" t="str">
        <f t="shared" si="337"/>
        <v/>
      </c>
      <c r="DQ79" s="335" t="str">
        <f t="shared" si="338"/>
        <v/>
      </c>
      <c r="DS79" s="298">
        <f t="shared" si="339"/>
        <v>0</v>
      </c>
      <c r="DT79" s="298" t="str">
        <f>IF(DS79=0,"",MAX(DT$65:DT78)+1)</f>
        <v/>
      </c>
      <c r="DU79" s="304"/>
      <c r="DV79" s="298">
        <f t="shared" ca="1" si="340"/>
        <v>0</v>
      </c>
      <c r="DW79" s="304"/>
      <c r="DX79" s="304"/>
      <c r="DY79" s="304"/>
      <c r="DZ79" s="304"/>
      <c r="EA79" s="304"/>
      <c r="EB79" s="304"/>
      <c r="EC79" s="304"/>
      <c r="ED79" s="304"/>
      <c r="EE79" s="304"/>
    </row>
    <row r="80" spans="59:135" ht="12" customHeight="1">
      <c r="BG80" s="298" t="s">
        <v>574</v>
      </c>
      <c r="BH80" s="298">
        <f>DMAX($BO$14:$BP$62,$BP$14,BH75:BH76)</f>
        <v>0</v>
      </c>
      <c r="BI80" s="298">
        <f t="shared" ref="BI80:BY80" si="367">DMAX($BO$14:$BP$62,$BP$14,BI75:BI76)</f>
        <v>0</v>
      </c>
      <c r="BJ80" s="298">
        <f t="shared" si="367"/>
        <v>0</v>
      </c>
      <c r="BK80" s="298">
        <f t="shared" si="367"/>
        <v>0</v>
      </c>
      <c r="BL80" s="298">
        <f t="shared" si="367"/>
        <v>0</v>
      </c>
      <c r="BM80" s="298">
        <f t="shared" si="367"/>
        <v>0</v>
      </c>
      <c r="BN80" s="298">
        <f t="shared" si="367"/>
        <v>0</v>
      </c>
      <c r="BO80" s="298">
        <f t="shared" si="367"/>
        <v>0</v>
      </c>
      <c r="BP80" s="298">
        <f t="shared" si="367"/>
        <v>0</v>
      </c>
      <c r="BQ80" s="298">
        <f t="shared" si="367"/>
        <v>0</v>
      </c>
      <c r="BR80" s="298">
        <f t="shared" si="367"/>
        <v>0</v>
      </c>
      <c r="BS80" s="298">
        <f t="shared" si="367"/>
        <v>0</v>
      </c>
      <c r="BT80" s="298">
        <f t="shared" si="367"/>
        <v>0</v>
      </c>
      <c r="BU80" s="298">
        <f t="shared" si="367"/>
        <v>0</v>
      </c>
      <c r="BV80" s="298">
        <f t="shared" si="367"/>
        <v>0</v>
      </c>
      <c r="BW80" s="298">
        <f t="shared" si="367"/>
        <v>0</v>
      </c>
      <c r="BX80" s="298">
        <f t="shared" si="367"/>
        <v>0</v>
      </c>
      <c r="BY80" s="298">
        <f t="shared" si="367"/>
        <v>0</v>
      </c>
      <c r="CA80" s="351"/>
      <c r="CB80" s="356" t="s">
        <v>6</v>
      </c>
      <c r="CC80" s="394">
        <f t="shared" si="318"/>
        <v>0</v>
      </c>
      <c r="CD80" s="395">
        <f t="shared" ca="1" si="319"/>
        <v>0</v>
      </c>
      <c r="CE80" s="290"/>
      <c r="CF80" s="290">
        <f t="shared" ca="1" si="320"/>
        <v>0</v>
      </c>
      <c r="CT80" s="327">
        <v>15</v>
      </c>
      <c r="CU80" s="327" t="str">
        <f>データ!BF19</f>
        <v>鬼女</v>
      </c>
      <c r="CV80" s="328" t="str">
        <f>データ!BI19</f>
        <v>妖鳥</v>
      </c>
      <c r="CW80" s="329" t="str">
        <f>データ!BK19</f>
        <v>妖鬼</v>
      </c>
      <c r="CX80" s="330" t="str">
        <f>データ!BM19</f>
        <v>-</v>
      </c>
      <c r="CZ80" s="332">
        <f t="shared" si="321"/>
        <v>0</v>
      </c>
      <c r="DA80" s="331" t="str">
        <f t="shared" si="322"/>
        <v/>
      </c>
      <c r="DB80" s="332">
        <f t="shared" si="323"/>
        <v>0</v>
      </c>
      <c r="DC80" s="333" t="str">
        <f t="shared" si="324"/>
        <v/>
      </c>
      <c r="DD80" s="334" t="str">
        <f t="shared" si="325"/>
        <v/>
      </c>
      <c r="DE80" s="334" t="str">
        <f t="shared" si="326"/>
        <v/>
      </c>
      <c r="DF80" s="332">
        <f t="shared" si="327"/>
        <v>0</v>
      </c>
      <c r="DG80" s="333" t="str">
        <f t="shared" si="328"/>
        <v/>
      </c>
      <c r="DH80" s="334" t="str">
        <f t="shared" si="329"/>
        <v/>
      </c>
      <c r="DI80" s="334" t="str">
        <f t="shared" si="330"/>
        <v/>
      </c>
      <c r="DJ80" s="332">
        <f t="shared" si="331"/>
        <v>0</v>
      </c>
      <c r="DK80" s="333" t="str">
        <f t="shared" si="332"/>
        <v/>
      </c>
      <c r="DL80" s="334" t="str">
        <f t="shared" si="333"/>
        <v/>
      </c>
      <c r="DM80" s="334" t="str">
        <f t="shared" si="334"/>
        <v/>
      </c>
      <c r="DN80" s="332">
        <f t="shared" si="335"/>
        <v>0</v>
      </c>
      <c r="DO80" s="333" t="str">
        <f t="shared" si="336"/>
        <v/>
      </c>
      <c r="DP80" s="334" t="str">
        <f t="shared" si="337"/>
        <v/>
      </c>
      <c r="DQ80" s="335" t="str">
        <f t="shared" si="338"/>
        <v/>
      </c>
      <c r="DS80" s="298">
        <f t="shared" si="339"/>
        <v>0</v>
      </c>
      <c r="DT80" s="298" t="str">
        <f>IF(DS80=0,"",MAX(DT$65:DT79)+1)</f>
        <v/>
      </c>
      <c r="DU80" s="304"/>
      <c r="DV80" s="298">
        <f t="shared" ca="1" si="340"/>
        <v>0</v>
      </c>
      <c r="DW80" s="304"/>
      <c r="DX80" s="304"/>
      <c r="DY80" s="304"/>
      <c r="DZ80" s="304"/>
      <c r="EA80" s="304"/>
      <c r="EB80" s="304"/>
      <c r="EC80" s="304"/>
      <c r="ED80" s="304"/>
      <c r="EE80" s="304"/>
    </row>
    <row r="81" spans="59:135" ht="12" customHeight="1">
      <c r="BG81" s="298" t="s">
        <v>575</v>
      </c>
      <c r="BH81" s="298">
        <f>DMAX($BR$14:$BS$62,$BS$14,BH75:BH76)</f>
        <v>0</v>
      </c>
      <c r="BI81" s="298">
        <f t="shared" ref="BI81:BY81" si="368">DMAX($BR$14:$BS$62,$BS$14,BI75:BI76)</f>
        <v>0</v>
      </c>
      <c r="BJ81" s="298">
        <f t="shared" si="368"/>
        <v>0</v>
      </c>
      <c r="BK81" s="298">
        <f t="shared" si="368"/>
        <v>0</v>
      </c>
      <c r="BL81" s="298">
        <f t="shared" si="368"/>
        <v>0</v>
      </c>
      <c r="BM81" s="298">
        <f t="shared" si="368"/>
        <v>0</v>
      </c>
      <c r="BN81" s="298">
        <f t="shared" si="368"/>
        <v>0</v>
      </c>
      <c r="BO81" s="298">
        <f t="shared" si="368"/>
        <v>0</v>
      </c>
      <c r="BP81" s="298">
        <f t="shared" si="368"/>
        <v>0</v>
      </c>
      <c r="BQ81" s="298">
        <f t="shared" si="368"/>
        <v>0</v>
      </c>
      <c r="BR81" s="298">
        <f t="shared" si="368"/>
        <v>0</v>
      </c>
      <c r="BS81" s="298">
        <f t="shared" si="368"/>
        <v>0</v>
      </c>
      <c r="BT81" s="298">
        <f t="shared" si="368"/>
        <v>0</v>
      </c>
      <c r="BU81" s="298">
        <f t="shared" si="368"/>
        <v>0</v>
      </c>
      <c r="BV81" s="298">
        <f t="shared" si="368"/>
        <v>0</v>
      </c>
      <c r="BW81" s="298">
        <f t="shared" si="368"/>
        <v>0</v>
      </c>
      <c r="BX81" s="298">
        <f t="shared" si="368"/>
        <v>0</v>
      </c>
      <c r="BY81" s="298">
        <f t="shared" si="368"/>
        <v>0</v>
      </c>
      <c r="CA81" s="351"/>
      <c r="CB81" s="356" t="s">
        <v>4</v>
      </c>
      <c r="CC81" s="394">
        <f t="shared" si="318"/>
        <v>0</v>
      </c>
      <c r="CD81" s="395">
        <f t="shared" ca="1" si="319"/>
        <v>0</v>
      </c>
      <c r="CE81" s="290"/>
      <c r="CF81" s="290">
        <f t="shared" ca="1" si="320"/>
        <v>0</v>
      </c>
      <c r="CT81" s="327">
        <v>16</v>
      </c>
      <c r="CU81" s="327" t="str">
        <f>データ!BF20</f>
        <v>鬼神</v>
      </c>
      <c r="CV81" s="328" t="str">
        <f>データ!BI20</f>
        <v>邪鬼</v>
      </c>
      <c r="CW81" s="329" t="str">
        <f>データ!BK20</f>
        <v>妖鬼</v>
      </c>
      <c r="CX81" s="330" t="str">
        <f>データ!BM20</f>
        <v>-</v>
      </c>
      <c r="CZ81" s="332">
        <f t="shared" si="321"/>
        <v>0</v>
      </c>
      <c r="DA81" s="331" t="str">
        <f t="shared" si="322"/>
        <v/>
      </c>
      <c r="DB81" s="332">
        <f t="shared" si="323"/>
        <v>0</v>
      </c>
      <c r="DC81" s="333" t="str">
        <f t="shared" si="324"/>
        <v/>
      </c>
      <c r="DD81" s="334" t="str">
        <f t="shared" si="325"/>
        <v/>
      </c>
      <c r="DE81" s="334" t="str">
        <f t="shared" si="326"/>
        <v/>
      </c>
      <c r="DF81" s="332">
        <f t="shared" si="327"/>
        <v>0</v>
      </c>
      <c r="DG81" s="333" t="str">
        <f t="shared" si="328"/>
        <v/>
      </c>
      <c r="DH81" s="334" t="str">
        <f t="shared" si="329"/>
        <v/>
      </c>
      <c r="DI81" s="334" t="str">
        <f t="shared" si="330"/>
        <v/>
      </c>
      <c r="DJ81" s="332">
        <f t="shared" si="331"/>
        <v>0</v>
      </c>
      <c r="DK81" s="333" t="str">
        <f t="shared" si="332"/>
        <v/>
      </c>
      <c r="DL81" s="334" t="str">
        <f t="shared" si="333"/>
        <v/>
      </c>
      <c r="DM81" s="334" t="str">
        <f t="shared" si="334"/>
        <v/>
      </c>
      <c r="DN81" s="332">
        <f t="shared" si="335"/>
        <v>0</v>
      </c>
      <c r="DO81" s="333" t="str">
        <f t="shared" si="336"/>
        <v/>
      </c>
      <c r="DP81" s="334" t="str">
        <f t="shared" si="337"/>
        <v/>
      </c>
      <c r="DQ81" s="335" t="str">
        <f t="shared" si="338"/>
        <v/>
      </c>
      <c r="DS81" s="298">
        <f t="shared" si="339"/>
        <v>0</v>
      </c>
      <c r="DT81" s="298" t="str">
        <f>IF(DS81=0,"",MAX(DT$65:DT80)+1)</f>
        <v/>
      </c>
      <c r="DU81" s="304"/>
      <c r="DV81" s="298">
        <f t="shared" ca="1" si="340"/>
        <v>0</v>
      </c>
      <c r="DW81" s="304"/>
      <c r="DX81" s="304"/>
      <c r="DY81" s="304"/>
      <c r="DZ81" s="304"/>
      <c r="EA81" s="304"/>
      <c r="EB81" s="304"/>
      <c r="EC81" s="304"/>
      <c r="ED81" s="304"/>
      <c r="EE81" s="304"/>
    </row>
    <row r="82" spans="59:135" ht="12" customHeight="1">
      <c r="BG82" s="298" t="s">
        <v>576</v>
      </c>
      <c r="BH82" s="298">
        <f>DMAX($BU$14:$BV$62,$BV$14,BH75:BH76)</f>
        <v>0</v>
      </c>
      <c r="BI82" s="298">
        <f t="shared" ref="BI82:BY82" si="369">DMAX($BU$14:$BV$62,$BV$14,BI75:BI76)</f>
        <v>0</v>
      </c>
      <c r="BJ82" s="298">
        <f t="shared" si="369"/>
        <v>0</v>
      </c>
      <c r="BK82" s="298">
        <f t="shared" si="369"/>
        <v>0</v>
      </c>
      <c r="BL82" s="298">
        <f t="shared" si="369"/>
        <v>0</v>
      </c>
      <c r="BM82" s="298">
        <f t="shared" si="369"/>
        <v>0</v>
      </c>
      <c r="BN82" s="298">
        <f t="shared" si="369"/>
        <v>0</v>
      </c>
      <c r="BO82" s="298">
        <f t="shared" si="369"/>
        <v>0</v>
      </c>
      <c r="BP82" s="298">
        <f t="shared" si="369"/>
        <v>0</v>
      </c>
      <c r="BQ82" s="298">
        <f t="shared" si="369"/>
        <v>0</v>
      </c>
      <c r="BR82" s="298">
        <f t="shared" si="369"/>
        <v>0</v>
      </c>
      <c r="BS82" s="298">
        <f t="shared" si="369"/>
        <v>0</v>
      </c>
      <c r="BT82" s="298">
        <f t="shared" si="369"/>
        <v>0</v>
      </c>
      <c r="BU82" s="298">
        <f t="shared" si="369"/>
        <v>0</v>
      </c>
      <c r="BV82" s="298">
        <f t="shared" si="369"/>
        <v>0</v>
      </c>
      <c r="BW82" s="298">
        <f t="shared" si="369"/>
        <v>0</v>
      </c>
      <c r="BX82" s="298">
        <f t="shared" si="369"/>
        <v>0</v>
      </c>
      <c r="BY82" s="298">
        <f t="shared" si="369"/>
        <v>0</v>
      </c>
      <c r="CA82" s="351"/>
      <c r="CB82" s="356" t="s">
        <v>26</v>
      </c>
      <c r="CC82" s="394">
        <f t="shared" si="318"/>
        <v>0</v>
      </c>
      <c r="CD82" s="395">
        <f t="shared" ca="1" si="319"/>
        <v>0</v>
      </c>
      <c r="CE82" s="290"/>
      <c r="CF82" s="290">
        <f t="shared" ca="1" si="320"/>
        <v>0</v>
      </c>
      <c r="CT82" s="327">
        <v>17</v>
      </c>
      <c r="CU82" s="327" t="str">
        <f>データ!BF21</f>
        <v>凶鳥</v>
      </c>
      <c r="CV82" s="328" t="str">
        <f>データ!BI21</f>
        <v>妖鳥</v>
      </c>
      <c r="CW82" s="329" t="str">
        <f>データ!BK21</f>
        <v>邪龍</v>
      </c>
      <c r="CX82" s="330" t="str">
        <f>データ!BM21</f>
        <v>-</v>
      </c>
      <c r="CZ82" s="332">
        <f t="shared" si="321"/>
        <v>0</v>
      </c>
      <c r="DA82" s="331" t="str">
        <f t="shared" si="322"/>
        <v/>
      </c>
      <c r="DB82" s="332">
        <f t="shared" si="323"/>
        <v>0</v>
      </c>
      <c r="DC82" s="333" t="str">
        <f t="shared" si="324"/>
        <v/>
      </c>
      <c r="DD82" s="334" t="str">
        <f t="shared" si="325"/>
        <v/>
      </c>
      <c r="DE82" s="334" t="str">
        <f t="shared" si="326"/>
        <v/>
      </c>
      <c r="DF82" s="332">
        <f t="shared" si="327"/>
        <v>0</v>
      </c>
      <c r="DG82" s="333" t="str">
        <f t="shared" si="328"/>
        <v/>
      </c>
      <c r="DH82" s="334" t="str">
        <f t="shared" si="329"/>
        <v/>
      </c>
      <c r="DI82" s="334" t="str">
        <f t="shared" si="330"/>
        <v/>
      </c>
      <c r="DJ82" s="332">
        <f t="shared" si="331"/>
        <v>0</v>
      </c>
      <c r="DK82" s="333" t="str">
        <f t="shared" si="332"/>
        <v/>
      </c>
      <c r="DL82" s="334" t="str">
        <f t="shared" si="333"/>
        <v/>
      </c>
      <c r="DM82" s="334" t="str">
        <f t="shared" si="334"/>
        <v/>
      </c>
      <c r="DN82" s="332">
        <f t="shared" si="335"/>
        <v>0</v>
      </c>
      <c r="DO82" s="333" t="str">
        <f t="shared" si="336"/>
        <v/>
      </c>
      <c r="DP82" s="334" t="str">
        <f t="shared" si="337"/>
        <v/>
      </c>
      <c r="DQ82" s="335" t="str">
        <f t="shared" si="338"/>
        <v/>
      </c>
      <c r="DS82" s="298">
        <f t="shared" si="339"/>
        <v>0</v>
      </c>
      <c r="DT82" s="298" t="str">
        <f>IF(DS82=0,"",MAX(DT$65:DT81)+1)</f>
        <v/>
      </c>
      <c r="DU82" s="304"/>
      <c r="DV82" s="298">
        <f t="shared" ca="1" si="340"/>
        <v>0</v>
      </c>
      <c r="DW82" s="304"/>
      <c r="DX82" s="304"/>
      <c r="DY82" s="304"/>
      <c r="DZ82" s="304"/>
      <c r="EA82" s="304"/>
      <c r="EB82" s="304"/>
      <c r="EC82" s="304"/>
      <c r="ED82" s="304"/>
      <c r="EE82" s="304"/>
    </row>
    <row r="83" spans="59:135" ht="12" customHeight="1">
      <c r="BG83" s="299" t="s">
        <v>577</v>
      </c>
      <c r="BH83" s="299">
        <f>DMAX($BX$14:$BY$62,$BY$14,BH75:BH76)</f>
        <v>0</v>
      </c>
      <c r="BI83" s="299">
        <f t="shared" ref="BI83:BY83" si="370">DMAX($BX$14:$BY$62,$BY$14,BI75:BI76)</f>
        <v>0</v>
      </c>
      <c r="BJ83" s="299">
        <f t="shared" si="370"/>
        <v>0</v>
      </c>
      <c r="BK83" s="299">
        <f t="shared" si="370"/>
        <v>0</v>
      </c>
      <c r="BL83" s="299">
        <f t="shared" si="370"/>
        <v>0</v>
      </c>
      <c r="BM83" s="299">
        <f t="shared" si="370"/>
        <v>0</v>
      </c>
      <c r="BN83" s="299">
        <f t="shared" si="370"/>
        <v>0</v>
      </c>
      <c r="BO83" s="299">
        <f t="shared" si="370"/>
        <v>0</v>
      </c>
      <c r="BP83" s="299">
        <f t="shared" si="370"/>
        <v>0</v>
      </c>
      <c r="BQ83" s="299">
        <f t="shared" si="370"/>
        <v>0</v>
      </c>
      <c r="BR83" s="299">
        <f t="shared" si="370"/>
        <v>0</v>
      </c>
      <c r="BS83" s="299">
        <f t="shared" si="370"/>
        <v>0</v>
      </c>
      <c r="BT83" s="299">
        <f t="shared" si="370"/>
        <v>0</v>
      </c>
      <c r="BU83" s="299">
        <f t="shared" si="370"/>
        <v>0</v>
      </c>
      <c r="BV83" s="299">
        <f t="shared" si="370"/>
        <v>0</v>
      </c>
      <c r="BW83" s="299">
        <f t="shared" si="370"/>
        <v>0</v>
      </c>
      <c r="BX83" s="299">
        <f t="shared" si="370"/>
        <v>0</v>
      </c>
      <c r="BY83" s="299">
        <f t="shared" si="370"/>
        <v>0</v>
      </c>
      <c r="CA83" s="351"/>
      <c r="CB83" s="356" t="s">
        <v>5</v>
      </c>
      <c r="CC83" s="394">
        <f t="shared" si="318"/>
        <v>0</v>
      </c>
      <c r="CD83" s="395">
        <f t="shared" ca="1" si="319"/>
        <v>0</v>
      </c>
      <c r="CE83" s="290"/>
      <c r="CF83" s="290">
        <f t="shared" ca="1" si="320"/>
        <v>0</v>
      </c>
      <c r="CT83" s="327">
        <v>18</v>
      </c>
      <c r="CU83" s="327" t="str">
        <f>データ!BF22</f>
        <v>邪鬼</v>
      </c>
      <c r="CV83" s="328" t="str">
        <f>データ!BI22</f>
        <v>地霊</v>
      </c>
      <c r="CW83" s="329" t="str">
        <f>データ!BK22</f>
        <v>外道</v>
      </c>
      <c r="CX83" s="330" t="str">
        <f>データ!BM22</f>
        <v>-</v>
      </c>
      <c r="CZ83" s="332">
        <f t="shared" si="321"/>
        <v>0</v>
      </c>
      <c r="DA83" s="331" t="str">
        <f t="shared" si="322"/>
        <v/>
      </c>
      <c r="DB83" s="332">
        <f t="shared" si="323"/>
        <v>0</v>
      </c>
      <c r="DC83" s="333" t="str">
        <f t="shared" si="324"/>
        <v/>
      </c>
      <c r="DD83" s="334" t="str">
        <f t="shared" si="325"/>
        <v/>
      </c>
      <c r="DE83" s="334" t="str">
        <f t="shared" si="326"/>
        <v/>
      </c>
      <c r="DF83" s="332">
        <f t="shared" si="327"/>
        <v>0</v>
      </c>
      <c r="DG83" s="333" t="str">
        <f t="shared" si="328"/>
        <v/>
      </c>
      <c r="DH83" s="334" t="str">
        <f t="shared" si="329"/>
        <v/>
      </c>
      <c r="DI83" s="334" t="str">
        <f t="shared" si="330"/>
        <v/>
      </c>
      <c r="DJ83" s="332">
        <f t="shared" si="331"/>
        <v>0</v>
      </c>
      <c r="DK83" s="333" t="str">
        <f t="shared" si="332"/>
        <v/>
      </c>
      <c r="DL83" s="334" t="str">
        <f t="shared" si="333"/>
        <v/>
      </c>
      <c r="DM83" s="334" t="str">
        <f t="shared" si="334"/>
        <v/>
      </c>
      <c r="DN83" s="332">
        <f t="shared" si="335"/>
        <v>0</v>
      </c>
      <c r="DO83" s="333" t="str">
        <f t="shared" si="336"/>
        <v/>
      </c>
      <c r="DP83" s="334" t="str">
        <f t="shared" si="337"/>
        <v/>
      </c>
      <c r="DQ83" s="335" t="str">
        <f t="shared" si="338"/>
        <v/>
      </c>
      <c r="DS83" s="298">
        <f t="shared" si="339"/>
        <v>0</v>
      </c>
      <c r="DT83" s="298" t="str">
        <f>IF(DS83=0,"",MAX(DT$65:DT82)+1)</f>
        <v/>
      </c>
      <c r="DU83" s="304"/>
      <c r="DV83" s="298">
        <f t="shared" ca="1" si="340"/>
        <v>0</v>
      </c>
      <c r="DW83" s="304"/>
      <c r="DX83" s="304"/>
      <c r="DY83" s="304"/>
      <c r="DZ83" s="304"/>
      <c r="EA83" s="304"/>
      <c r="EB83" s="304"/>
      <c r="EC83" s="304"/>
      <c r="ED83" s="304"/>
      <c r="EE83" s="304"/>
    </row>
    <row r="84" spans="59:135" ht="12" customHeight="1">
      <c r="BH84" s="304"/>
      <c r="BI84" s="304"/>
      <c r="BJ84" s="304"/>
      <c r="BK84" s="304"/>
      <c r="BL84" s="304"/>
      <c r="BM84" s="304"/>
      <c r="BN84" s="304"/>
      <c r="BO84" s="304"/>
      <c r="BP84" s="304"/>
      <c r="BQ84" s="304"/>
      <c r="BR84" s="304"/>
      <c r="BS84" s="304"/>
      <c r="BT84" s="304"/>
      <c r="BU84" s="304"/>
      <c r="BV84" s="304"/>
      <c r="BW84" s="304"/>
      <c r="BX84" s="304"/>
      <c r="CA84" s="351"/>
      <c r="CB84" s="356" t="s">
        <v>16</v>
      </c>
      <c r="CC84" s="394">
        <f t="shared" si="318"/>
        <v>0</v>
      </c>
      <c r="CD84" s="395">
        <f t="shared" ca="1" si="319"/>
        <v>0</v>
      </c>
      <c r="CE84" s="290"/>
      <c r="CF84" s="290">
        <f t="shared" ca="1" si="320"/>
        <v>0</v>
      </c>
      <c r="CT84" s="327">
        <v>19</v>
      </c>
      <c r="CU84" s="327" t="str">
        <f>データ!BF23</f>
        <v>妖魔</v>
      </c>
      <c r="CV84" s="328" t="str">
        <f>データ!BI23</f>
        <v>妖鳥</v>
      </c>
      <c r="CW84" s="329" t="str">
        <f>データ!BK23</f>
        <v>妖精</v>
      </c>
      <c r="CX84" s="330" t="str">
        <f>データ!BM23</f>
        <v>-</v>
      </c>
      <c r="CZ84" s="332">
        <f t="shared" si="321"/>
        <v>0</v>
      </c>
      <c r="DA84" s="331" t="str">
        <f t="shared" si="322"/>
        <v/>
      </c>
      <c r="DB84" s="332">
        <f t="shared" si="323"/>
        <v>0</v>
      </c>
      <c r="DC84" s="333" t="str">
        <f t="shared" si="324"/>
        <v/>
      </c>
      <c r="DD84" s="334" t="str">
        <f t="shared" si="325"/>
        <v/>
      </c>
      <c r="DE84" s="334" t="str">
        <f t="shared" si="326"/>
        <v/>
      </c>
      <c r="DF84" s="332">
        <f t="shared" si="327"/>
        <v>0</v>
      </c>
      <c r="DG84" s="333" t="str">
        <f t="shared" si="328"/>
        <v/>
      </c>
      <c r="DH84" s="334" t="str">
        <f t="shared" si="329"/>
        <v/>
      </c>
      <c r="DI84" s="334" t="str">
        <f t="shared" si="330"/>
        <v/>
      </c>
      <c r="DJ84" s="332">
        <f t="shared" si="331"/>
        <v>0</v>
      </c>
      <c r="DK84" s="333" t="str">
        <f t="shared" si="332"/>
        <v/>
      </c>
      <c r="DL84" s="334" t="str">
        <f t="shared" si="333"/>
        <v/>
      </c>
      <c r="DM84" s="334" t="str">
        <f t="shared" si="334"/>
        <v/>
      </c>
      <c r="DN84" s="332">
        <f t="shared" si="335"/>
        <v>0</v>
      </c>
      <c r="DO84" s="333" t="str">
        <f t="shared" si="336"/>
        <v/>
      </c>
      <c r="DP84" s="334" t="str">
        <f t="shared" si="337"/>
        <v/>
      </c>
      <c r="DQ84" s="335" t="str">
        <f t="shared" si="338"/>
        <v/>
      </c>
      <c r="DS84" s="298">
        <f t="shared" si="339"/>
        <v>0</v>
      </c>
      <c r="DT84" s="298" t="str">
        <f>IF(DS84=0,"",MAX(DT$65:DT83)+1)</f>
        <v/>
      </c>
      <c r="DU84" s="304"/>
      <c r="DV84" s="298">
        <f t="shared" ca="1" si="340"/>
        <v>0</v>
      </c>
      <c r="DW84" s="304"/>
      <c r="DX84" s="304"/>
      <c r="DY84" s="304"/>
      <c r="DZ84" s="304"/>
      <c r="EA84" s="304"/>
      <c r="EB84" s="304"/>
      <c r="EC84" s="304"/>
      <c r="ED84" s="304"/>
      <c r="EE84" s="304"/>
    </row>
    <row r="85" spans="59:135" ht="12" customHeight="1">
      <c r="BH85" s="290" t="str">
        <f>IF(BH68=0,"",BH67)</f>
        <v/>
      </c>
      <c r="BI85" s="290" t="str">
        <f t="shared" ref="BI85:BY85" si="371">IF(BI68=0,"",BI67)</f>
        <v/>
      </c>
      <c r="BJ85" s="290" t="str">
        <f t="shared" si="371"/>
        <v/>
      </c>
      <c r="BK85" s="290" t="str">
        <f t="shared" si="371"/>
        <v/>
      </c>
      <c r="BL85" s="290" t="str">
        <f t="shared" si="371"/>
        <v/>
      </c>
      <c r="BM85" s="290" t="str">
        <f t="shared" si="371"/>
        <v/>
      </c>
      <c r="BN85" s="290" t="str">
        <f t="shared" si="371"/>
        <v/>
      </c>
      <c r="BO85" s="290" t="str">
        <f t="shared" si="371"/>
        <v/>
      </c>
      <c r="BP85" s="290" t="str">
        <f t="shared" si="371"/>
        <v/>
      </c>
      <c r="BQ85" s="290" t="str">
        <f t="shared" si="371"/>
        <v/>
      </c>
      <c r="BR85" s="290" t="str">
        <f t="shared" si="371"/>
        <v/>
      </c>
      <c r="BS85" s="290" t="str">
        <f t="shared" si="371"/>
        <v/>
      </c>
      <c r="BT85" s="290" t="str">
        <f t="shared" si="371"/>
        <v/>
      </c>
      <c r="BU85" s="290" t="str">
        <f t="shared" si="371"/>
        <v/>
      </c>
      <c r="BV85" s="290" t="str">
        <f t="shared" si="371"/>
        <v/>
      </c>
      <c r="BW85" s="290" t="str">
        <f t="shared" si="371"/>
        <v/>
      </c>
      <c r="BX85" s="290" t="str">
        <f t="shared" si="371"/>
        <v/>
      </c>
      <c r="BY85" s="290" t="str">
        <f t="shared" si="371"/>
        <v/>
      </c>
      <c r="CA85" s="351"/>
      <c r="CB85" s="356" t="s">
        <v>33</v>
      </c>
      <c r="CC85" s="394">
        <f t="shared" si="318"/>
        <v>0</v>
      </c>
      <c r="CD85" s="395">
        <f t="shared" ca="1" si="319"/>
        <v>0</v>
      </c>
      <c r="CE85" s="290"/>
      <c r="CF85" s="290">
        <f t="shared" ca="1" si="320"/>
        <v>0</v>
      </c>
      <c r="CT85" s="327">
        <v>20</v>
      </c>
      <c r="CU85" s="327" t="str">
        <f>データ!BF24</f>
        <v>聖獣</v>
      </c>
      <c r="CV85" s="328" t="str">
        <f>データ!BI24</f>
        <v>精霊</v>
      </c>
      <c r="CW85" s="329" t="str">
        <f>データ!BK24</f>
        <v>魔獣</v>
      </c>
      <c r="CX85" s="330" t="str">
        <f>データ!BM24</f>
        <v>-</v>
      </c>
      <c r="CZ85" s="332">
        <f t="shared" si="321"/>
        <v>0</v>
      </c>
      <c r="DA85" s="331" t="str">
        <f t="shared" si="322"/>
        <v/>
      </c>
      <c r="DB85" s="332">
        <f t="shared" si="323"/>
        <v>0</v>
      </c>
      <c r="DC85" s="333" t="str">
        <f t="shared" si="324"/>
        <v/>
      </c>
      <c r="DD85" s="334" t="str">
        <f t="shared" si="325"/>
        <v/>
      </c>
      <c r="DE85" s="334" t="str">
        <f t="shared" si="326"/>
        <v/>
      </c>
      <c r="DF85" s="332">
        <f t="shared" si="327"/>
        <v>0</v>
      </c>
      <c r="DG85" s="333" t="str">
        <f t="shared" si="328"/>
        <v/>
      </c>
      <c r="DH85" s="334" t="str">
        <f t="shared" si="329"/>
        <v/>
      </c>
      <c r="DI85" s="334" t="str">
        <f t="shared" si="330"/>
        <v/>
      </c>
      <c r="DJ85" s="332">
        <f t="shared" si="331"/>
        <v>0</v>
      </c>
      <c r="DK85" s="333" t="str">
        <f t="shared" si="332"/>
        <v/>
      </c>
      <c r="DL85" s="334" t="str">
        <f t="shared" si="333"/>
        <v/>
      </c>
      <c r="DM85" s="334" t="str">
        <f t="shared" si="334"/>
        <v/>
      </c>
      <c r="DN85" s="332">
        <f t="shared" si="335"/>
        <v>0</v>
      </c>
      <c r="DO85" s="333" t="str">
        <f t="shared" si="336"/>
        <v/>
      </c>
      <c r="DP85" s="334" t="str">
        <f t="shared" si="337"/>
        <v/>
      </c>
      <c r="DQ85" s="335" t="str">
        <f t="shared" si="338"/>
        <v/>
      </c>
      <c r="DS85" s="298">
        <f t="shared" si="339"/>
        <v>0</v>
      </c>
      <c r="DT85" s="298" t="str">
        <f>IF(DS85=0,"",MAX(DT$65:DT84)+1)</f>
        <v/>
      </c>
      <c r="DU85" s="304"/>
      <c r="DV85" s="298">
        <f t="shared" ca="1" si="340"/>
        <v>0</v>
      </c>
      <c r="DW85" s="304"/>
      <c r="DX85" s="304"/>
      <c r="DY85" s="304"/>
      <c r="DZ85" s="304"/>
      <c r="EA85" s="304"/>
      <c r="EB85" s="304"/>
      <c r="EC85" s="304"/>
      <c r="ED85" s="304"/>
      <c r="EE85" s="304"/>
    </row>
    <row r="86" spans="59:135" ht="12" customHeight="1">
      <c r="BH86" s="290" t="str">
        <f>IF(BH77=0,"",BH76)</f>
        <v/>
      </c>
      <c r="BI86" s="290" t="str">
        <f t="shared" ref="BI86:BY86" si="372">IF(BI77=0,"",BI76)</f>
        <v/>
      </c>
      <c r="BJ86" s="290" t="str">
        <f t="shared" si="372"/>
        <v/>
      </c>
      <c r="BK86" s="290" t="str">
        <f t="shared" si="372"/>
        <v/>
      </c>
      <c r="BL86" s="290" t="str">
        <f t="shared" si="372"/>
        <v/>
      </c>
      <c r="BM86" s="290" t="str">
        <f t="shared" si="372"/>
        <v/>
      </c>
      <c r="BN86" s="290" t="str">
        <f t="shared" si="372"/>
        <v/>
      </c>
      <c r="BO86" s="290" t="str">
        <f t="shared" si="372"/>
        <v/>
      </c>
      <c r="BP86" s="290" t="str">
        <f t="shared" si="372"/>
        <v/>
      </c>
      <c r="BQ86" s="290" t="str">
        <f t="shared" si="372"/>
        <v/>
      </c>
      <c r="BR86" s="290" t="str">
        <f t="shared" si="372"/>
        <v/>
      </c>
      <c r="BS86" s="290" t="str">
        <f t="shared" si="372"/>
        <v/>
      </c>
      <c r="BT86" s="290" t="str">
        <f t="shared" si="372"/>
        <v/>
      </c>
      <c r="BU86" s="290" t="str">
        <f t="shared" si="372"/>
        <v/>
      </c>
      <c r="BV86" s="290" t="str">
        <f t="shared" si="372"/>
        <v/>
      </c>
      <c r="BW86" s="290" t="str">
        <f t="shared" si="372"/>
        <v/>
      </c>
      <c r="BX86" s="290" t="str">
        <f t="shared" si="372"/>
        <v/>
      </c>
      <c r="BY86" s="290" t="str">
        <f t="shared" si="372"/>
        <v/>
      </c>
      <c r="CA86" s="351"/>
      <c r="CB86" s="356" t="s">
        <v>37</v>
      </c>
      <c r="CC86" s="394">
        <f t="shared" si="318"/>
        <v>0</v>
      </c>
      <c r="CD86" s="395">
        <f t="shared" ca="1" si="319"/>
        <v>0</v>
      </c>
      <c r="CE86" s="290"/>
      <c r="CF86" s="290">
        <f t="shared" ca="1" si="320"/>
        <v>0</v>
      </c>
      <c r="CT86" s="327">
        <v>21</v>
      </c>
      <c r="CU86" s="327" t="str">
        <f>データ!BF25</f>
        <v>妖獣</v>
      </c>
      <c r="CV86" s="328" t="str">
        <f>データ!BI25</f>
        <v>魔獣</v>
      </c>
      <c r="CW86" s="329" t="str">
        <f>データ!BK25</f>
        <v>妖鬼</v>
      </c>
      <c r="CX86" s="330" t="str">
        <f>データ!BM25</f>
        <v>-</v>
      </c>
      <c r="CZ86" s="332">
        <f t="shared" si="321"/>
        <v>0</v>
      </c>
      <c r="DA86" s="331" t="str">
        <f t="shared" si="322"/>
        <v/>
      </c>
      <c r="DB86" s="332">
        <f t="shared" si="323"/>
        <v>0</v>
      </c>
      <c r="DC86" s="333" t="str">
        <f t="shared" si="324"/>
        <v/>
      </c>
      <c r="DD86" s="334" t="str">
        <f t="shared" si="325"/>
        <v/>
      </c>
      <c r="DE86" s="334" t="str">
        <f t="shared" si="326"/>
        <v/>
      </c>
      <c r="DF86" s="332">
        <f t="shared" si="327"/>
        <v>0</v>
      </c>
      <c r="DG86" s="333" t="str">
        <f t="shared" si="328"/>
        <v/>
      </c>
      <c r="DH86" s="334" t="str">
        <f t="shared" si="329"/>
        <v/>
      </c>
      <c r="DI86" s="334" t="str">
        <f t="shared" si="330"/>
        <v/>
      </c>
      <c r="DJ86" s="332">
        <f t="shared" si="331"/>
        <v>0</v>
      </c>
      <c r="DK86" s="333" t="str">
        <f t="shared" si="332"/>
        <v/>
      </c>
      <c r="DL86" s="334" t="str">
        <f t="shared" si="333"/>
        <v/>
      </c>
      <c r="DM86" s="334" t="str">
        <f t="shared" si="334"/>
        <v/>
      </c>
      <c r="DN86" s="332">
        <f t="shared" si="335"/>
        <v>0</v>
      </c>
      <c r="DO86" s="333" t="str">
        <f t="shared" si="336"/>
        <v/>
      </c>
      <c r="DP86" s="334" t="str">
        <f t="shared" si="337"/>
        <v/>
      </c>
      <c r="DQ86" s="335" t="str">
        <f t="shared" si="338"/>
        <v/>
      </c>
      <c r="DS86" s="298">
        <f t="shared" si="339"/>
        <v>0</v>
      </c>
      <c r="DT86" s="298" t="str">
        <f>IF(DS86=0,"",MAX(DT$65:DT85)+1)</f>
        <v/>
      </c>
      <c r="DU86" s="304"/>
      <c r="DV86" s="298">
        <f t="shared" ca="1" si="340"/>
        <v>0</v>
      </c>
      <c r="DW86" s="304"/>
      <c r="DX86" s="304"/>
      <c r="DY86" s="304"/>
      <c r="DZ86" s="304"/>
      <c r="EA86" s="304"/>
      <c r="EB86" s="304"/>
      <c r="EC86" s="304"/>
      <c r="ED86" s="304"/>
      <c r="EE86" s="304"/>
    </row>
    <row r="87" spans="59:135" ht="12" customHeight="1">
      <c r="BH87" s="304"/>
      <c r="BI87" s="304"/>
      <c r="BJ87" s="304"/>
      <c r="BK87" s="304"/>
      <c r="BL87" s="304"/>
      <c r="BM87" s="304"/>
      <c r="BN87" s="304"/>
      <c r="BO87" s="304"/>
      <c r="BP87" s="304"/>
      <c r="BQ87" s="304"/>
      <c r="BR87" s="304"/>
      <c r="BS87" s="304"/>
      <c r="BT87" s="304"/>
      <c r="BU87" s="304"/>
      <c r="BV87" s="304"/>
      <c r="BW87" s="304"/>
      <c r="BX87" s="304"/>
      <c r="CA87" s="351"/>
      <c r="CB87" s="356" t="s">
        <v>11</v>
      </c>
      <c r="CC87" s="394">
        <f t="shared" si="318"/>
        <v>0</v>
      </c>
      <c r="CD87" s="395">
        <f t="shared" ca="1" si="319"/>
        <v>0</v>
      </c>
      <c r="CE87" s="290"/>
      <c r="CF87" s="290">
        <f t="shared" ca="1" si="320"/>
        <v>0</v>
      </c>
      <c r="CT87" s="327">
        <v>22</v>
      </c>
      <c r="CU87" s="327" t="str">
        <f>データ!BF26</f>
        <v>龍王</v>
      </c>
      <c r="CV87" s="328" t="str">
        <f>データ!BI26</f>
        <v>地霊</v>
      </c>
      <c r="CW87" s="329" t="str">
        <f>データ!BK26</f>
        <v>邪龍</v>
      </c>
      <c r="CX87" s="330" t="str">
        <f>データ!BM26</f>
        <v>-</v>
      </c>
      <c r="CZ87" s="332">
        <f t="shared" si="321"/>
        <v>0</v>
      </c>
      <c r="DA87" s="331" t="str">
        <f t="shared" si="322"/>
        <v/>
      </c>
      <c r="DB87" s="332">
        <f t="shared" si="323"/>
        <v>0</v>
      </c>
      <c r="DC87" s="333" t="str">
        <f t="shared" si="324"/>
        <v/>
      </c>
      <c r="DD87" s="334" t="str">
        <f t="shared" si="325"/>
        <v/>
      </c>
      <c r="DE87" s="334" t="str">
        <f t="shared" si="326"/>
        <v/>
      </c>
      <c r="DF87" s="332">
        <f t="shared" si="327"/>
        <v>0</v>
      </c>
      <c r="DG87" s="333" t="str">
        <f t="shared" si="328"/>
        <v/>
      </c>
      <c r="DH87" s="334" t="str">
        <f t="shared" si="329"/>
        <v/>
      </c>
      <c r="DI87" s="334" t="str">
        <f t="shared" si="330"/>
        <v/>
      </c>
      <c r="DJ87" s="332">
        <f t="shared" si="331"/>
        <v>0</v>
      </c>
      <c r="DK87" s="333" t="str">
        <f t="shared" si="332"/>
        <v/>
      </c>
      <c r="DL87" s="334" t="str">
        <f t="shared" si="333"/>
        <v/>
      </c>
      <c r="DM87" s="334" t="str">
        <f t="shared" si="334"/>
        <v/>
      </c>
      <c r="DN87" s="332">
        <f t="shared" si="335"/>
        <v>0</v>
      </c>
      <c r="DO87" s="333" t="str">
        <f t="shared" si="336"/>
        <v/>
      </c>
      <c r="DP87" s="334" t="str">
        <f t="shared" si="337"/>
        <v/>
      </c>
      <c r="DQ87" s="335" t="str">
        <f t="shared" si="338"/>
        <v/>
      </c>
      <c r="DS87" s="298">
        <f t="shared" si="339"/>
        <v>0</v>
      </c>
      <c r="DT87" s="298" t="str">
        <f>IF(DS87=0,"",MAX(DT$65:DT86)+1)</f>
        <v/>
      </c>
      <c r="DU87" s="304"/>
      <c r="DV87" s="298">
        <f t="shared" ca="1" si="340"/>
        <v>0</v>
      </c>
      <c r="DW87" s="304"/>
      <c r="DX87" s="304"/>
      <c r="DY87" s="304"/>
      <c r="DZ87" s="304"/>
      <c r="EA87" s="304"/>
      <c r="EB87" s="304"/>
      <c r="EC87" s="304"/>
      <c r="ED87" s="304"/>
      <c r="EE87" s="304"/>
    </row>
    <row r="88" spans="59:135" ht="12" customHeight="1">
      <c r="BH88" s="304"/>
      <c r="BI88" s="304"/>
      <c r="BJ88" s="304"/>
      <c r="BK88" s="304"/>
      <c r="BL88" s="304"/>
      <c r="BM88" s="304"/>
      <c r="BN88" s="304"/>
      <c r="BO88" s="304"/>
      <c r="BP88" s="304"/>
      <c r="BQ88" s="304"/>
      <c r="BR88" s="304"/>
      <c r="BS88" s="304"/>
      <c r="BT88" s="304"/>
      <c r="BU88" s="304"/>
      <c r="BV88" s="304"/>
      <c r="BW88" s="304"/>
      <c r="BX88" s="304"/>
      <c r="CA88" s="351"/>
      <c r="CB88" s="356" t="s">
        <v>32</v>
      </c>
      <c r="CC88" s="394">
        <f t="shared" si="318"/>
        <v>0</v>
      </c>
      <c r="CD88" s="395">
        <f t="shared" ca="1" si="319"/>
        <v>0</v>
      </c>
      <c r="CE88" s="290"/>
      <c r="CF88" s="290">
        <f t="shared" ca="1" si="320"/>
        <v>0</v>
      </c>
      <c r="CT88" s="327">
        <v>23</v>
      </c>
      <c r="CU88" s="327" t="str">
        <f>データ!BF27</f>
        <v>夜魔</v>
      </c>
      <c r="CV88" s="328" t="str">
        <f>データ!BI27</f>
        <v>妖精</v>
      </c>
      <c r="CW88" s="329" t="str">
        <f>データ!BK27</f>
        <v>幽鬼</v>
      </c>
      <c r="CX88" s="330" t="str">
        <f>データ!BM27</f>
        <v>-</v>
      </c>
      <c r="CZ88" s="332">
        <f t="shared" si="321"/>
        <v>0</v>
      </c>
      <c r="DA88" s="331" t="str">
        <f t="shared" si="322"/>
        <v/>
      </c>
      <c r="DB88" s="332">
        <f t="shared" si="323"/>
        <v>0</v>
      </c>
      <c r="DC88" s="333" t="str">
        <f t="shared" si="324"/>
        <v/>
      </c>
      <c r="DD88" s="334" t="str">
        <f t="shared" si="325"/>
        <v/>
      </c>
      <c r="DE88" s="334" t="str">
        <f t="shared" si="326"/>
        <v/>
      </c>
      <c r="DF88" s="332">
        <f t="shared" si="327"/>
        <v>0</v>
      </c>
      <c r="DG88" s="333" t="str">
        <f t="shared" si="328"/>
        <v/>
      </c>
      <c r="DH88" s="334" t="str">
        <f t="shared" si="329"/>
        <v/>
      </c>
      <c r="DI88" s="334" t="str">
        <f t="shared" si="330"/>
        <v/>
      </c>
      <c r="DJ88" s="332">
        <f t="shared" si="331"/>
        <v>0</v>
      </c>
      <c r="DK88" s="333" t="str">
        <f t="shared" si="332"/>
        <v/>
      </c>
      <c r="DL88" s="334" t="str">
        <f t="shared" si="333"/>
        <v/>
      </c>
      <c r="DM88" s="334" t="str">
        <f t="shared" si="334"/>
        <v/>
      </c>
      <c r="DN88" s="332">
        <f t="shared" si="335"/>
        <v>0</v>
      </c>
      <c r="DO88" s="333" t="str">
        <f t="shared" si="336"/>
        <v/>
      </c>
      <c r="DP88" s="334" t="str">
        <f t="shared" si="337"/>
        <v/>
      </c>
      <c r="DQ88" s="335" t="str">
        <f t="shared" si="338"/>
        <v/>
      </c>
      <c r="DS88" s="298">
        <f t="shared" si="339"/>
        <v>0</v>
      </c>
      <c r="DT88" s="298" t="str">
        <f>IF(DS88=0,"",MAX(DT$65:DT87)+1)</f>
        <v/>
      </c>
      <c r="DU88" s="304"/>
      <c r="DV88" s="298">
        <f t="shared" ca="1" si="340"/>
        <v>0</v>
      </c>
      <c r="DW88" s="304"/>
      <c r="DX88" s="304"/>
      <c r="DY88" s="304"/>
      <c r="DZ88" s="304"/>
      <c r="EA88" s="304"/>
      <c r="EB88" s="304"/>
      <c r="EC88" s="304"/>
      <c r="ED88" s="304"/>
      <c r="EE88" s="304"/>
    </row>
    <row r="89" spans="59:135" ht="12" customHeight="1">
      <c r="BH89" s="304"/>
      <c r="BI89" s="304"/>
      <c r="BJ89" s="304"/>
      <c r="BK89" s="304"/>
      <c r="BL89" s="304"/>
      <c r="BM89" s="304"/>
      <c r="BN89" s="304"/>
      <c r="BO89" s="304"/>
      <c r="BP89" s="304"/>
      <c r="BQ89" s="304"/>
      <c r="BR89" s="304"/>
      <c r="BS89" s="304"/>
      <c r="BT89" s="304"/>
      <c r="BU89" s="304"/>
      <c r="BV89" s="304"/>
      <c r="BW89" s="304"/>
      <c r="BX89" s="304"/>
      <c r="CA89" s="351"/>
      <c r="CB89" s="356" t="s">
        <v>20</v>
      </c>
      <c r="CC89" s="394">
        <f t="shared" si="318"/>
        <v>0</v>
      </c>
      <c r="CD89" s="395">
        <f t="shared" ca="1" si="319"/>
        <v>0</v>
      </c>
      <c r="CE89" s="290"/>
      <c r="CF89" s="290">
        <f t="shared" ca="1" si="320"/>
        <v>0</v>
      </c>
      <c r="CT89" s="327">
        <v>24</v>
      </c>
      <c r="CU89" s="327" t="str">
        <f>データ!BF28</f>
        <v>幻魔</v>
      </c>
      <c r="CV89" s="328" t="str">
        <f>データ!BI28</f>
        <v>妖精</v>
      </c>
      <c r="CW89" s="329" t="str">
        <f>データ!BK28</f>
        <v>-</v>
      </c>
      <c r="CX89" s="330" t="str">
        <f>データ!BM28</f>
        <v>-</v>
      </c>
      <c r="CZ89" s="332">
        <f t="shared" si="321"/>
        <v>0</v>
      </c>
      <c r="DA89" s="331" t="str">
        <f t="shared" si="322"/>
        <v/>
      </c>
      <c r="DB89" s="332">
        <f t="shared" si="323"/>
        <v>0</v>
      </c>
      <c r="DC89" s="333" t="str">
        <f t="shared" si="324"/>
        <v/>
      </c>
      <c r="DD89" s="334" t="str">
        <f t="shared" si="325"/>
        <v/>
      </c>
      <c r="DE89" s="334" t="str">
        <f t="shared" si="326"/>
        <v/>
      </c>
      <c r="DF89" s="332">
        <f t="shared" si="327"/>
        <v>0</v>
      </c>
      <c r="DG89" s="333" t="str">
        <f t="shared" si="328"/>
        <v/>
      </c>
      <c r="DH89" s="334" t="str">
        <f t="shared" si="329"/>
        <v/>
      </c>
      <c r="DI89" s="334" t="str">
        <f t="shared" si="330"/>
        <v/>
      </c>
      <c r="DJ89" s="332">
        <f t="shared" si="331"/>
        <v>0</v>
      </c>
      <c r="DK89" s="333" t="str">
        <f t="shared" si="332"/>
        <v/>
      </c>
      <c r="DL89" s="334" t="str">
        <f t="shared" si="333"/>
        <v/>
      </c>
      <c r="DM89" s="334" t="str">
        <f t="shared" si="334"/>
        <v/>
      </c>
      <c r="DN89" s="332">
        <f t="shared" si="335"/>
        <v>0</v>
      </c>
      <c r="DO89" s="333" t="str">
        <f t="shared" si="336"/>
        <v/>
      </c>
      <c r="DP89" s="334" t="str">
        <f t="shared" si="337"/>
        <v/>
      </c>
      <c r="DQ89" s="335" t="str">
        <f t="shared" si="338"/>
        <v/>
      </c>
      <c r="DS89" s="298">
        <f t="shared" si="339"/>
        <v>0</v>
      </c>
      <c r="DT89" s="298" t="str">
        <f>IF(DS89=0,"",MAX(DT$65:DT88)+1)</f>
        <v/>
      </c>
      <c r="DU89" s="304"/>
      <c r="DV89" s="298">
        <f t="shared" ca="1" si="340"/>
        <v>0</v>
      </c>
      <c r="DW89" s="304"/>
      <c r="DX89" s="304"/>
      <c r="DY89" s="304"/>
      <c r="DZ89" s="304"/>
      <c r="EA89" s="304"/>
      <c r="EB89" s="304"/>
      <c r="EC89" s="304"/>
      <c r="ED89" s="304"/>
      <c r="EE89" s="304"/>
    </row>
    <row r="90" spans="59:135" ht="12" customHeight="1">
      <c r="CA90" s="351"/>
      <c r="CB90" s="356" t="s">
        <v>21</v>
      </c>
      <c r="CC90" s="394">
        <f t="shared" si="318"/>
        <v>0</v>
      </c>
      <c r="CD90" s="395">
        <f t="shared" ca="1" si="319"/>
        <v>0</v>
      </c>
      <c r="CE90" s="290"/>
      <c r="CF90" s="290">
        <f t="shared" ca="1" si="320"/>
        <v>0</v>
      </c>
      <c r="CT90" s="327">
        <v>25</v>
      </c>
      <c r="CU90" s="327" t="str">
        <f>データ!BF29</f>
        <v>外道</v>
      </c>
      <c r="CV90" s="328" t="str">
        <f>データ!BI29</f>
        <v>幽鬼</v>
      </c>
      <c r="CW90" s="329" t="str">
        <f>データ!BK29</f>
        <v>-</v>
      </c>
      <c r="CX90" s="330" t="str">
        <f>データ!BM29</f>
        <v>-</v>
      </c>
      <c r="CZ90" s="332">
        <f t="shared" si="321"/>
        <v>0</v>
      </c>
      <c r="DA90" s="331" t="str">
        <f t="shared" si="322"/>
        <v/>
      </c>
      <c r="DB90" s="332">
        <f t="shared" si="323"/>
        <v>0</v>
      </c>
      <c r="DC90" s="333" t="str">
        <f t="shared" si="324"/>
        <v/>
      </c>
      <c r="DD90" s="334" t="str">
        <f t="shared" si="325"/>
        <v/>
      </c>
      <c r="DE90" s="334" t="str">
        <f t="shared" si="326"/>
        <v/>
      </c>
      <c r="DF90" s="332">
        <f t="shared" si="327"/>
        <v>0</v>
      </c>
      <c r="DG90" s="333" t="str">
        <f t="shared" si="328"/>
        <v/>
      </c>
      <c r="DH90" s="334" t="str">
        <f t="shared" si="329"/>
        <v/>
      </c>
      <c r="DI90" s="334" t="str">
        <f t="shared" si="330"/>
        <v/>
      </c>
      <c r="DJ90" s="332">
        <f t="shared" si="331"/>
        <v>0</v>
      </c>
      <c r="DK90" s="333" t="str">
        <f t="shared" si="332"/>
        <v/>
      </c>
      <c r="DL90" s="334" t="str">
        <f t="shared" si="333"/>
        <v/>
      </c>
      <c r="DM90" s="334" t="str">
        <f t="shared" si="334"/>
        <v/>
      </c>
      <c r="DN90" s="332">
        <f t="shared" si="335"/>
        <v>0</v>
      </c>
      <c r="DO90" s="333" t="str">
        <f t="shared" si="336"/>
        <v/>
      </c>
      <c r="DP90" s="334" t="str">
        <f t="shared" si="337"/>
        <v/>
      </c>
      <c r="DQ90" s="335" t="str">
        <f t="shared" si="338"/>
        <v/>
      </c>
      <c r="DS90" s="298">
        <f t="shared" si="339"/>
        <v>0</v>
      </c>
      <c r="DT90" s="298" t="str">
        <f>IF(DS90=0,"",MAX(DT$65:DT89)+1)</f>
        <v/>
      </c>
      <c r="DU90" s="304"/>
      <c r="DV90" s="298">
        <f t="shared" ca="1" si="340"/>
        <v>0</v>
      </c>
      <c r="DW90" s="304"/>
      <c r="DX90" s="304"/>
      <c r="DY90" s="304"/>
      <c r="DZ90" s="304"/>
      <c r="EA90" s="304"/>
      <c r="EB90" s="304"/>
      <c r="EC90" s="304"/>
      <c r="ED90" s="304"/>
      <c r="EE90" s="304"/>
    </row>
    <row r="91" spans="59:135" ht="12" customHeight="1">
      <c r="CA91" s="351"/>
      <c r="CB91" s="356" t="s">
        <v>27</v>
      </c>
      <c r="CC91" s="394">
        <f t="shared" si="318"/>
        <v>0</v>
      </c>
      <c r="CD91" s="395">
        <f t="shared" ca="1" si="319"/>
        <v>0</v>
      </c>
      <c r="CE91" s="290"/>
      <c r="CF91" s="290">
        <f t="shared" ca="1" si="320"/>
        <v>0</v>
      </c>
      <c r="CT91" s="327">
        <v>26</v>
      </c>
      <c r="CU91" s="327" t="str">
        <f>データ!BF30</f>
        <v>天使</v>
      </c>
      <c r="CV91" s="328" t="str">
        <f>データ!BI30</f>
        <v>-</v>
      </c>
      <c r="CW91" s="329" t="str">
        <f>データ!BK30</f>
        <v>-</v>
      </c>
      <c r="CX91" s="330" t="str">
        <f>データ!BM30</f>
        <v>-</v>
      </c>
      <c r="CZ91" s="332">
        <f t="shared" si="321"/>
        <v>0</v>
      </c>
      <c r="DA91" s="331" t="str">
        <f t="shared" si="322"/>
        <v/>
      </c>
      <c r="DB91" s="332">
        <f t="shared" si="323"/>
        <v>0</v>
      </c>
      <c r="DC91" s="333" t="str">
        <f t="shared" si="324"/>
        <v/>
      </c>
      <c r="DD91" s="334" t="str">
        <f t="shared" si="325"/>
        <v/>
      </c>
      <c r="DE91" s="334" t="str">
        <f t="shared" si="326"/>
        <v/>
      </c>
      <c r="DF91" s="332">
        <f t="shared" si="327"/>
        <v>0</v>
      </c>
      <c r="DG91" s="333" t="str">
        <f t="shared" si="328"/>
        <v/>
      </c>
      <c r="DH91" s="334" t="str">
        <f t="shared" si="329"/>
        <v/>
      </c>
      <c r="DI91" s="334" t="str">
        <f t="shared" si="330"/>
        <v/>
      </c>
      <c r="DJ91" s="332">
        <f t="shared" si="331"/>
        <v>0</v>
      </c>
      <c r="DK91" s="333" t="str">
        <f t="shared" si="332"/>
        <v/>
      </c>
      <c r="DL91" s="334" t="str">
        <f t="shared" si="333"/>
        <v/>
      </c>
      <c r="DM91" s="334" t="str">
        <f t="shared" si="334"/>
        <v/>
      </c>
      <c r="DN91" s="332">
        <f t="shared" si="335"/>
        <v>0</v>
      </c>
      <c r="DO91" s="333" t="str">
        <f t="shared" si="336"/>
        <v/>
      </c>
      <c r="DP91" s="334" t="str">
        <f t="shared" si="337"/>
        <v/>
      </c>
      <c r="DQ91" s="335" t="str">
        <f t="shared" si="338"/>
        <v/>
      </c>
      <c r="DS91" s="298">
        <f t="shared" si="339"/>
        <v>0</v>
      </c>
      <c r="DT91" s="298" t="str">
        <f>IF(DS91=0,"",MAX(DT$65:DT90)+1)</f>
        <v/>
      </c>
      <c r="DU91" s="304"/>
      <c r="DV91" s="298">
        <f t="shared" ca="1" si="340"/>
        <v>0</v>
      </c>
      <c r="DW91" s="304"/>
      <c r="DX91" s="304"/>
      <c r="DY91" s="304"/>
      <c r="DZ91" s="304"/>
      <c r="EA91" s="304"/>
      <c r="EB91" s="304"/>
      <c r="EC91" s="304"/>
      <c r="ED91" s="304"/>
      <c r="EE91" s="304"/>
    </row>
    <row r="92" spans="59:135" ht="12" customHeight="1">
      <c r="CA92" s="351"/>
      <c r="CB92" s="356" t="s">
        <v>12</v>
      </c>
      <c r="CC92" s="394">
        <f t="shared" si="318"/>
        <v>0</v>
      </c>
      <c r="CD92" s="395">
        <f t="shared" ca="1" si="319"/>
        <v>0</v>
      </c>
      <c r="CE92" s="290"/>
      <c r="CF92" s="290">
        <f t="shared" ca="1" si="320"/>
        <v>0</v>
      </c>
      <c r="CT92" s="327">
        <v>27</v>
      </c>
      <c r="CU92" s="327" t="str">
        <f>データ!BF31</f>
        <v>妖鳥</v>
      </c>
      <c r="CV92" s="328" t="str">
        <f>データ!BI31</f>
        <v>-</v>
      </c>
      <c r="CW92" s="329" t="str">
        <f>データ!BK31</f>
        <v>-</v>
      </c>
      <c r="CX92" s="330" t="str">
        <f>データ!BM31</f>
        <v>-</v>
      </c>
      <c r="CZ92" s="332">
        <f t="shared" si="321"/>
        <v>0</v>
      </c>
      <c r="DA92" s="331" t="str">
        <f t="shared" si="322"/>
        <v/>
      </c>
      <c r="DB92" s="332">
        <f t="shared" si="323"/>
        <v>0</v>
      </c>
      <c r="DC92" s="333" t="str">
        <f t="shared" si="324"/>
        <v/>
      </c>
      <c r="DD92" s="334" t="str">
        <f t="shared" si="325"/>
        <v/>
      </c>
      <c r="DE92" s="334" t="str">
        <f t="shared" si="326"/>
        <v/>
      </c>
      <c r="DF92" s="332">
        <f t="shared" si="327"/>
        <v>0</v>
      </c>
      <c r="DG92" s="333" t="str">
        <f t="shared" si="328"/>
        <v/>
      </c>
      <c r="DH92" s="334" t="str">
        <f t="shared" si="329"/>
        <v/>
      </c>
      <c r="DI92" s="334" t="str">
        <f t="shared" si="330"/>
        <v/>
      </c>
      <c r="DJ92" s="332">
        <f t="shared" si="331"/>
        <v>0</v>
      </c>
      <c r="DK92" s="333" t="str">
        <f t="shared" si="332"/>
        <v/>
      </c>
      <c r="DL92" s="334" t="str">
        <f t="shared" si="333"/>
        <v/>
      </c>
      <c r="DM92" s="334" t="str">
        <f t="shared" si="334"/>
        <v/>
      </c>
      <c r="DN92" s="332">
        <f t="shared" si="335"/>
        <v>0</v>
      </c>
      <c r="DO92" s="333" t="str">
        <f t="shared" si="336"/>
        <v/>
      </c>
      <c r="DP92" s="334" t="str">
        <f t="shared" si="337"/>
        <v/>
      </c>
      <c r="DQ92" s="335" t="str">
        <f t="shared" si="338"/>
        <v/>
      </c>
      <c r="DS92" s="298">
        <f t="shared" si="339"/>
        <v>0</v>
      </c>
      <c r="DT92" s="298" t="str">
        <f>IF(DS92=0,"",MAX(DT$65:DT91)+1)</f>
        <v/>
      </c>
      <c r="DU92" s="304"/>
      <c r="DV92" s="298">
        <f t="shared" ca="1" si="340"/>
        <v>0</v>
      </c>
      <c r="DW92" s="304"/>
      <c r="DX92" s="304"/>
      <c r="DY92" s="304"/>
      <c r="DZ92" s="304"/>
      <c r="EA92" s="304"/>
      <c r="EB92" s="304"/>
      <c r="EC92" s="304"/>
      <c r="ED92" s="304"/>
      <c r="EE92" s="304"/>
    </row>
    <row r="93" spans="59:135" ht="12" customHeight="1">
      <c r="CA93" s="351"/>
      <c r="CB93" s="356" t="s">
        <v>28</v>
      </c>
      <c r="CC93" s="394">
        <f t="shared" si="318"/>
        <v>0</v>
      </c>
      <c r="CD93" s="395">
        <f t="shared" ca="1" si="319"/>
        <v>0</v>
      </c>
      <c r="CE93" s="290"/>
      <c r="CF93" s="290">
        <f t="shared" ca="1" si="320"/>
        <v>0</v>
      </c>
      <c r="CT93" s="327">
        <v>28</v>
      </c>
      <c r="CU93" s="327" t="str">
        <f>データ!BF32</f>
        <v>地霊</v>
      </c>
      <c r="CV93" s="328" t="str">
        <f>データ!BI32</f>
        <v>-</v>
      </c>
      <c r="CW93" s="329" t="str">
        <f>データ!BK32</f>
        <v>-</v>
      </c>
      <c r="CX93" s="330" t="str">
        <f>データ!BM32</f>
        <v>-</v>
      </c>
      <c r="CZ93" s="332">
        <f t="shared" si="321"/>
        <v>0</v>
      </c>
      <c r="DA93" s="331" t="str">
        <f t="shared" si="322"/>
        <v/>
      </c>
      <c r="DB93" s="332">
        <f t="shared" si="323"/>
        <v>0</v>
      </c>
      <c r="DC93" s="333" t="str">
        <f t="shared" si="324"/>
        <v/>
      </c>
      <c r="DD93" s="334" t="str">
        <f t="shared" si="325"/>
        <v/>
      </c>
      <c r="DE93" s="334" t="str">
        <f t="shared" si="326"/>
        <v/>
      </c>
      <c r="DF93" s="332">
        <f t="shared" si="327"/>
        <v>0</v>
      </c>
      <c r="DG93" s="333" t="str">
        <f t="shared" si="328"/>
        <v/>
      </c>
      <c r="DH93" s="334" t="str">
        <f t="shared" si="329"/>
        <v/>
      </c>
      <c r="DI93" s="334" t="str">
        <f t="shared" si="330"/>
        <v/>
      </c>
      <c r="DJ93" s="332">
        <f t="shared" si="331"/>
        <v>0</v>
      </c>
      <c r="DK93" s="333" t="str">
        <f t="shared" si="332"/>
        <v/>
      </c>
      <c r="DL93" s="334" t="str">
        <f t="shared" si="333"/>
        <v/>
      </c>
      <c r="DM93" s="334" t="str">
        <f t="shared" si="334"/>
        <v/>
      </c>
      <c r="DN93" s="332">
        <f t="shared" si="335"/>
        <v>0</v>
      </c>
      <c r="DO93" s="333" t="str">
        <f t="shared" si="336"/>
        <v/>
      </c>
      <c r="DP93" s="334" t="str">
        <f t="shared" si="337"/>
        <v/>
      </c>
      <c r="DQ93" s="335" t="str">
        <f t="shared" si="338"/>
        <v/>
      </c>
      <c r="DS93" s="298">
        <f t="shared" si="339"/>
        <v>0</v>
      </c>
      <c r="DT93" s="298" t="str">
        <f>IF(DS93=0,"",MAX(DT$65:DT92)+1)</f>
        <v/>
      </c>
      <c r="DU93" s="304"/>
      <c r="DV93" s="298">
        <f t="shared" ca="1" si="340"/>
        <v>0</v>
      </c>
      <c r="DW93" s="304"/>
      <c r="DX93" s="304"/>
      <c r="DY93" s="304"/>
      <c r="DZ93" s="304"/>
      <c r="EA93" s="304"/>
      <c r="EB93" s="304"/>
      <c r="EC93" s="304"/>
      <c r="ED93" s="304"/>
      <c r="EE93" s="304"/>
    </row>
    <row r="94" spans="59:135" ht="12" customHeight="1">
      <c r="CA94" s="351"/>
      <c r="CB94" s="356" t="s">
        <v>7</v>
      </c>
      <c r="CC94" s="394">
        <f t="shared" si="318"/>
        <v>0</v>
      </c>
      <c r="CD94" s="395">
        <f t="shared" ca="1" si="319"/>
        <v>0</v>
      </c>
      <c r="CE94" s="290"/>
      <c r="CF94" s="290">
        <f t="shared" ca="1" si="320"/>
        <v>0</v>
      </c>
      <c r="CT94" s="327">
        <v>29</v>
      </c>
      <c r="CU94" s="327" t="str">
        <f>データ!BF33</f>
        <v>魔獣</v>
      </c>
      <c r="CV94" s="328" t="str">
        <f>データ!BI33</f>
        <v>-</v>
      </c>
      <c r="CW94" s="329" t="str">
        <f>データ!BK33</f>
        <v>-</v>
      </c>
      <c r="CX94" s="330" t="str">
        <f>データ!BM33</f>
        <v>-</v>
      </c>
      <c r="CZ94" s="332">
        <f t="shared" si="321"/>
        <v>0</v>
      </c>
      <c r="DA94" s="331" t="str">
        <f t="shared" si="322"/>
        <v/>
      </c>
      <c r="DB94" s="332">
        <f t="shared" si="323"/>
        <v>0</v>
      </c>
      <c r="DC94" s="333" t="str">
        <f t="shared" si="324"/>
        <v/>
      </c>
      <c r="DD94" s="334" t="str">
        <f t="shared" si="325"/>
        <v/>
      </c>
      <c r="DE94" s="334" t="str">
        <f t="shared" si="326"/>
        <v/>
      </c>
      <c r="DF94" s="332">
        <f t="shared" si="327"/>
        <v>0</v>
      </c>
      <c r="DG94" s="333" t="str">
        <f t="shared" si="328"/>
        <v/>
      </c>
      <c r="DH94" s="334" t="str">
        <f t="shared" si="329"/>
        <v/>
      </c>
      <c r="DI94" s="334" t="str">
        <f t="shared" si="330"/>
        <v/>
      </c>
      <c r="DJ94" s="332">
        <f t="shared" si="331"/>
        <v>0</v>
      </c>
      <c r="DK94" s="333" t="str">
        <f t="shared" si="332"/>
        <v/>
      </c>
      <c r="DL94" s="334" t="str">
        <f t="shared" si="333"/>
        <v/>
      </c>
      <c r="DM94" s="334" t="str">
        <f t="shared" si="334"/>
        <v/>
      </c>
      <c r="DN94" s="332">
        <f t="shared" si="335"/>
        <v>0</v>
      </c>
      <c r="DO94" s="333" t="str">
        <f t="shared" si="336"/>
        <v/>
      </c>
      <c r="DP94" s="334" t="str">
        <f t="shared" si="337"/>
        <v/>
      </c>
      <c r="DQ94" s="335" t="str">
        <f t="shared" si="338"/>
        <v/>
      </c>
      <c r="DS94" s="298">
        <f t="shared" si="339"/>
        <v>0</v>
      </c>
      <c r="DT94" s="298" t="str">
        <f>IF(DS94=0,"",MAX(DT$65:DT93)+1)</f>
        <v/>
      </c>
      <c r="DU94" s="304"/>
      <c r="DV94" s="298">
        <f t="shared" ca="1" si="340"/>
        <v>0</v>
      </c>
      <c r="DW94" s="304"/>
      <c r="DX94" s="304"/>
      <c r="DY94" s="304"/>
      <c r="DZ94" s="304"/>
      <c r="EA94" s="304"/>
      <c r="EB94" s="304"/>
      <c r="EC94" s="304"/>
      <c r="ED94" s="304"/>
      <c r="EE94" s="304"/>
    </row>
    <row r="95" spans="59:135" ht="12" customHeight="1">
      <c r="CA95" s="351"/>
      <c r="CB95" s="356" t="s">
        <v>31</v>
      </c>
      <c r="CC95" s="394">
        <f t="shared" si="318"/>
        <v>0</v>
      </c>
      <c r="CD95" s="395">
        <f t="shared" ca="1" si="319"/>
        <v>0</v>
      </c>
      <c r="CE95" s="290"/>
      <c r="CF95" s="290">
        <f t="shared" ca="1" si="320"/>
        <v>0</v>
      </c>
      <c r="CT95" s="327">
        <v>30</v>
      </c>
      <c r="CU95" s="327" t="str">
        <f>データ!BF34</f>
        <v>妖精</v>
      </c>
      <c r="CV95" s="328" t="str">
        <f>データ!BI34</f>
        <v>-</v>
      </c>
      <c r="CW95" s="329" t="str">
        <f>データ!BK34</f>
        <v>-</v>
      </c>
      <c r="CX95" s="330" t="str">
        <f>データ!BM34</f>
        <v>-</v>
      </c>
      <c r="CZ95" s="332">
        <f t="shared" si="321"/>
        <v>0</v>
      </c>
      <c r="DA95" s="331" t="str">
        <f t="shared" si="322"/>
        <v/>
      </c>
      <c r="DB95" s="332">
        <f t="shared" si="323"/>
        <v>0</v>
      </c>
      <c r="DC95" s="333" t="str">
        <f t="shared" si="324"/>
        <v/>
      </c>
      <c r="DD95" s="334" t="str">
        <f t="shared" si="325"/>
        <v/>
      </c>
      <c r="DE95" s="334" t="str">
        <f t="shared" si="326"/>
        <v/>
      </c>
      <c r="DF95" s="332">
        <f t="shared" si="327"/>
        <v>0</v>
      </c>
      <c r="DG95" s="333" t="str">
        <f t="shared" si="328"/>
        <v/>
      </c>
      <c r="DH95" s="334" t="str">
        <f t="shared" si="329"/>
        <v/>
      </c>
      <c r="DI95" s="334" t="str">
        <f t="shared" si="330"/>
        <v/>
      </c>
      <c r="DJ95" s="332">
        <f t="shared" si="331"/>
        <v>0</v>
      </c>
      <c r="DK95" s="333" t="str">
        <f t="shared" si="332"/>
        <v/>
      </c>
      <c r="DL95" s="334" t="str">
        <f t="shared" si="333"/>
        <v/>
      </c>
      <c r="DM95" s="334" t="str">
        <f t="shared" si="334"/>
        <v/>
      </c>
      <c r="DN95" s="332">
        <f t="shared" si="335"/>
        <v>0</v>
      </c>
      <c r="DO95" s="333" t="str">
        <f t="shared" si="336"/>
        <v/>
      </c>
      <c r="DP95" s="334" t="str">
        <f t="shared" si="337"/>
        <v/>
      </c>
      <c r="DQ95" s="335" t="str">
        <f t="shared" si="338"/>
        <v/>
      </c>
      <c r="DS95" s="298">
        <f t="shared" si="339"/>
        <v>0</v>
      </c>
      <c r="DT95" s="298" t="str">
        <f>IF(DS95=0,"",MAX(DT$65:DT94)+1)</f>
        <v/>
      </c>
      <c r="DU95" s="304"/>
      <c r="DV95" s="298">
        <f t="shared" ca="1" si="340"/>
        <v>0</v>
      </c>
      <c r="DW95" s="304"/>
      <c r="DX95" s="304"/>
      <c r="DY95" s="304"/>
      <c r="DZ95" s="304"/>
      <c r="EA95" s="304"/>
      <c r="EB95" s="304"/>
      <c r="EC95" s="304"/>
      <c r="ED95" s="304"/>
      <c r="EE95" s="304"/>
    </row>
    <row r="96" spans="59:135" ht="12" customHeight="1">
      <c r="CA96" s="351"/>
      <c r="CB96" s="356" t="s">
        <v>17</v>
      </c>
      <c r="CC96" s="394">
        <f t="shared" si="318"/>
        <v>0</v>
      </c>
      <c r="CD96" s="395">
        <f t="shared" ca="1" si="319"/>
        <v>0</v>
      </c>
      <c r="CE96" s="290"/>
      <c r="CF96" s="290">
        <f t="shared" ca="1" si="320"/>
        <v>0</v>
      </c>
      <c r="CT96" s="327">
        <v>31</v>
      </c>
      <c r="CU96" s="327" t="str">
        <f>データ!BF35</f>
        <v>精霊</v>
      </c>
      <c r="CV96" s="328" t="str">
        <f>データ!BI35</f>
        <v>-</v>
      </c>
      <c r="CW96" s="329" t="str">
        <f>データ!BK35</f>
        <v>-</v>
      </c>
      <c r="CX96" s="330" t="str">
        <f>データ!BM35</f>
        <v>-</v>
      </c>
      <c r="CZ96" s="332">
        <f t="shared" si="321"/>
        <v>0</v>
      </c>
      <c r="DA96" s="331" t="str">
        <f t="shared" si="322"/>
        <v/>
      </c>
      <c r="DB96" s="332">
        <f t="shared" si="323"/>
        <v>0</v>
      </c>
      <c r="DC96" s="333" t="str">
        <f t="shared" si="324"/>
        <v/>
      </c>
      <c r="DD96" s="334" t="str">
        <f t="shared" si="325"/>
        <v/>
      </c>
      <c r="DE96" s="334" t="str">
        <f t="shared" si="326"/>
        <v/>
      </c>
      <c r="DF96" s="332">
        <f t="shared" si="327"/>
        <v>0</v>
      </c>
      <c r="DG96" s="333" t="str">
        <f t="shared" si="328"/>
        <v/>
      </c>
      <c r="DH96" s="334" t="str">
        <f t="shared" si="329"/>
        <v/>
      </c>
      <c r="DI96" s="334" t="str">
        <f t="shared" si="330"/>
        <v/>
      </c>
      <c r="DJ96" s="332">
        <f t="shared" si="331"/>
        <v>0</v>
      </c>
      <c r="DK96" s="333" t="str">
        <f t="shared" si="332"/>
        <v/>
      </c>
      <c r="DL96" s="334" t="str">
        <f t="shared" si="333"/>
        <v/>
      </c>
      <c r="DM96" s="334" t="str">
        <f t="shared" si="334"/>
        <v/>
      </c>
      <c r="DN96" s="332">
        <f t="shared" si="335"/>
        <v>0</v>
      </c>
      <c r="DO96" s="333" t="str">
        <f t="shared" si="336"/>
        <v/>
      </c>
      <c r="DP96" s="334" t="str">
        <f t="shared" si="337"/>
        <v/>
      </c>
      <c r="DQ96" s="335" t="str">
        <f t="shared" si="338"/>
        <v/>
      </c>
      <c r="DS96" s="298">
        <f t="shared" si="339"/>
        <v>0</v>
      </c>
      <c r="DT96" s="298" t="str">
        <f>IF(DS96=0,"",MAX(DT$65:DT95)+1)</f>
        <v/>
      </c>
      <c r="DU96" s="304"/>
      <c r="DV96" s="298">
        <f t="shared" ca="1" si="340"/>
        <v>0</v>
      </c>
      <c r="DW96" s="304"/>
      <c r="DX96" s="304"/>
      <c r="DY96" s="304"/>
      <c r="DZ96" s="304"/>
      <c r="EA96" s="304"/>
      <c r="EB96" s="304"/>
      <c r="EC96" s="304"/>
      <c r="ED96" s="304"/>
      <c r="EE96" s="304"/>
    </row>
    <row r="97" spans="79:135" ht="12" customHeight="1">
      <c r="CA97" s="351"/>
      <c r="CB97" s="356" t="s">
        <v>22</v>
      </c>
      <c r="CC97" s="394">
        <f t="shared" si="318"/>
        <v>0</v>
      </c>
      <c r="CD97" s="395">
        <f t="shared" ca="1" si="319"/>
        <v>0</v>
      </c>
      <c r="CE97" s="290"/>
      <c r="CF97" s="290">
        <f t="shared" ca="1" si="320"/>
        <v>0</v>
      </c>
      <c r="CT97" s="327">
        <v>32</v>
      </c>
      <c r="CU97" s="327" t="str">
        <f>データ!BF36</f>
        <v>妖鬼</v>
      </c>
      <c r="CV97" s="328" t="str">
        <f>データ!BI36</f>
        <v>-</v>
      </c>
      <c r="CW97" s="329" t="str">
        <f>データ!BK36</f>
        <v>-</v>
      </c>
      <c r="CX97" s="330" t="str">
        <f>データ!BM36</f>
        <v>-</v>
      </c>
      <c r="CZ97" s="332">
        <f t="shared" si="321"/>
        <v>0</v>
      </c>
      <c r="DA97" s="331" t="str">
        <f t="shared" si="322"/>
        <v/>
      </c>
      <c r="DB97" s="332">
        <f t="shared" si="323"/>
        <v>0</v>
      </c>
      <c r="DC97" s="333" t="str">
        <f t="shared" si="324"/>
        <v/>
      </c>
      <c r="DD97" s="334" t="str">
        <f t="shared" si="325"/>
        <v/>
      </c>
      <c r="DE97" s="334" t="str">
        <f t="shared" si="326"/>
        <v/>
      </c>
      <c r="DF97" s="332">
        <f t="shared" si="327"/>
        <v>0</v>
      </c>
      <c r="DG97" s="333" t="str">
        <f t="shared" si="328"/>
        <v/>
      </c>
      <c r="DH97" s="334" t="str">
        <f t="shared" si="329"/>
        <v/>
      </c>
      <c r="DI97" s="334" t="str">
        <f t="shared" si="330"/>
        <v/>
      </c>
      <c r="DJ97" s="332">
        <f t="shared" si="331"/>
        <v>0</v>
      </c>
      <c r="DK97" s="333" t="str">
        <f t="shared" si="332"/>
        <v/>
      </c>
      <c r="DL97" s="334" t="str">
        <f t="shared" si="333"/>
        <v/>
      </c>
      <c r="DM97" s="334" t="str">
        <f t="shared" si="334"/>
        <v/>
      </c>
      <c r="DN97" s="332">
        <f t="shared" si="335"/>
        <v>0</v>
      </c>
      <c r="DO97" s="333" t="str">
        <f t="shared" si="336"/>
        <v/>
      </c>
      <c r="DP97" s="334" t="str">
        <f t="shared" si="337"/>
        <v/>
      </c>
      <c r="DQ97" s="335" t="str">
        <f t="shared" si="338"/>
        <v/>
      </c>
      <c r="DS97" s="298">
        <f t="shared" si="339"/>
        <v>0</v>
      </c>
      <c r="DT97" s="298" t="str">
        <f>IF(DS97=0,"",MAX(DT$65:DT96)+1)</f>
        <v/>
      </c>
      <c r="DU97" s="304"/>
      <c r="DV97" s="298">
        <f t="shared" ca="1" si="340"/>
        <v>0</v>
      </c>
      <c r="DW97" s="304"/>
      <c r="DX97" s="304"/>
      <c r="DY97" s="304"/>
      <c r="DZ97" s="304"/>
      <c r="EA97" s="304"/>
      <c r="EB97" s="304"/>
      <c r="EC97" s="304"/>
      <c r="ED97" s="304"/>
      <c r="EE97" s="304"/>
    </row>
    <row r="98" spans="79:135" ht="12" customHeight="1">
      <c r="CA98" s="351"/>
      <c r="CB98" s="356" t="s">
        <v>29</v>
      </c>
      <c r="CC98" s="394">
        <f t="shared" si="318"/>
        <v>0</v>
      </c>
      <c r="CD98" s="395">
        <f t="shared" ca="1" si="319"/>
        <v>0</v>
      </c>
      <c r="CE98" s="290"/>
      <c r="CF98" s="290">
        <f t="shared" ca="1" si="320"/>
        <v>0</v>
      </c>
      <c r="CT98" s="327">
        <v>33</v>
      </c>
      <c r="CU98" s="327" t="str">
        <f>データ!BF37</f>
        <v>幽鬼</v>
      </c>
      <c r="CV98" s="328" t="str">
        <f>データ!BI37</f>
        <v>-</v>
      </c>
      <c r="CW98" s="329" t="str">
        <f>データ!BK37</f>
        <v>-</v>
      </c>
      <c r="CX98" s="330" t="str">
        <f>データ!BM37</f>
        <v>-</v>
      </c>
      <c r="CZ98" s="332">
        <f t="shared" si="321"/>
        <v>0</v>
      </c>
      <c r="DA98" s="331" t="str">
        <f t="shared" si="322"/>
        <v/>
      </c>
      <c r="DB98" s="332">
        <f t="shared" si="323"/>
        <v>0</v>
      </c>
      <c r="DC98" s="333" t="str">
        <f t="shared" si="324"/>
        <v/>
      </c>
      <c r="DD98" s="334" t="str">
        <f t="shared" si="325"/>
        <v/>
      </c>
      <c r="DE98" s="334" t="str">
        <f t="shared" si="326"/>
        <v/>
      </c>
      <c r="DF98" s="332">
        <f t="shared" si="327"/>
        <v>0</v>
      </c>
      <c r="DG98" s="333" t="str">
        <f t="shared" si="328"/>
        <v/>
      </c>
      <c r="DH98" s="334" t="str">
        <f t="shared" si="329"/>
        <v/>
      </c>
      <c r="DI98" s="334" t="str">
        <f t="shared" si="330"/>
        <v/>
      </c>
      <c r="DJ98" s="332">
        <f t="shared" si="331"/>
        <v>0</v>
      </c>
      <c r="DK98" s="333" t="str">
        <f t="shared" si="332"/>
        <v/>
      </c>
      <c r="DL98" s="334" t="str">
        <f t="shared" si="333"/>
        <v/>
      </c>
      <c r="DM98" s="334" t="str">
        <f t="shared" si="334"/>
        <v/>
      </c>
      <c r="DN98" s="332">
        <f t="shared" si="335"/>
        <v>0</v>
      </c>
      <c r="DO98" s="333" t="str">
        <f t="shared" si="336"/>
        <v/>
      </c>
      <c r="DP98" s="334" t="str">
        <f t="shared" si="337"/>
        <v/>
      </c>
      <c r="DQ98" s="335" t="str">
        <f t="shared" si="338"/>
        <v/>
      </c>
      <c r="DS98" s="298">
        <f t="shared" si="339"/>
        <v>0</v>
      </c>
      <c r="DT98" s="298" t="str">
        <f>IF(DS98=0,"",MAX(DT$65:DT97)+1)</f>
        <v/>
      </c>
      <c r="DU98" s="304"/>
      <c r="DV98" s="298">
        <f t="shared" ca="1" si="340"/>
        <v>0</v>
      </c>
      <c r="DW98" s="304"/>
      <c r="DX98" s="304"/>
      <c r="DY98" s="304"/>
      <c r="DZ98" s="304"/>
      <c r="EA98" s="304"/>
      <c r="EB98" s="304"/>
      <c r="EC98" s="304"/>
      <c r="ED98" s="304"/>
      <c r="EE98" s="304"/>
    </row>
    <row r="99" spans="79:135" ht="12" customHeight="1">
      <c r="CA99" s="351"/>
      <c r="CB99" s="356" t="s">
        <v>30</v>
      </c>
      <c r="CC99" s="394">
        <f t="shared" si="318"/>
        <v>0</v>
      </c>
      <c r="CD99" s="395">
        <f t="shared" ca="1" si="319"/>
        <v>0</v>
      </c>
      <c r="CE99" s="290"/>
      <c r="CF99" s="290">
        <f t="shared" ca="1" si="320"/>
        <v>0</v>
      </c>
      <c r="CT99" s="327">
        <v>34</v>
      </c>
      <c r="CU99" s="327" t="str">
        <f>データ!BF38</f>
        <v>邪龍</v>
      </c>
      <c r="CV99" s="328" t="str">
        <f>データ!BI38</f>
        <v>-</v>
      </c>
      <c r="CW99" s="329" t="str">
        <f>データ!BK38</f>
        <v>-</v>
      </c>
      <c r="CX99" s="330" t="str">
        <f>データ!BM38</f>
        <v>-</v>
      </c>
      <c r="CZ99" s="332">
        <f t="shared" si="321"/>
        <v>0</v>
      </c>
      <c r="DA99" s="331" t="str">
        <f t="shared" si="322"/>
        <v/>
      </c>
      <c r="DB99" s="332">
        <f t="shared" si="323"/>
        <v>0</v>
      </c>
      <c r="DC99" s="333" t="str">
        <f t="shared" si="324"/>
        <v/>
      </c>
      <c r="DD99" s="334" t="str">
        <f t="shared" si="325"/>
        <v/>
      </c>
      <c r="DE99" s="334" t="str">
        <f t="shared" si="326"/>
        <v/>
      </c>
      <c r="DF99" s="332">
        <f t="shared" si="327"/>
        <v>0</v>
      </c>
      <c r="DG99" s="333" t="str">
        <f t="shared" si="328"/>
        <v/>
      </c>
      <c r="DH99" s="334" t="str">
        <f t="shared" si="329"/>
        <v/>
      </c>
      <c r="DI99" s="334" t="str">
        <f t="shared" si="330"/>
        <v/>
      </c>
      <c r="DJ99" s="332">
        <f t="shared" si="331"/>
        <v>0</v>
      </c>
      <c r="DK99" s="333" t="str">
        <f t="shared" si="332"/>
        <v/>
      </c>
      <c r="DL99" s="334" t="str">
        <f t="shared" si="333"/>
        <v/>
      </c>
      <c r="DM99" s="334" t="str">
        <f t="shared" si="334"/>
        <v/>
      </c>
      <c r="DN99" s="332">
        <f t="shared" si="335"/>
        <v>0</v>
      </c>
      <c r="DO99" s="333" t="str">
        <f t="shared" si="336"/>
        <v/>
      </c>
      <c r="DP99" s="334" t="str">
        <f t="shared" si="337"/>
        <v/>
      </c>
      <c r="DQ99" s="335" t="str">
        <f t="shared" si="338"/>
        <v/>
      </c>
      <c r="DS99" s="298">
        <f t="shared" si="339"/>
        <v>0</v>
      </c>
      <c r="DT99" s="298" t="str">
        <f>IF(DS99=0,"",MAX(DT$65:DT98)+1)</f>
        <v/>
      </c>
      <c r="DU99" s="304"/>
      <c r="DV99" s="298">
        <f t="shared" ca="1" si="340"/>
        <v>0</v>
      </c>
      <c r="DW99" s="304"/>
      <c r="DX99" s="304"/>
      <c r="DY99" s="304"/>
      <c r="DZ99" s="304"/>
      <c r="EA99" s="304"/>
      <c r="EB99" s="304"/>
      <c r="EC99" s="304"/>
      <c r="ED99" s="304"/>
      <c r="EE99" s="304"/>
    </row>
    <row r="100" spans="79:135" ht="12" customHeight="1">
      <c r="CA100" s="351"/>
      <c r="CB100" s="356" t="s">
        <v>38</v>
      </c>
      <c r="CC100" s="394">
        <f t="shared" si="318"/>
        <v>0</v>
      </c>
      <c r="CD100" s="395">
        <f t="shared" si="319"/>
        <v>0</v>
      </c>
      <c r="CE100" s="290"/>
      <c r="CF100" s="290">
        <f t="shared" si="320"/>
        <v>0</v>
      </c>
      <c r="CT100" s="327">
        <v>35</v>
      </c>
      <c r="CU100" s="327" t="str">
        <f>データ!BF39</f>
        <v>威霊</v>
      </c>
      <c r="CV100" s="328" t="str">
        <f>データ!BI39</f>
        <v>-</v>
      </c>
      <c r="CW100" s="329" t="str">
        <f>データ!BK39</f>
        <v>-</v>
      </c>
      <c r="CX100" s="330" t="str">
        <f>データ!BM39</f>
        <v>-</v>
      </c>
      <c r="CZ100" s="332">
        <f t="shared" si="321"/>
        <v>0</v>
      </c>
      <c r="DA100" s="331" t="str">
        <f t="shared" si="322"/>
        <v/>
      </c>
      <c r="DB100" s="332">
        <f t="shared" si="323"/>
        <v>0</v>
      </c>
      <c r="DC100" s="333" t="str">
        <f t="shared" si="324"/>
        <v/>
      </c>
      <c r="DD100" s="334" t="str">
        <f t="shared" si="325"/>
        <v/>
      </c>
      <c r="DE100" s="334" t="str">
        <f t="shared" si="326"/>
        <v/>
      </c>
      <c r="DF100" s="332">
        <f t="shared" si="327"/>
        <v>0</v>
      </c>
      <c r="DG100" s="333" t="str">
        <f t="shared" si="328"/>
        <v/>
      </c>
      <c r="DH100" s="334" t="str">
        <f t="shared" si="329"/>
        <v/>
      </c>
      <c r="DI100" s="334" t="str">
        <f t="shared" si="330"/>
        <v/>
      </c>
      <c r="DJ100" s="332">
        <f t="shared" si="331"/>
        <v>0</v>
      </c>
      <c r="DK100" s="333" t="str">
        <f t="shared" si="332"/>
        <v/>
      </c>
      <c r="DL100" s="334" t="str">
        <f t="shared" si="333"/>
        <v/>
      </c>
      <c r="DM100" s="334" t="str">
        <f t="shared" si="334"/>
        <v/>
      </c>
      <c r="DN100" s="332">
        <f t="shared" si="335"/>
        <v>0</v>
      </c>
      <c r="DO100" s="333" t="str">
        <f t="shared" si="336"/>
        <v/>
      </c>
      <c r="DP100" s="334" t="str">
        <f t="shared" si="337"/>
        <v/>
      </c>
      <c r="DQ100" s="335" t="str">
        <f t="shared" si="338"/>
        <v/>
      </c>
      <c r="DS100" s="298">
        <f t="shared" si="339"/>
        <v>0</v>
      </c>
      <c r="DT100" s="298" t="str">
        <f>IF(DS100=0,"",MAX(DT$65:DT99)+1)</f>
        <v/>
      </c>
      <c r="DU100" s="304"/>
      <c r="DV100" s="298">
        <f t="shared" si="340"/>
        <v>0</v>
      </c>
      <c r="DW100" s="304"/>
      <c r="DX100" s="304"/>
      <c r="DY100" s="304"/>
      <c r="DZ100" s="304"/>
      <c r="EA100" s="304"/>
      <c r="EB100" s="304"/>
      <c r="EC100" s="304"/>
      <c r="ED100" s="304"/>
      <c r="EE100" s="304"/>
    </row>
    <row r="101" spans="79:135" ht="12" customHeight="1">
      <c r="CA101" s="351"/>
      <c r="CB101" s="356" t="s">
        <v>23</v>
      </c>
      <c r="CC101" s="394">
        <f t="shared" si="318"/>
        <v>0</v>
      </c>
      <c r="CD101" s="395">
        <f t="shared" si="319"/>
        <v>0</v>
      </c>
      <c r="CE101" s="290"/>
      <c r="CF101" s="290">
        <f t="shared" si="320"/>
        <v>0</v>
      </c>
      <c r="CT101" s="338">
        <v>36</v>
      </c>
      <c r="CU101" s="338" t="str">
        <f>データ!BF40</f>
        <v>魔人</v>
      </c>
      <c r="CV101" s="339" t="str">
        <f>データ!BI40</f>
        <v>-</v>
      </c>
      <c r="CW101" s="340" t="str">
        <f>データ!BK40</f>
        <v>-</v>
      </c>
      <c r="CX101" s="341" t="str">
        <f>データ!BM40</f>
        <v>-</v>
      </c>
      <c r="CZ101" s="343">
        <f t="shared" si="321"/>
        <v>0</v>
      </c>
      <c r="DA101" s="342" t="str">
        <f t="shared" si="322"/>
        <v/>
      </c>
      <c r="DB101" s="343">
        <f t="shared" si="323"/>
        <v>0</v>
      </c>
      <c r="DC101" s="344" t="str">
        <f t="shared" si="324"/>
        <v/>
      </c>
      <c r="DD101" s="345" t="str">
        <f t="shared" si="325"/>
        <v/>
      </c>
      <c r="DE101" s="345" t="str">
        <f t="shared" si="326"/>
        <v/>
      </c>
      <c r="DF101" s="343">
        <f t="shared" si="327"/>
        <v>0</v>
      </c>
      <c r="DG101" s="344" t="str">
        <f t="shared" si="328"/>
        <v/>
      </c>
      <c r="DH101" s="345" t="str">
        <f t="shared" si="329"/>
        <v/>
      </c>
      <c r="DI101" s="345" t="str">
        <f t="shared" si="330"/>
        <v/>
      </c>
      <c r="DJ101" s="343">
        <f t="shared" si="331"/>
        <v>0</v>
      </c>
      <c r="DK101" s="344" t="str">
        <f t="shared" si="332"/>
        <v/>
      </c>
      <c r="DL101" s="345" t="str">
        <f t="shared" si="333"/>
        <v/>
      </c>
      <c r="DM101" s="345" t="str">
        <f t="shared" si="334"/>
        <v/>
      </c>
      <c r="DN101" s="343">
        <f t="shared" si="335"/>
        <v>0</v>
      </c>
      <c r="DO101" s="344" t="str">
        <f t="shared" si="336"/>
        <v/>
      </c>
      <c r="DP101" s="345" t="str">
        <f t="shared" si="337"/>
        <v/>
      </c>
      <c r="DQ101" s="346" t="str">
        <f t="shared" si="338"/>
        <v/>
      </c>
      <c r="DS101" s="299">
        <f t="shared" si="339"/>
        <v>0</v>
      </c>
      <c r="DT101" s="299" t="str">
        <f>IF(DS101=0,"",MAX(DT$65:DT100)+1)</f>
        <v/>
      </c>
      <c r="DU101" s="304"/>
      <c r="DV101" s="299">
        <f t="shared" si="340"/>
        <v>0</v>
      </c>
      <c r="DW101" s="304"/>
      <c r="DX101" s="304"/>
      <c r="DY101" s="304"/>
      <c r="DZ101" s="304"/>
      <c r="EA101" s="304"/>
      <c r="EB101" s="304"/>
      <c r="EC101" s="304"/>
      <c r="ED101" s="304"/>
      <c r="EE101" s="304"/>
    </row>
    <row r="102" spans="79:135" ht="12" customHeight="1" thickBot="1">
      <c r="CT102" s="304"/>
      <c r="CU102" s="304"/>
      <c r="CV102" s="304"/>
      <c r="CW102" s="304"/>
      <c r="CX102" s="304"/>
      <c r="CY102" s="304"/>
      <c r="CZ102" s="304"/>
      <c r="DA102" s="304"/>
      <c r="DB102" s="304"/>
      <c r="DC102" s="304"/>
      <c r="DD102" s="304"/>
      <c r="DE102" s="304"/>
      <c r="DF102" s="304"/>
      <c r="DG102" s="304"/>
      <c r="DH102" s="304"/>
      <c r="DI102" s="304"/>
      <c r="DJ102" s="304"/>
      <c r="DK102" s="304"/>
      <c r="DL102" s="304"/>
      <c r="DM102" s="304"/>
      <c r="DN102" s="304"/>
      <c r="DO102" s="304"/>
      <c r="DP102" s="304"/>
      <c r="DQ102" s="304"/>
      <c r="DR102" s="304"/>
      <c r="DS102" s="304"/>
      <c r="DT102" s="304"/>
      <c r="DU102" s="304"/>
      <c r="DV102" s="304"/>
      <c r="DW102" s="304"/>
      <c r="DX102" s="304"/>
      <c r="DY102" s="304"/>
      <c r="DZ102" s="304"/>
      <c r="EA102" s="304"/>
      <c r="EB102" s="304"/>
      <c r="EC102" s="304"/>
      <c r="ED102" s="304"/>
      <c r="EE102" s="304"/>
    </row>
    <row r="103" spans="79:135" ht="12" customHeight="1" thickBot="1">
      <c r="CT103" s="304" t="s">
        <v>548</v>
      </c>
      <c r="CU103" s="304"/>
      <c r="CV103" s="304"/>
      <c r="CW103" s="347" t="s">
        <v>106</v>
      </c>
      <c r="CX103" s="348">
        <v>1</v>
      </c>
      <c r="CY103" s="349" t="b">
        <f>OR(COUNTIF(DA66:DQ101,"威霊")&gt;0)</f>
        <v>0</v>
      </c>
      <c r="CZ103" s="347" t="s">
        <v>190</v>
      </c>
      <c r="DA103" s="350">
        <v>1</v>
      </c>
      <c r="DB103" s="349" t="b">
        <f>OR(COUNTIF(DA66:DQ101,"魔人")&gt;0)</f>
        <v>0</v>
      </c>
      <c r="DC103" s="304"/>
      <c r="DD103" s="304"/>
      <c r="DE103" s="304"/>
      <c r="DF103" s="304"/>
      <c r="DG103" s="304"/>
      <c r="DH103" s="304"/>
      <c r="DI103" s="304"/>
      <c r="DJ103" s="304"/>
      <c r="DK103" s="304"/>
      <c r="DL103" s="304"/>
      <c r="DM103" s="304"/>
      <c r="DN103" s="304"/>
      <c r="DO103" s="304"/>
      <c r="DP103" s="304"/>
      <c r="DQ103" s="304"/>
      <c r="DR103" s="304"/>
      <c r="DS103" s="304"/>
      <c r="DT103" s="304"/>
      <c r="DU103" s="304"/>
      <c r="DV103" s="304"/>
      <c r="DW103" s="304"/>
      <c r="DX103" s="304"/>
      <c r="DY103" s="304"/>
      <c r="DZ103" s="304"/>
      <c r="EA103" s="304"/>
      <c r="EB103" s="304"/>
      <c r="EC103" s="304"/>
      <c r="ED103" s="304"/>
      <c r="EE103" s="304"/>
    </row>
    <row r="104" spans="79:135" ht="39" customHeight="1">
      <c r="CT104" s="351"/>
      <c r="CU104" s="352"/>
      <c r="CV104" s="353" t="s">
        <v>82</v>
      </c>
      <c r="CW104" s="354" t="s">
        <v>91</v>
      </c>
      <c r="CX104" s="354" t="s">
        <v>96</v>
      </c>
      <c r="CY104" s="354" t="s">
        <v>97</v>
      </c>
      <c r="CZ104" s="354" t="s">
        <v>84</v>
      </c>
      <c r="DA104" s="354" t="s">
        <v>118</v>
      </c>
      <c r="DB104" s="354" t="s">
        <v>121</v>
      </c>
      <c r="DC104" s="353" t="s">
        <v>92</v>
      </c>
      <c r="DD104" s="353" t="s">
        <v>78</v>
      </c>
      <c r="DE104" s="353" t="s">
        <v>83</v>
      </c>
      <c r="DF104" s="353" t="s">
        <v>98</v>
      </c>
      <c r="DG104" s="353" t="s">
        <v>85</v>
      </c>
      <c r="DH104" s="353" t="s">
        <v>93</v>
      </c>
      <c r="DI104" s="353" t="s">
        <v>104</v>
      </c>
      <c r="DJ104" s="353" t="s">
        <v>123</v>
      </c>
      <c r="DK104" s="353" t="s">
        <v>153</v>
      </c>
      <c r="DL104" s="353" t="s">
        <v>155</v>
      </c>
      <c r="DM104" s="353" t="s">
        <v>135</v>
      </c>
      <c r="DN104" s="353" t="s">
        <v>109</v>
      </c>
      <c r="DO104" s="353" t="s">
        <v>128</v>
      </c>
      <c r="DP104" s="353" t="s">
        <v>164</v>
      </c>
      <c r="DQ104" s="353" t="s">
        <v>146</v>
      </c>
      <c r="DR104" s="353" t="s">
        <v>136</v>
      </c>
      <c r="DS104" s="353" t="s">
        <v>173</v>
      </c>
      <c r="DT104" s="353" t="s">
        <v>99</v>
      </c>
      <c r="DU104" s="353" t="s">
        <v>127</v>
      </c>
      <c r="DV104" s="353" t="s">
        <v>132</v>
      </c>
      <c r="DW104" s="353" t="s">
        <v>114</v>
      </c>
      <c r="DX104" s="353" t="s">
        <v>143</v>
      </c>
      <c r="DY104" s="353" t="s">
        <v>159</v>
      </c>
      <c r="DZ104" s="353" t="s">
        <v>115</v>
      </c>
      <c r="EA104" s="353" t="s">
        <v>151</v>
      </c>
      <c r="EB104" s="353" t="s">
        <v>168</v>
      </c>
      <c r="EC104" s="353" t="s">
        <v>147</v>
      </c>
      <c r="ED104" s="353" t="s">
        <v>106</v>
      </c>
      <c r="EE104" s="353" t="s">
        <v>190</v>
      </c>
    </row>
    <row r="105" spans="79:135" ht="12" customHeight="1">
      <c r="CT105" s="355">
        <f>IF(OR(CY103,DB103),CX103*CY103+(DA103+1)*DB103,0)</f>
        <v>0</v>
      </c>
      <c r="CU105" s="356" t="s">
        <v>489</v>
      </c>
      <c r="CV105" s="292">
        <f>SUMIF($DA$66:$DA$101,CV104,$CZ$66:$CZ$101)</f>
        <v>0</v>
      </c>
      <c r="CW105" s="292">
        <f t="shared" ref="CW105:EE105" si="373">SUMIF($DA$66:$DA$101,CW104,$CZ$66:$CZ$101)</f>
        <v>0</v>
      </c>
      <c r="CX105" s="292">
        <f t="shared" si="373"/>
        <v>0</v>
      </c>
      <c r="CY105" s="292">
        <f t="shared" si="373"/>
        <v>0</v>
      </c>
      <c r="CZ105" s="292">
        <f t="shared" si="373"/>
        <v>0</v>
      </c>
      <c r="DA105" s="292">
        <f t="shared" si="373"/>
        <v>0</v>
      </c>
      <c r="DB105" s="292">
        <f t="shared" si="373"/>
        <v>0</v>
      </c>
      <c r="DC105" s="292">
        <f t="shared" si="373"/>
        <v>0</v>
      </c>
      <c r="DD105" s="292">
        <f t="shared" si="373"/>
        <v>0</v>
      </c>
      <c r="DE105" s="292">
        <f t="shared" si="373"/>
        <v>0</v>
      </c>
      <c r="DF105" s="292">
        <f t="shared" si="373"/>
        <v>0</v>
      </c>
      <c r="DG105" s="292">
        <f t="shared" si="373"/>
        <v>0</v>
      </c>
      <c r="DH105" s="292">
        <f t="shared" si="373"/>
        <v>0</v>
      </c>
      <c r="DI105" s="292">
        <f t="shared" si="373"/>
        <v>0</v>
      </c>
      <c r="DJ105" s="292">
        <f t="shared" si="373"/>
        <v>0</v>
      </c>
      <c r="DK105" s="292">
        <f t="shared" si="373"/>
        <v>0</v>
      </c>
      <c r="DL105" s="292">
        <f t="shared" si="373"/>
        <v>0</v>
      </c>
      <c r="DM105" s="292">
        <f t="shared" si="373"/>
        <v>0</v>
      </c>
      <c r="DN105" s="292">
        <f t="shared" si="373"/>
        <v>0</v>
      </c>
      <c r="DO105" s="292">
        <f t="shared" si="373"/>
        <v>0</v>
      </c>
      <c r="DP105" s="292">
        <f t="shared" si="373"/>
        <v>0</v>
      </c>
      <c r="DQ105" s="292">
        <f t="shared" si="373"/>
        <v>0</v>
      </c>
      <c r="DR105" s="292">
        <f t="shared" si="373"/>
        <v>0</v>
      </c>
      <c r="DS105" s="292">
        <f t="shared" si="373"/>
        <v>0</v>
      </c>
      <c r="DT105" s="292">
        <f t="shared" si="373"/>
        <v>0</v>
      </c>
      <c r="DU105" s="292">
        <f t="shared" si="373"/>
        <v>0</v>
      </c>
      <c r="DV105" s="292">
        <f t="shared" si="373"/>
        <v>0</v>
      </c>
      <c r="DW105" s="292">
        <f t="shared" si="373"/>
        <v>0</v>
      </c>
      <c r="DX105" s="292">
        <f t="shared" si="373"/>
        <v>0</v>
      </c>
      <c r="DY105" s="292">
        <f t="shared" si="373"/>
        <v>0</v>
      </c>
      <c r="DZ105" s="292">
        <f t="shared" si="373"/>
        <v>0</v>
      </c>
      <c r="EA105" s="292">
        <f t="shared" si="373"/>
        <v>0</v>
      </c>
      <c r="EB105" s="292">
        <f t="shared" si="373"/>
        <v>0</v>
      </c>
      <c r="EC105" s="292">
        <f t="shared" si="373"/>
        <v>0</v>
      </c>
      <c r="ED105" s="292">
        <f t="shared" si="373"/>
        <v>0</v>
      </c>
      <c r="EE105" s="292">
        <f t="shared" si="373"/>
        <v>0</v>
      </c>
    </row>
    <row r="106" spans="79:135" ht="12" customHeight="1">
      <c r="CT106" s="357"/>
      <c r="CU106" s="356" t="s">
        <v>490</v>
      </c>
      <c r="CV106" s="292">
        <f>SUMIF(データ!$BS42:$BS45,$CT$105,データ!BV42:BV45)</f>
        <v>0</v>
      </c>
      <c r="CW106" s="292">
        <f>SUMIF(データ!$BS42:$BS45,$CT$105,データ!BW42:BW45)</f>
        <v>0</v>
      </c>
      <c r="CX106" s="292">
        <f>SUMIF(データ!$BS42:$BS45,$CT$105,データ!BX42:BX45)</f>
        <v>0</v>
      </c>
      <c r="CY106" s="292">
        <f>SUMIF(データ!$BS42:$BS45,$CT$105,データ!BY42:BY45)</f>
        <v>0</v>
      </c>
      <c r="CZ106" s="292">
        <f>SUMIF(データ!$BS42:$BS45,$CT$105,データ!BZ42:BZ45)</f>
        <v>0</v>
      </c>
      <c r="DA106" s="292">
        <f>SUMIF(データ!$BS42:$BS45,$CT$105,データ!CA42:CA45)</f>
        <v>0</v>
      </c>
      <c r="DB106" s="292">
        <f>SUMIF(データ!$BS42:$BS45,$CT$105,データ!CB42:CB45)</f>
        <v>0</v>
      </c>
      <c r="DC106" s="292">
        <f>SUMIF(データ!$BS42:$BS45,$CT$105,データ!CC42:CC45)</f>
        <v>0</v>
      </c>
      <c r="DD106" s="292">
        <f>SUMIF(データ!$BS42:$BS45,$CT$105,データ!CD42:CD45)</f>
        <v>0</v>
      </c>
      <c r="DE106" s="292">
        <f>SUMIF(データ!$BS42:$BS45,$CT$105,データ!CE42:CE45)</f>
        <v>0</v>
      </c>
      <c r="DF106" s="292">
        <f>SUMIF(データ!$BS42:$BS45,$CT$105,データ!CF42:CF45)</f>
        <v>0</v>
      </c>
      <c r="DG106" s="292">
        <f>SUMIF(データ!$BS42:$BS45,$CT$105,データ!CG42:CG45)</f>
        <v>0</v>
      </c>
      <c r="DH106" s="292">
        <f>SUMIF(データ!$BS42:$BS45,$CT$105,データ!CH42:CH45)</f>
        <v>0</v>
      </c>
      <c r="DI106" s="292">
        <f>SUMIF(データ!$BS42:$BS45,$CT$105,データ!CI42:CI45)</f>
        <v>0</v>
      </c>
      <c r="DJ106" s="292">
        <f>SUMIF(データ!$BS42:$BS45,$CT$105,データ!CJ42:CJ45)</f>
        <v>0</v>
      </c>
      <c r="DK106" s="292">
        <f>SUMIF(データ!$BS42:$BS45,$CT$105,データ!CK42:CK45)</f>
        <v>0</v>
      </c>
      <c r="DL106" s="292">
        <f>SUMIF(データ!$BS42:$BS45,$CT$105,データ!CL42:CL45)</f>
        <v>0</v>
      </c>
      <c r="DM106" s="292">
        <f>SUMIF(データ!$BS42:$BS45,$CT$105,データ!CM42:CM45)</f>
        <v>0</v>
      </c>
      <c r="DN106" s="292">
        <f>SUMIF(データ!$BS42:$BS45,$CT$105,データ!CN42:CN45)</f>
        <v>0</v>
      </c>
      <c r="DO106" s="292">
        <f>SUMIF(データ!$BS42:$BS45,$CT$105,データ!CO42:CO45)</f>
        <v>0</v>
      </c>
      <c r="DP106" s="292">
        <f>SUMIF(データ!$BS42:$BS45,$CT$105,データ!CP42:CP45)</f>
        <v>0</v>
      </c>
      <c r="DQ106" s="292">
        <f>SUMIF(データ!$BS42:$BS45,$CT$105,データ!CQ42:CQ45)</f>
        <v>0</v>
      </c>
      <c r="DR106" s="292">
        <f>SUMIF(データ!$BS42:$BS45,$CT$105,データ!CR42:CR45)</f>
        <v>0</v>
      </c>
      <c r="DS106" s="292">
        <f>SUMIF(データ!$BS42:$BS45,$CT$105,データ!CS42:CS45)</f>
        <v>0</v>
      </c>
      <c r="DT106" s="292">
        <f>SUMIF(データ!$BS42:$BS45,$CT$105,データ!CT42:CT45)</f>
        <v>0</v>
      </c>
      <c r="DU106" s="292">
        <f>SUMIF(データ!$BS42:$BS45,$CT$105,データ!CU42:CU45)</f>
        <v>0</v>
      </c>
      <c r="DV106" s="292">
        <f>SUMIF(データ!$BS42:$BS45,$CT$105,データ!CV42:CV45)</f>
        <v>0</v>
      </c>
      <c r="DW106" s="292">
        <f>SUMIF(データ!$BS42:$BS45,$CT$105,データ!CW42:CW45)</f>
        <v>0</v>
      </c>
      <c r="DX106" s="292">
        <f>SUMIF(データ!$BS42:$BS45,$CT$105,データ!CX42:CX45)</f>
        <v>0</v>
      </c>
      <c r="DY106" s="292">
        <f>SUMIF(データ!$BS42:$BS45,$CT$105,データ!CY42:CY45)</f>
        <v>0</v>
      </c>
      <c r="DZ106" s="292">
        <f>SUMIF(データ!$BS42:$BS45,$CT$105,データ!CZ42:CZ45)</f>
        <v>0</v>
      </c>
      <c r="EA106" s="292">
        <f>SUMIF(データ!$BS42:$BS45,$CT$105,データ!DA42:DA45)</f>
        <v>0</v>
      </c>
      <c r="EB106" s="292">
        <f>SUMIF(データ!$BS42:$BS45,$CT$105,データ!DB42:DB45)</f>
        <v>0</v>
      </c>
      <c r="EC106" s="292">
        <f>SUMIF(データ!$BS42:$BS45,$CT$105,データ!DC42:DC45)</f>
        <v>0</v>
      </c>
      <c r="ED106" s="358"/>
      <c r="EE106" s="292">
        <f>SUMIF(データ!$BS42:$BS45,$CT$105,データ!DE42:DE45)</f>
        <v>0</v>
      </c>
    </row>
    <row r="107" spans="79:135" ht="12" customHeight="1">
      <c r="CT107" s="359">
        <v>1</v>
      </c>
      <c r="CU107" s="359">
        <f t="shared" ref="CU107:CU142" ca="1" si="374">OFFSET($CU$65,SUMIF($DT$66:$DT$101,CT107,$CT$66:$CT$101),0)</f>
        <v>0</v>
      </c>
      <c r="CV107" s="360">
        <f ca="1">SUMIF(データ!$BU$5:$BU$40,$CU107,データ!BV$5:BV$40)</f>
        <v>0</v>
      </c>
      <c r="CW107" s="360">
        <f ca="1">SUMIF(データ!$BU$5:$BU$40,$CU107,データ!BW$5:BW$40)</f>
        <v>0</v>
      </c>
      <c r="CX107" s="360">
        <f ca="1">SUMIF(データ!$BU$5:$BU$40,$CU107,データ!BX$5:BX$40)</f>
        <v>0</v>
      </c>
      <c r="CY107" s="360">
        <f ca="1">SUMIF(データ!$BU$5:$BU$40,$CU107,データ!BY$5:BY$40)</f>
        <v>0</v>
      </c>
      <c r="CZ107" s="360">
        <f ca="1">SUMIF(データ!$BU$5:$BU$40,$CU107,データ!BZ$5:BZ$40)</f>
        <v>0</v>
      </c>
      <c r="DA107" s="360">
        <f ca="1">SUMIF(データ!$BU$5:$BU$40,$CU107,データ!CA$5:CA$40)</f>
        <v>0</v>
      </c>
      <c r="DB107" s="360">
        <f ca="1">SUMIF(データ!$BU$5:$BU$40,$CU107,データ!CB$5:CB$40)</f>
        <v>0</v>
      </c>
      <c r="DC107" s="360">
        <f ca="1">SUMIF(データ!$BU$5:$BU$40,$CU107,データ!CC$5:CC$40)</f>
        <v>0</v>
      </c>
      <c r="DD107" s="360">
        <f ca="1">SUMIF(データ!$BU$5:$BU$40,$CU107,データ!CD$5:CD$40)</f>
        <v>0</v>
      </c>
      <c r="DE107" s="360">
        <f ca="1">SUMIF(データ!$BU$5:$BU$40,$CU107,データ!CE$5:CE$40)</f>
        <v>0</v>
      </c>
      <c r="DF107" s="360">
        <f ca="1">SUMIF(データ!$BU$5:$BU$40,$CU107,データ!CF$5:CF$40)</f>
        <v>0</v>
      </c>
      <c r="DG107" s="360">
        <f ca="1">SUMIF(データ!$BU$5:$BU$40,$CU107,データ!CG$5:CG$40)</f>
        <v>0</v>
      </c>
      <c r="DH107" s="360">
        <f ca="1">SUMIF(データ!$BU$5:$BU$40,$CU107,データ!CH$5:CH$40)</f>
        <v>0</v>
      </c>
      <c r="DI107" s="360">
        <f ca="1">SUMIF(データ!$BU$5:$BU$40,$CU107,データ!CI$5:CI$40)</f>
        <v>0</v>
      </c>
      <c r="DJ107" s="360">
        <f ca="1">SUMIF(データ!$BU$5:$BU$40,$CU107,データ!CJ$5:CJ$40)</f>
        <v>0</v>
      </c>
      <c r="DK107" s="360">
        <f ca="1">SUMIF(データ!$BU$5:$BU$40,$CU107,データ!CK$5:CK$40)</f>
        <v>0</v>
      </c>
      <c r="DL107" s="360">
        <f ca="1">SUMIF(データ!$BU$5:$BU$40,$CU107,データ!CL$5:CL$40)</f>
        <v>0</v>
      </c>
      <c r="DM107" s="360">
        <f ca="1">SUMIF(データ!$BU$5:$BU$40,$CU107,データ!CM$5:CM$40)</f>
        <v>0</v>
      </c>
      <c r="DN107" s="360">
        <f ca="1">SUMIF(データ!$BU$5:$BU$40,$CU107,データ!CN$5:CN$40)</f>
        <v>0</v>
      </c>
      <c r="DO107" s="360">
        <f ca="1">SUMIF(データ!$BU$5:$BU$40,$CU107,データ!CO$5:CO$40)</f>
        <v>0</v>
      </c>
      <c r="DP107" s="360">
        <f ca="1">SUMIF(データ!$BU$5:$BU$40,$CU107,データ!CP$5:CP$40)</f>
        <v>0</v>
      </c>
      <c r="DQ107" s="360">
        <f ca="1">SUMIF(データ!$BU$5:$BU$40,$CU107,データ!CQ$5:CQ$40)</f>
        <v>0</v>
      </c>
      <c r="DR107" s="360">
        <f ca="1">SUMIF(データ!$BU$5:$BU$40,$CU107,データ!CR$5:CR$40)</f>
        <v>0</v>
      </c>
      <c r="DS107" s="360">
        <f ca="1">SUMIF(データ!$BU$5:$BU$40,$CU107,データ!CS$5:CS$40)</f>
        <v>0</v>
      </c>
      <c r="DT107" s="360">
        <f ca="1">SUMIF(データ!$BU$5:$BU$40,$CU107,データ!CT$5:CT$40)</f>
        <v>0</v>
      </c>
      <c r="DU107" s="360">
        <f ca="1">SUMIF(データ!$BU$5:$BU$40,$CU107,データ!CU$5:CU$40)</f>
        <v>0</v>
      </c>
      <c r="DV107" s="360">
        <f ca="1">SUMIF(データ!$BU$5:$BU$40,$CU107,データ!CV$5:CV$40)</f>
        <v>0</v>
      </c>
      <c r="DW107" s="360">
        <f ca="1">SUMIF(データ!$BU$5:$BU$40,$CU107,データ!CW$5:CW$40)</f>
        <v>0</v>
      </c>
      <c r="DX107" s="360">
        <f ca="1">SUMIF(データ!$BU$5:$BU$40,$CU107,データ!CX$5:CX$40)</f>
        <v>0</v>
      </c>
      <c r="DY107" s="360">
        <f ca="1">SUMIF(データ!$BU$5:$BU$40,$CU107,データ!CY$5:CY$40)</f>
        <v>0</v>
      </c>
      <c r="DZ107" s="360">
        <f ca="1">SUMIF(データ!$BU$5:$BU$40,$CU107,データ!CZ$5:CZ$40)</f>
        <v>0</v>
      </c>
      <c r="EA107" s="360">
        <f ca="1">SUMIF(データ!$BU$5:$BU$40,$CU107,データ!DA$5:DA$40)</f>
        <v>0</v>
      </c>
      <c r="EB107" s="360">
        <f ca="1">SUMIF(データ!$BU$5:$BU$40,$CU107,データ!DB$5:DB$40)</f>
        <v>0</v>
      </c>
      <c r="EC107" s="360">
        <f ca="1">SUMIF(データ!$BU$5:$BU$40,$CU107,データ!DC$5:DC$40)</f>
        <v>0</v>
      </c>
      <c r="ED107" s="361"/>
      <c r="EE107" s="362"/>
    </row>
    <row r="108" spans="79:135" ht="12" customHeight="1">
      <c r="CT108" s="363">
        <v>2</v>
      </c>
      <c r="CU108" s="363">
        <f t="shared" ca="1" si="374"/>
        <v>0</v>
      </c>
      <c r="CV108" s="298">
        <f ca="1">SUMIF(データ!$BU$5:$BU$40,$CU108,データ!BV$5:BV$40)</f>
        <v>0</v>
      </c>
      <c r="CW108" s="298">
        <f ca="1">SUMIF(データ!$BU$5:$BU$40,$CU108,データ!BW$5:BW$40)</f>
        <v>0</v>
      </c>
      <c r="CX108" s="298">
        <f ca="1">SUMIF(データ!$BU$5:$BU$40,$CU108,データ!BX$5:BX$40)</f>
        <v>0</v>
      </c>
      <c r="CY108" s="298">
        <f ca="1">SUMIF(データ!$BU$5:$BU$40,$CU108,データ!BY$5:BY$40)</f>
        <v>0</v>
      </c>
      <c r="CZ108" s="298">
        <f ca="1">SUMIF(データ!$BU$5:$BU$40,$CU108,データ!BZ$5:BZ$40)</f>
        <v>0</v>
      </c>
      <c r="DA108" s="298">
        <f ca="1">SUMIF(データ!$BU$5:$BU$40,$CU108,データ!CA$5:CA$40)</f>
        <v>0</v>
      </c>
      <c r="DB108" s="298">
        <f ca="1">SUMIF(データ!$BU$5:$BU$40,$CU108,データ!CB$5:CB$40)</f>
        <v>0</v>
      </c>
      <c r="DC108" s="298">
        <f ca="1">SUMIF(データ!$BU$5:$BU$40,$CU108,データ!CC$5:CC$40)</f>
        <v>0</v>
      </c>
      <c r="DD108" s="298">
        <f ca="1">SUMIF(データ!$BU$5:$BU$40,$CU108,データ!CD$5:CD$40)</f>
        <v>0</v>
      </c>
      <c r="DE108" s="298">
        <f ca="1">SUMIF(データ!$BU$5:$BU$40,$CU108,データ!CE$5:CE$40)</f>
        <v>0</v>
      </c>
      <c r="DF108" s="298">
        <f ca="1">SUMIF(データ!$BU$5:$BU$40,$CU108,データ!CF$5:CF$40)</f>
        <v>0</v>
      </c>
      <c r="DG108" s="298">
        <f ca="1">SUMIF(データ!$BU$5:$BU$40,$CU108,データ!CG$5:CG$40)</f>
        <v>0</v>
      </c>
      <c r="DH108" s="298">
        <f ca="1">SUMIF(データ!$BU$5:$BU$40,$CU108,データ!CH$5:CH$40)</f>
        <v>0</v>
      </c>
      <c r="DI108" s="298">
        <f ca="1">SUMIF(データ!$BU$5:$BU$40,$CU108,データ!CI$5:CI$40)</f>
        <v>0</v>
      </c>
      <c r="DJ108" s="298">
        <f ca="1">SUMIF(データ!$BU$5:$BU$40,$CU108,データ!CJ$5:CJ$40)</f>
        <v>0</v>
      </c>
      <c r="DK108" s="298">
        <f ca="1">SUMIF(データ!$BU$5:$BU$40,$CU108,データ!CK$5:CK$40)</f>
        <v>0</v>
      </c>
      <c r="DL108" s="298">
        <f ca="1">SUMIF(データ!$BU$5:$BU$40,$CU108,データ!CL$5:CL$40)</f>
        <v>0</v>
      </c>
      <c r="DM108" s="298">
        <f ca="1">SUMIF(データ!$BU$5:$BU$40,$CU108,データ!CM$5:CM$40)</f>
        <v>0</v>
      </c>
      <c r="DN108" s="298">
        <f ca="1">SUMIF(データ!$BU$5:$BU$40,$CU108,データ!CN$5:CN$40)</f>
        <v>0</v>
      </c>
      <c r="DO108" s="298">
        <f ca="1">SUMIF(データ!$BU$5:$BU$40,$CU108,データ!CO$5:CO$40)</f>
        <v>0</v>
      </c>
      <c r="DP108" s="298">
        <f ca="1">SUMIF(データ!$BU$5:$BU$40,$CU108,データ!CP$5:CP$40)</f>
        <v>0</v>
      </c>
      <c r="DQ108" s="298">
        <f ca="1">SUMIF(データ!$BU$5:$BU$40,$CU108,データ!CQ$5:CQ$40)</f>
        <v>0</v>
      </c>
      <c r="DR108" s="298">
        <f ca="1">SUMIF(データ!$BU$5:$BU$40,$CU108,データ!CR$5:CR$40)</f>
        <v>0</v>
      </c>
      <c r="DS108" s="298">
        <f ca="1">SUMIF(データ!$BU$5:$BU$40,$CU108,データ!CS$5:CS$40)</f>
        <v>0</v>
      </c>
      <c r="DT108" s="298">
        <f ca="1">SUMIF(データ!$BU$5:$BU$40,$CU108,データ!CT$5:CT$40)</f>
        <v>0</v>
      </c>
      <c r="DU108" s="298">
        <f ca="1">SUMIF(データ!$BU$5:$BU$40,$CU108,データ!CU$5:CU$40)</f>
        <v>0</v>
      </c>
      <c r="DV108" s="298">
        <f ca="1">SUMIF(データ!$BU$5:$BU$40,$CU108,データ!CV$5:CV$40)</f>
        <v>0</v>
      </c>
      <c r="DW108" s="298">
        <f ca="1">SUMIF(データ!$BU$5:$BU$40,$CU108,データ!CW$5:CW$40)</f>
        <v>0</v>
      </c>
      <c r="DX108" s="298">
        <f ca="1">SUMIF(データ!$BU$5:$BU$40,$CU108,データ!CX$5:CX$40)</f>
        <v>0</v>
      </c>
      <c r="DY108" s="298">
        <f ca="1">SUMIF(データ!$BU$5:$BU$40,$CU108,データ!CY$5:CY$40)</f>
        <v>0</v>
      </c>
      <c r="DZ108" s="298">
        <f ca="1">SUMIF(データ!$BU$5:$BU$40,$CU108,データ!CZ$5:CZ$40)</f>
        <v>0</v>
      </c>
      <c r="EA108" s="298">
        <f ca="1">SUMIF(データ!$BU$5:$BU$40,$CU108,データ!DA$5:DA$40)</f>
        <v>0</v>
      </c>
      <c r="EB108" s="298">
        <f ca="1">SUMIF(データ!$BU$5:$BU$40,$CU108,データ!DB$5:DB$40)</f>
        <v>0</v>
      </c>
      <c r="EC108" s="298">
        <f ca="1">SUMIF(データ!$BU$5:$BU$40,$CU108,データ!DC$5:DC$40)</f>
        <v>0</v>
      </c>
      <c r="ED108" s="364"/>
      <c r="EE108" s="365"/>
    </row>
    <row r="109" spans="79:135" ht="12" customHeight="1">
      <c r="CT109" s="363">
        <v>3</v>
      </c>
      <c r="CU109" s="363">
        <f t="shared" ca="1" si="374"/>
        <v>0</v>
      </c>
      <c r="CV109" s="298">
        <f ca="1">SUMIF(データ!$BU$5:$BU$40,$CU109,データ!BV$5:BV$40)</f>
        <v>0</v>
      </c>
      <c r="CW109" s="298">
        <f ca="1">SUMIF(データ!$BU$5:$BU$40,$CU109,データ!BW$5:BW$40)</f>
        <v>0</v>
      </c>
      <c r="CX109" s="298">
        <f ca="1">SUMIF(データ!$BU$5:$BU$40,$CU109,データ!BX$5:BX$40)</f>
        <v>0</v>
      </c>
      <c r="CY109" s="298">
        <f ca="1">SUMIF(データ!$BU$5:$BU$40,$CU109,データ!BY$5:BY$40)</f>
        <v>0</v>
      </c>
      <c r="CZ109" s="298">
        <f ca="1">SUMIF(データ!$BU$5:$BU$40,$CU109,データ!BZ$5:BZ$40)</f>
        <v>0</v>
      </c>
      <c r="DA109" s="298">
        <f ca="1">SUMIF(データ!$BU$5:$BU$40,$CU109,データ!CA$5:CA$40)</f>
        <v>0</v>
      </c>
      <c r="DB109" s="298">
        <f ca="1">SUMIF(データ!$BU$5:$BU$40,$CU109,データ!CB$5:CB$40)</f>
        <v>0</v>
      </c>
      <c r="DC109" s="298">
        <f ca="1">SUMIF(データ!$BU$5:$BU$40,$CU109,データ!CC$5:CC$40)</f>
        <v>0</v>
      </c>
      <c r="DD109" s="298">
        <f ca="1">SUMIF(データ!$BU$5:$BU$40,$CU109,データ!CD$5:CD$40)</f>
        <v>0</v>
      </c>
      <c r="DE109" s="298">
        <f ca="1">SUMIF(データ!$BU$5:$BU$40,$CU109,データ!CE$5:CE$40)</f>
        <v>0</v>
      </c>
      <c r="DF109" s="298">
        <f ca="1">SUMIF(データ!$BU$5:$BU$40,$CU109,データ!CF$5:CF$40)</f>
        <v>0</v>
      </c>
      <c r="DG109" s="298">
        <f ca="1">SUMIF(データ!$BU$5:$BU$40,$CU109,データ!CG$5:CG$40)</f>
        <v>0</v>
      </c>
      <c r="DH109" s="298">
        <f ca="1">SUMIF(データ!$BU$5:$BU$40,$CU109,データ!CH$5:CH$40)</f>
        <v>0</v>
      </c>
      <c r="DI109" s="298">
        <f ca="1">SUMIF(データ!$BU$5:$BU$40,$CU109,データ!CI$5:CI$40)</f>
        <v>0</v>
      </c>
      <c r="DJ109" s="298">
        <f ca="1">SUMIF(データ!$BU$5:$BU$40,$CU109,データ!CJ$5:CJ$40)</f>
        <v>0</v>
      </c>
      <c r="DK109" s="298">
        <f ca="1">SUMIF(データ!$BU$5:$BU$40,$CU109,データ!CK$5:CK$40)</f>
        <v>0</v>
      </c>
      <c r="DL109" s="298">
        <f ca="1">SUMIF(データ!$BU$5:$BU$40,$CU109,データ!CL$5:CL$40)</f>
        <v>0</v>
      </c>
      <c r="DM109" s="298">
        <f ca="1">SUMIF(データ!$BU$5:$BU$40,$CU109,データ!CM$5:CM$40)</f>
        <v>0</v>
      </c>
      <c r="DN109" s="298">
        <f ca="1">SUMIF(データ!$BU$5:$BU$40,$CU109,データ!CN$5:CN$40)</f>
        <v>0</v>
      </c>
      <c r="DO109" s="298">
        <f ca="1">SUMIF(データ!$BU$5:$BU$40,$CU109,データ!CO$5:CO$40)</f>
        <v>0</v>
      </c>
      <c r="DP109" s="298">
        <f ca="1">SUMIF(データ!$BU$5:$BU$40,$CU109,データ!CP$5:CP$40)</f>
        <v>0</v>
      </c>
      <c r="DQ109" s="298">
        <f ca="1">SUMIF(データ!$BU$5:$BU$40,$CU109,データ!CQ$5:CQ$40)</f>
        <v>0</v>
      </c>
      <c r="DR109" s="298">
        <f ca="1">SUMIF(データ!$BU$5:$BU$40,$CU109,データ!CR$5:CR$40)</f>
        <v>0</v>
      </c>
      <c r="DS109" s="298">
        <f ca="1">SUMIF(データ!$BU$5:$BU$40,$CU109,データ!CS$5:CS$40)</f>
        <v>0</v>
      </c>
      <c r="DT109" s="298">
        <f ca="1">SUMIF(データ!$BU$5:$BU$40,$CU109,データ!CT$5:CT$40)</f>
        <v>0</v>
      </c>
      <c r="DU109" s="298">
        <f ca="1">SUMIF(データ!$BU$5:$BU$40,$CU109,データ!CU$5:CU$40)</f>
        <v>0</v>
      </c>
      <c r="DV109" s="298">
        <f ca="1">SUMIF(データ!$BU$5:$BU$40,$CU109,データ!CV$5:CV$40)</f>
        <v>0</v>
      </c>
      <c r="DW109" s="298">
        <f ca="1">SUMIF(データ!$BU$5:$BU$40,$CU109,データ!CW$5:CW$40)</f>
        <v>0</v>
      </c>
      <c r="DX109" s="298">
        <f ca="1">SUMIF(データ!$BU$5:$BU$40,$CU109,データ!CX$5:CX$40)</f>
        <v>0</v>
      </c>
      <c r="DY109" s="298">
        <f ca="1">SUMIF(データ!$BU$5:$BU$40,$CU109,データ!CY$5:CY$40)</f>
        <v>0</v>
      </c>
      <c r="DZ109" s="298">
        <f ca="1">SUMIF(データ!$BU$5:$BU$40,$CU109,データ!CZ$5:CZ$40)</f>
        <v>0</v>
      </c>
      <c r="EA109" s="298">
        <f ca="1">SUMIF(データ!$BU$5:$BU$40,$CU109,データ!DA$5:DA$40)</f>
        <v>0</v>
      </c>
      <c r="EB109" s="298">
        <f ca="1">SUMIF(データ!$BU$5:$BU$40,$CU109,データ!DB$5:DB$40)</f>
        <v>0</v>
      </c>
      <c r="EC109" s="298">
        <f ca="1">SUMIF(データ!$BU$5:$BU$40,$CU109,データ!DC$5:DC$40)</f>
        <v>0</v>
      </c>
      <c r="ED109" s="364"/>
      <c r="EE109" s="365"/>
    </row>
    <row r="110" spans="79:135" ht="12" customHeight="1">
      <c r="CT110" s="363">
        <v>4</v>
      </c>
      <c r="CU110" s="363">
        <f t="shared" ca="1" si="374"/>
        <v>0</v>
      </c>
      <c r="CV110" s="298">
        <f ca="1">SUMIF(データ!$BU$5:$BU$40,$CU110,データ!BV$5:BV$40)</f>
        <v>0</v>
      </c>
      <c r="CW110" s="298">
        <f ca="1">SUMIF(データ!$BU$5:$BU$40,$CU110,データ!BW$5:BW$40)</f>
        <v>0</v>
      </c>
      <c r="CX110" s="298">
        <f ca="1">SUMIF(データ!$BU$5:$BU$40,$CU110,データ!BX$5:BX$40)</f>
        <v>0</v>
      </c>
      <c r="CY110" s="298">
        <f ca="1">SUMIF(データ!$BU$5:$BU$40,$CU110,データ!BY$5:BY$40)</f>
        <v>0</v>
      </c>
      <c r="CZ110" s="298">
        <f ca="1">SUMIF(データ!$BU$5:$BU$40,$CU110,データ!BZ$5:BZ$40)</f>
        <v>0</v>
      </c>
      <c r="DA110" s="298">
        <f ca="1">SUMIF(データ!$BU$5:$BU$40,$CU110,データ!CA$5:CA$40)</f>
        <v>0</v>
      </c>
      <c r="DB110" s="298">
        <f ca="1">SUMIF(データ!$BU$5:$BU$40,$CU110,データ!CB$5:CB$40)</f>
        <v>0</v>
      </c>
      <c r="DC110" s="298">
        <f ca="1">SUMIF(データ!$BU$5:$BU$40,$CU110,データ!CC$5:CC$40)</f>
        <v>0</v>
      </c>
      <c r="DD110" s="298">
        <f ca="1">SUMIF(データ!$BU$5:$BU$40,$CU110,データ!CD$5:CD$40)</f>
        <v>0</v>
      </c>
      <c r="DE110" s="298">
        <f ca="1">SUMIF(データ!$BU$5:$BU$40,$CU110,データ!CE$5:CE$40)</f>
        <v>0</v>
      </c>
      <c r="DF110" s="298">
        <f ca="1">SUMIF(データ!$BU$5:$BU$40,$CU110,データ!CF$5:CF$40)</f>
        <v>0</v>
      </c>
      <c r="DG110" s="298">
        <f ca="1">SUMIF(データ!$BU$5:$BU$40,$CU110,データ!CG$5:CG$40)</f>
        <v>0</v>
      </c>
      <c r="DH110" s="298">
        <f ca="1">SUMIF(データ!$BU$5:$BU$40,$CU110,データ!CH$5:CH$40)</f>
        <v>0</v>
      </c>
      <c r="DI110" s="298">
        <f ca="1">SUMIF(データ!$BU$5:$BU$40,$CU110,データ!CI$5:CI$40)</f>
        <v>0</v>
      </c>
      <c r="DJ110" s="298">
        <f ca="1">SUMIF(データ!$BU$5:$BU$40,$CU110,データ!CJ$5:CJ$40)</f>
        <v>0</v>
      </c>
      <c r="DK110" s="298">
        <f ca="1">SUMIF(データ!$BU$5:$BU$40,$CU110,データ!CK$5:CK$40)</f>
        <v>0</v>
      </c>
      <c r="DL110" s="298">
        <f ca="1">SUMIF(データ!$BU$5:$BU$40,$CU110,データ!CL$5:CL$40)</f>
        <v>0</v>
      </c>
      <c r="DM110" s="298">
        <f ca="1">SUMIF(データ!$BU$5:$BU$40,$CU110,データ!CM$5:CM$40)</f>
        <v>0</v>
      </c>
      <c r="DN110" s="298">
        <f ca="1">SUMIF(データ!$BU$5:$BU$40,$CU110,データ!CN$5:CN$40)</f>
        <v>0</v>
      </c>
      <c r="DO110" s="298">
        <f ca="1">SUMIF(データ!$BU$5:$BU$40,$CU110,データ!CO$5:CO$40)</f>
        <v>0</v>
      </c>
      <c r="DP110" s="298">
        <f ca="1">SUMIF(データ!$BU$5:$BU$40,$CU110,データ!CP$5:CP$40)</f>
        <v>0</v>
      </c>
      <c r="DQ110" s="298">
        <f ca="1">SUMIF(データ!$BU$5:$BU$40,$CU110,データ!CQ$5:CQ$40)</f>
        <v>0</v>
      </c>
      <c r="DR110" s="298">
        <f ca="1">SUMIF(データ!$BU$5:$BU$40,$CU110,データ!CR$5:CR$40)</f>
        <v>0</v>
      </c>
      <c r="DS110" s="298">
        <f ca="1">SUMIF(データ!$BU$5:$BU$40,$CU110,データ!CS$5:CS$40)</f>
        <v>0</v>
      </c>
      <c r="DT110" s="298">
        <f ca="1">SUMIF(データ!$BU$5:$BU$40,$CU110,データ!CT$5:CT$40)</f>
        <v>0</v>
      </c>
      <c r="DU110" s="298">
        <f ca="1">SUMIF(データ!$BU$5:$BU$40,$CU110,データ!CU$5:CU$40)</f>
        <v>0</v>
      </c>
      <c r="DV110" s="298">
        <f ca="1">SUMIF(データ!$BU$5:$BU$40,$CU110,データ!CV$5:CV$40)</f>
        <v>0</v>
      </c>
      <c r="DW110" s="298">
        <f ca="1">SUMIF(データ!$BU$5:$BU$40,$CU110,データ!CW$5:CW$40)</f>
        <v>0</v>
      </c>
      <c r="DX110" s="298">
        <f ca="1">SUMIF(データ!$BU$5:$BU$40,$CU110,データ!CX$5:CX$40)</f>
        <v>0</v>
      </c>
      <c r="DY110" s="298">
        <f ca="1">SUMIF(データ!$BU$5:$BU$40,$CU110,データ!CY$5:CY$40)</f>
        <v>0</v>
      </c>
      <c r="DZ110" s="298">
        <f ca="1">SUMIF(データ!$BU$5:$BU$40,$CU110,データ!CZ$5:CZ$40)</f>
        <v>0</v>
      </c>
      <c r="EA110" s="298">
        <f ca="1">SUMIF(データ!$BU$5:$BU$40,$CU110,データ!DA$5:DA$40)</f>
        <v>0</v>
      </c>
      <c r="EB110" s="298">
        <f ca="1">SUMIF(データ!$BU$5:$BU$40,$CU110,データ!DB$5:DB$40)</f>
        <v>0</v>
      </c>
      <c r="EC110" s="298">
        <f ca="1">SUMIF(データ!$BU$5:$BU$40,$CU110,データ!DC$5:DC$40)</f>
        <v>0</v>
      </c>
      <c r="ED110" s="364"/>
      <c r="EE110" s="365"/>
    </row>
    <row r="111" spans="79:135" ht="12" customHeight="1">
      <c r="CT111" s="363">
        <v>5</v>
      </c>
      <c r="CU111" s="363">
        <f t="shared" ca="1" si="374"/>
        <v>0</v>
      </c>
      <c r="CV111" s="298">
        <f ca="1">SUMIF(データ!$BU$5:$BU$40,$CU111,データ!BV$5:BV$40)</f>
        <v>0</v>
      </c>
      <c r="CW111" s="298">
        <f ca="1">SUMIF(データ!$BU$5:$BU$40,$CU111,データ!BW$5:BW$40)</f>
        <v>0</v>
      </c>
      <c r="CX111" s="298">
        <f ca="1">SUMIF(データ!$BU$5:$BU$40,$CU111,データ!BX$5:BX$40)</f>
        <v>0</v>
      </c>
      <c r="CY111" s="298">
        <f ca="1">SUMIF(データ!$BU$5:$BU$40,$CU111,データ!BY$5:BY$40)</f>
        <v>0</v>
      </c>
      <c r="CZ111" s="298">
        <f ca="1">SUMIF(データ!$BU$5:$BU$40,$CU111,データ!BZ$5:BZ$40)</f>
        <v>0</v>
      </c>
      <c r="DA111" s="298">
        <f ca="1">SUMIF(データ!$BU$5:$BU$40,$CU111,データ!CA$5:CA$40)</f>
        <v>0</v>
      </c>
      <c r="DB111" s="298">
        <f ca="1">SUMIF(データ!$BU$5:$BU$40,$CU111,データ!CB$5:CB$40)</f>
        <v>0</v>
      </c>
      <c r="DC111" s="298">
        <f ca="1">SUMIF(データ!$BU$5:$BU$40,$CU111,データ!CC$5:CC$40)</f>
        <v>0</v>
      </c>
      <c r="DD111" s="298">
        <f ca="1">SUMIF(データ!$BU$5:$BU$40,$CU111,データ!CD$5:CD$40)</f>
        <v>0</v>
      </c>
      <c r="DE111" s="298">
        <f ca="1">SUMIF(データ!$BU$5:$BU$40,$CU111,データ!CE$5:CE$40)</f>
        <v>0</v>
      </c>
      <c r="DF111" s="298">
        <f ca="1">SUMIF(データ!$BU$5:$BU$40,$CU111,データ!CF$5:CF$40)</f>
        <v>0</v>
      </c>
      <c r="DG111" s="298">
        <f ca="1">SUMIF(データ!$BU$5:$BU$40,$CU111,データ!CG$5:CG$40)</f>
        <v>0</v>
      </c>
      <c r="DH111" s="298">
        <f ca="1">SUMIF(データ!$BU$5:$BU$40,$CU111,データ!CH$5:CH$40)</f>
        <v>0</v>
      </c>
      <c r="DI111" s="298">
        <f ca="1">SUMIF(データ!$BU$5:$BU$40,$CU111,データ!CI$5:CI$40)</f>
        <v>0</v>
      </c>
      <c r="DJ111" s="298">
        <f ca="1">SUMIF(データ!$BU$5:$BU$40,$CU111,データ!CJ$5:CJ$40)</f>
        <v>0</v>
      </c>
      <c r="DK111" s="298">
        <f ca="1">SUMIF(データ!$BU$5:$BU$40,$CU111,データ!CK$5:CK$40)</f>
        <v>0</v>
      </c>
      <c r="DL111" s="298">
        <f ca="1">SUMIF(データ!$BU$5:$BU$40,$CU111,データ!CL$5:CL$40)</f>
        <v>0</v>
      </c>
      <c r="DM111" s="298">
        <f ca="1">SUMIF(データ!$BU$5:$BU$40,$CU111,データ!CM$5:CM$40)</f>
        <v>0</v>
      </c>
      <c r="DN111" s="298">
        <f ca="1">SUMIF(データ!$BU$5:$BU$40,$CU111,データ!CN$5:CN$40)</f>
        <v>0</v>
      </c>
      <c r="DO111" s="298">
        <f ca="1">SUMIF(データ!$BU$5:$BU$40,$CU111,データ!CO$5:CO$40)</f>
        <v>0</v>
      </c>
      <c r="DP111" s="298">
        <f ca="1">SUMIF(データ!$BU$5:$BU$40,$CU111,データ!CP$5:CP$40)</f>
        <v>0</v>
      </c>
      <c r="DQ111" s="298">
        <f ca="1">SUMIF(データ!$BU$5:$BU$40,$CU111,データ!CQ$5:CQ$40)</f>
        <v>0</v>
      </c>
      <c r="DR111" s="298">
        <f ca="1">SUMIF(データ!$BU$5:$BU$40,$CU111,データ!CR$5:CR$40)</f>
        <v>0</v>
      </c>
      <c r="DS111" s="298">
        <f ca="1">SUMIF(データ!$BU$5:$BU$40,$CU111,データ!CS$5:CS$40)</f>
        <v>0</v>
      </c>
      <c r="DT111" s="298">
        <f ca="1">SUMIF(データ!$BU$5:$BU$40,$CU111,データ!CT$5:CT$40)</f>
        <v>0</v>
      </c>
      <c r="DU111" s="298">
        <f ca="1">SUMIF(データ!$BU$5:$BU$40,$CU111,データ!CU$5:CU$40)</f>
        <v>0</v>
      </c>
      <c r="DV111" s="298">
        <f ca="1">SUMIF(データ!$BU$5:$BU$40,$CU111,データ!CV$5:CV$40)</f>
        <v>0</v>
      </c>
      <c r="DW111" s="298">
        <f ca="1">SUMIF(データ!$BU$5:$BU$40,$CU111,データ!CW$5:CW$40)</f>
        <v>0</v>
      </c>
      <c r="DX111" s="298">
        <f ca="1">SUMIF(データ!$BU$5:$BU$40,$CU111,データ!CX$5:CX$40)</f>
        <v>0</v>
      </c>
      <c r="DY111" s="298">
        <f ca="1">SUMIF(データ!$BU$5:$BU$40,$CU111,データ!CY$5:CY$40)</f>
        <v>0</v>
      </c>
      <c r="DZ111" s="298">
        <f ca="1">SUMIF(データ!$BU$5:$BU$40,$CU111,データ!CZ$5:CZ$40)</f>
        <v>0</v>
      </c>
      <c r="EA111" s="298">
        <f ca="1">SUMIF(データ!$BU$5:$BU$40,$CU111,データ!DA$5:DA$40)</f>
        <v>0</v>
      </c>
      <c r="EB111" s="298">
        <f ca="1">SUMIF(データ!$BU$5:$BU$40,$CU111,データ!DB$5:DB$40)</f>
        <v>0</v>
      </c>
      <c r="EC111" s="298">
        <f ca="1">SUMIF(データ!$BU$5:$BU$40,$CU111,データ!DC$5:DC$40)</f>
        <v>0</v>
      </c>
      <c r="ED111" s="364"/>
      <c r="EE111" s="365"/>
    </row>
    <row r="112" spans="79:135" ht="12" customHeight="1">
      <c r="CT112" s="363">
        <v>6</v>
      </c>
      <c r="CU112" s="363">
        <f t="shared" ca="1" si="374"/>
        <v>0</v>
      </c>
      <c r="CV112" s="298">
        <f ca="1">SUMIF(データ!$BU$5:$BU$40,$CU112,データ!BV$5:BV$40)</f>
        <v>0</v>
      </c>
      <c r="CW112" s="298">
        <f ca="1">SUMIF(データ!$BU$5:$BU$40,$CU112,データ!BW$5:BW$40)</f>
        <v>0</v>
      </c>
      <c r="CX112" s="298">
        <f ca="1">SUMIF(データ!$BU$5:$BU$40,$CU112,データ!BX$5:BX$40)</f>
        <v>0</v>
      </c>
      <c r="CY112" s="298">
        <f ca="1">SUMIF(データ!$BU$5:$BU$40,$CU112,データ!BY$5:BY$40)</f>
        <v>0</v>
      </c>
      <c r="CZ112" s="298">
        <f ca="1">SUMIF(データ!$BU$5:$BU$40,$CU112,データ!BZ$5:BZ$40)</f>
        <v>0</v>
      </c>
      <c r="DA112" s="298">
        <f ca="1">SUMIF(データ!$BU$5:$BU$40,$CU112,データ!CA$5:CA$40)</f>
        <v>0</v>
      </c>
      <c r="DB112" s="298">
        <f ca="1">SUMIF(データ!$BU$5:$BU$40,$CU112,データ!CB$5:CB$40)</f>
        <v>0</v>
      </c>
      <c r="DC112" s="298">
        <f ca="1">SUMIF(データ!$BU$5:$BU$40,$CU112,データ!CC$5:CC$40)</f>
        <v>0</v>
      </c>
      <c r="DD112" s="298">
        <f ca="1">SUMIF(データ!$BU$5:$BU$40,$CU112,データ!CD$5:CD$40)</f>
        <v>0</v>
      </c>
      <c r="DE112" s="298">
        <f ca="1">SUMIF(データ!$BU$5:$BU$40,$CU112,データ!CE$5:CE$40)</f>
        <v>0</v>
      </c>
      <c r="DF112" s="298">
        <f ca="1">SUMIF(データ!$BU$5:$BU$40,$CU112,データ!CF$5:CF$40)</f>
        <v>0</v>
      </c>
      <c r="DG112" s="298">
        <f ca="1">SUMIF(データ!$BU$5:$BU$40,$CU112,データ!CG$5:CG$40)</f>
        <v>0</v>
      </c>
      <c r="DH112" s="298">
        <f ca="1">SUMIF(データ!$BU$5:$BU$40,$CU112,データ!CH$5:CH$40)</f>
        <v>0</v>
      </c>
      <c r="DI112" s="298">
        <f ca="1">SUMIF(データ!$BU$5:$BU$40,$CU112,データ!CI$5:CI$40)</f>
        <v>0</v>
      </c>
      <c r="DJ112" s="298">
        <f ca="1">SUMIF(データ!$BU$5:$BU$40,$CU112,データ!CJ$5:CJ$40)</f>
        <v>0</v>
      </c>
      <c r="DK112" s="298">
        <f ca="1">SUMIF(データ!$BU$5:$BU$40,$CU112,データ!CK$5:CK$40)</f>
        <v>0</v>
      </c>
      <c r="DL112" s="298">
        <f ca="1">SUMIF(データ!$BU$5:$BU$40,$CU112,データ!CL$5:CL$40)</f>
        <v>0</v>
      </c>
      <c r="DM112" s="298">
        <f ca="1">SUMIF(データ!$BU$5:$BU$40,$CU112,データ!CM$5:CM$40)</f>
        <v>0</v>
      </c>
      <c r="DN112" s="298">
        <f ca="1">SUMIF(データ!$BU$5:$BU$40,$CU112,データ!CN$5:CN$40)</f>
        <v>0</v>
      </c>
      <c r="DO112" s="298">
        <f ca="1">SUMIF(データ!$BU$5:$BU$40,$CU112,データ!CO$5:CO$40)</f>
        <v>0</v>
      </c>
      <c r="DP112" s="298">
        <f ca="1">SUMIF(データ!$BU$5:$BU$40,$CU112,データ!CP$5:CP$40)</f>
        <v>0</v>
      </c>
      <c r="DQ112" s="298">
        <f ca="1">SUMIF(データ!$BU$5:$BU$40,$CU112,データ!CQ$5:CQ$40)</f>
        <v>0</v>
      </c>
      <c r="DR112" s="298">
        <f ca="1">SUMIF(データ!$BU$5:$BU$40,$CU112,データ!CR$5:CR$40)</f>
        <v>0</v>
      </c>
      <c r="DS112" s="298">
        <f ca="1">SUMIF(データ!$BU$5:$BU$40,$CU112,データ!CS$5:CS$40)</f>
        <v>0</v>
      </c>
      <c r="DT112" s="298">
        <f ca="1">SUMIF(データ!$BU$5:$BU$40,$CU112,データ!CT$5:CT$40)</f>
        <v>0</v>
      </c>
      <c r="DU112" s="298">
        <f ca="1">SUMIF(データ!$BU$5:$BU$40,$CU112,データ!CU$5:CU$40)</f>
        <v>0</v>
      </c>
      <c r="DV112" s="298">
        <f ca="1">SUMIF(データ!$BU$5:$BU$40,$CU112,データ!CV$5:CV$40)</f>
        <v>0</v>
      </c>
      <c r="DW112" s="298">
        <f ca="1">SUMIF(データ!$BU$5:$BU$40,$CU112,データ!CW$5:CW$40)</f>
        <v>0</v>
      </c>
      <c r="DX112" s="298">
        <f ca="1">SUMIF(データ!$BU$5:$BU$40,$CU112,データ!CX$5:CX$40)</f>
        <v>0</v>
      </c>
      <c r="DY112" s="298">
        <f ca="1">SUMIF(データ!$BU$5:$BU$40,$CU112,データ!CY$5:CY$40)</f>
        <v>0</v>
      </c>
      <c r="DZ112" s="298">
        <f ca="1">SUMIF(データ!$BU$5:$BU$40,$CU112,データ!CZ$5:CZ$40)</f>
        <v>0</v>
      </c>
      <c r="EA112" s="298">
        <f ca="1">SUMIF(データ!$BU$5:$BU$40,$CU112,データ!DA$5:DA$40)</f>
        <v>0</v>
      </c>
      <c r="EB112" s="298">
        <f ca="1">SUMIF(データ!$BU$5:$BU$40,$CU112,データ!DB$5:DB$40)</f>
        <v>0</v>
      </c>
      <c r="EC112" s="298">
        <f ca="1">SUMIF(データ!$BU$5:$BU$40,$CU112,データ!DC$5:DC$40)</f>
        <v>0</v>
      </c>
      <c r="ED112" s="364"/>
      <c r="EE112" s="365"/>
    </row>
    <row r="113" spans="55:135" ht="12" customHeight="1">
      <c r="CT113" s="363">
        <v>7</v>
      </c>
      <c r="CU113" s="363">
        <f t="shared" ca="1" si="374"/>
        <v>0</v>
      </c>
      <c r="CV113" s="298">
        <f ca="1">SUMIF(データ!$BU$5:$BU$40,$CU113,データ!BV$5:BV$40)</f>
        <v>0</v>
      </c>
      <c r="CW113" s="298">
        <f ca="1">SUMIF(データ!$BU$5:$BU$40,$CU113,データ!BW$5:BW$40)</f>
        <v>0</v>
      </c>
      <c r="CX113" s="298">
        <f ca="1">SUMIF(データ!$BU$5:$BU$40,$CU113,データ!BX$5:BX$40)</f>
        <v>0</v>
      </c>
      <c r="CY113" s="298">
        <f ca="1">SUMIF(データ!$BU$5:$BU$40,$CU113,データ!BY$5:BY$40)</f>
        <v>0</v>
      </c>
      <c r="CZ113" s="298">
        <f ca="1">SUMIF(データ!$BU$5:$BU$40,$CU113,データ!BZ$5:BZ$40)</f>
        <v>0</v>
      </c>
      <c r="DA113" s="298">
        <f ca="1">SUMIF(データ!$BU$5:$BU$40,$CU113,データ!CA$5:CA$40)</f>
        <v>0</v>
      </c>
      <c r="DB113" s="298">
        <f ca="1">SUMIF(データ!$BU$5:$BU$40,$CU113,データ!CB$5:CB$40)</f>
        <v>0</v>
      </c>
      <c r="DC113" s="298">
        <f ca="1">SUMIF(データ!$BU$5:$BU$40,$CU113,データ!CC$5:CC$40)</f>
        <v>0</v>
      </c>
      <c r="DD113" s="298">
        <f ca="1">SUMIF(データ!$BU$5:$BU$40,$CU113,データ!CD$5:CD$40)</f>
        <v>0</v>
      </c>
      <c r="DE113" s="298">
        <f ca="1">SUMIF(データ!$BU$5:$BU$40,$CU113,データ!CE$5:CE$40)</f>
        <v>0</v>
      </c>
      <c r="DF113" s="298">
        <f ca="1">SUMIF(データ!$BU$5:$BU$40,$CU113,データ!CF$5:CF$40)</f>
        <v>0</v>
      </c>
      <c r="DG113" s="298">
        <f ca="1">SUMIF(データ!$BU$5:$BU$40,$CU113,データ!CG$5:CG$40)</f>
        <v>0</v>
      </c>
      <c r="DH113" s="298">
        <f ca="1">SUMIF(データ!$BU$5:$BU$40,$CU113,データ!CH$5:CH$40)</f>
        <v>0</v>
      </c>
      <c r="DI113" s="298">
        <f ca="1">SUMIF(データ!$BU$5:$BU$40,$CU113,データ!CI$5:CI$40)</f>
        <v>0</v>
      </c>
      <c r="DJ113" s="298">
        <f ca="1">SUMIF(データ!$BU$5:$BU$40,$CU113,データ!CJ$5:CJ$40)</f>
        <v>0</v>
      </c>
      <c r="DK113" s="298">
        <f ca="1">SUMIF(データ!$BU$5:$BU$40,$CU113,データ!CK$5:CK$40)</f>
        <v>0</v>
      </c>
      <c r="DL113" s="298">
        <f ca="1">SUMIF(データ!$BU$5:$BU$40,$CU113,データ!CL$5:CL$40)</f>
        <v>0</v>
      </c>
      <c r="DM113" s="298">
        <f ca="1">SUMIF(データ!$BU$5:$BU$40,$CU113,データ!CM$5:CM$40)</f>
        <v>0</v>
      </c>
      <c r="DN113" s="298">
        <f ca="1">SUMIF(データ!$BU$5:$BU$40,$CU113,データ!CN$5:CN$40)</f>
        <v>0</v>
      </c>
      <c r="DO113" s="298">
        <f ca="1">SUMIF(データ!$BU$5:$BU$40,$CU113,データ!CO$5:CO$40)</f>
        <v>0</v>
      </c>
      <c r="DP113" s="298">
        <f ca="1">SUMIF(データ!$BU$5:$BU$40,$CU113,データ!CP$5:CP$40)</f>
        <v>0</v>
      </c>
      <c r="DQ113" s="298">
        <f ca="1">SUMIF(データ!$BU$5:$BU$40,$CU113,データ!CQ$5:CQ$40)</f>
        <v>0</v>
      </c>
      <c r="DR113" s="298">
        <f ca="1">SUMIF(データ!$BU$5:$BU$40,$CU113,データ!CR$5:CR$40)</f>
        <v>0</v>
      </c>
      <c r="DS113" s="298">
        <f ca="1">SUMIF(データ!$BU$5:$BU$40,$CU113,データ!CS$5:CS$40)</f>
        <v>0</v>
      </c>
      <c r="DT113" s="298">
        <f ca="1">SUMIF(データ!$BU$5:$BU$40,$CU113,データ!CT$5:CT$40)</f>
        <v>0</v>
      </c>
      <c r="DU113" s="298">
        <f ca="1">SUMIF(データ!$BU$5:$BU$40,$CU113,データ!CU$5:CU$40)</f>
        <v>0</v>
      </c>
      <c r="DV113" s="298">
        <f ca="1">SUMIF(データ!$BU$5:$BU$40,$CU113,データ!CV$5:CV$40)</f>
        <v>0</v>
      </c>
      <c r="DW113" s="298">
        <f ca="1">SUMIF(データ!$BU$5:$BU$40,$CU113,データ!CW$5:CW$40)</f>
        <v>0</v>
      </c>
      <c r="DX113" s="298">
        <f ca="1">SUMIF(データ!$BU$5:$BU$40,$CU113,データ!CX$5:CX$40)</f>
        <v>0</v>
      </c>
      <c r="DY113" s="298">
        <f ca="1">SUMIF(データ!$BU$5:$BU$40,$CU113,データ!CY$5:CY$40)</f>
        <v>0</v>
      </c>
      <c r="DZ113" s="298">
        <f ca="1">SUMIF(データ!$BU$5:$BU$40,$CU113,データ!CZ$5:CZ$40)</f>
        <v>0</v>
      </c>
      <c r="EA113" s="298">
        <f ca="1">SUMIF(データ!$BU$5:$BU$40,$CU113,データ!DA$5:DA$40)</f>
        <v>0</v>
      </c>
      <c r="EB113" s="298">
        <f ca="1">SUMIF(データ!$BU$5:$BU$40,$CU113,データ!DB$5:DB$40)</f>
        <v>0</v>
      </c>
      <c r="EC113" s="298">
        <f ca="1">SUMIF(データ!$BU$5:$BU$40,$CU113,データ!DC$5:DC$40)</f>
        <v>0</v>
      </c>
      <c r="ED113" s="364"/>
      <c r="EE113" s="365"/>
    </row>
    <row r="114" spans="55:135" ht="12" customHeight="1">
      <c r="CT114" s="363">
        <v>8</v>
      </c>
      <c r="CU114" s="363">
        <f t="shared" ca="1" si="374"/>
        <v>0</v>
      </c>
      <c r="CV114" s="298">
        <f ca="1">SUMIF(データ!$BU$5:$BU$40,$CU114,データ!BV$5:BV$40)</f>
        <v>0</v>
      </c>
      <c r="CW114" s="298">
        <f ca="1">SUMIF(データ!$BU$5:$BU$40,$CU114,データ!BW$5:BW$40)</f>
        <v>0</v>
      </c>
      <c r="CX114" s="298">
        <f ca="1">SUMIF(データ!$BU$5:$BU$40,$CU114,データ!BX$5:BX$40)</f>
        <v>0</v>
      </c>
      <c r="CY114" s="298">
        <f ca="1">SUMIF(データ!$BU$5:$BU$40,$CU114,データ!BY$5:BY$40)</f>
        <v>0</v>
      </c>
      <c r="CZ114" s="298">
        <f ca="1">SUMIF(データ!$BU$5:$BU$40,$CU114,データ!BZ$5:BZ$40)</f>
        <v>0</v>
      </c>
      <c r="DA114" s="298">
        <f ca="1">SUMIF(データ!$BU$5:$BU$40,$CU114,データ!CA$5:CA$40)</f>
        <v>0</v>
      </c>
      <c r="DB114" s="298">
        <f ca="1">SUMIF(データ!$BU$5:$BU$40,$CU114,データ!CB$5:CB$40)</f>
        <v>0</v>
      </c>
      <c r="DC114" s="298">
        <f ca="1">SUMIF(データ!$BU$5:$BU$40,$CU114,データ!CC$5:CC$40)</f>
        <v>0</v>
      </c>
      <c r="DD114" s="298">
        <f ca="1">SUMIF(データ!$BU$5:$BU$40,$CU114,データ!CD$5:CD$40)</f>
        <v>0</v>
      </c>
      <c r="DE114" s="298">
        <f ca="1">SUMIF(データ!$BU$5:$BU$40,$CU114,データ!CE$5:CE$40)</f>
        <v>0</v>
      </c>
      <c r="DF114" s="298">
        <f ca="1">SUMIF(データ!$BU$5:$BU$40,$CU114,データ!CF$5:CF$40)</f>
        <v>0</v>
      </c>
      <c r="DG114" s="298">
        <f ca="1">SUMIF(データ!$BU$5:$BU$40,$CU114,データ!CG$5:CG$40)</f>
        <v>0</v>
      </c>
      <c r="DH114" s="298">
        <f ca="1">SUMIF(データ!$BU$5:$BU$40,$CU114,データ!CH$5:CH$40)</f>
        <v>0</v>
      </c>
      <c r="DI114" s="298">
        <f ca="1">SUMIF(データ!$BU$5:$BU$40,$CU114,データ!CI$5:CI$40)</f>
        <v>0</v>
      </c>
      <c r="DJ114" s="298">
        <f ca="1">SUMIF(データ!$BU$5:$BU$40,$CU114,データ!CJ$5:CJ$40)</f>
        <v>0</v>
      </c>
      <c r="DK114" s="298">
        <f ca="1">SUMIF(データ!$BU$5:$BU$40,$CU114,データ!CK$5:CK$40)</f>
        <v>0</v>
      </c>
      <c r="DL114" s="298">
        <f ca="1">SUMIF(データ!$BU$5:$BU$40,$CU114,データ!CL$5:CL$40)</f>
        <v>0</v>
      </c>
      <c r="DM114" s="298">
        <f ca="1">SUMIF(データ!$BU$5:$BU$40,$CU114,データ!CM$5:CM$40)</f>
        <v>0</v>
      </c>
      <c r="DN114" s="298">
        <f ca="1">SUMIF(データ!$BU$5:$BU$40,$CU114,データ!CN$5:CN$40)</f>
        <v>0</v>
      </c>
      <c r="DO114" s="298">
        <f ca="1">SUMIF(データ!$BU$5:$BU$40,$CU114,データ!CO$5:CO$40)</f>
        <v>0</v>
      </c>
      <c r="DP114" s="298">
        <f ca="1">SUMIF(データ!$BU$5:$BU$40,$CU114,データ!CP$5:CP$40)</f>
        <v>0</v>
      </c>
      <c r="DQ114" s="298">
        <f ca="1">SUMIF(データ!$BU$5:$BU$40,$CU114,データ!CQ$5:CQ$40)</f>
        <v>0</v>
      </c>
      <c r="DR114" s="298">
        <f ca="1">SUMIF(データ!$BU$5:$BU$40,$CU114,データ!CR$5:CR$40)</f>
        <v>0</v>
      </c>
      <c r="DS114" s="298">
        <f ca="1">SUMIF(データ!$BU$5:$BU$40,$CU114,データ!CS$5:CS$40)</f>
        <v>0</v>
      </c>
      <c r="DT114" s="298">
        <f ca="1">SUMIF(データ!$BU$5:$BU$40,$CU114,データ!CT$5:CT$40)</f>
        <v>0</v>
      </c>
      <c r="DU114" s="298">
        <f ca="1">SUMIF(データ!$BU$5:$BU$40,$CU114,データ!CU$5:CU$40)</f>
        <v>0</v>
      </c>
      <c r="DV114" s="298">
        <f ca="1">SUMIF(データ!$BU$5:$BU$40,$CU114,データ!CV$5:CV$40)</f>
        <v>0</v>
      </c>
      <c r="DW114" s="298">
        <f ca="1">SUMIF(データ!$BU$5:$BU$40,$CU114,データ!CW$5:CW$40)</f>
        <v>0</v>
      </c>
      <c r="DX114" s="298">
        <f ca="1">SUMIF(データ!$BU$5:$BU$40,$CU114,データ!CX$5:CX$40)</f>
        <v>0</v>
      </c>
      <c r="DY114" s="298">
        <f ca="1">SUMIF(データ!$BU$5:$BU$40,$CU114,データ!CY$5:CY$40)</f>
        <v>0</v>
      </c>
      <c r="DZ114" s="298">
        <f ca="1">SUMIF(データ!$BU$5:$BU$40,$CU114,データ!CZ$5:CZ$40)</f>
        <v>0</v>
      </c>
      <c r="EA114" s="298">
        <f ca="1">SUMIF(データ!$BU$5:$BU$40,$CU114,データ!DA$5:DA$40)</f>
        <v>0</v>
      </c>
      <c r="EB114" s="298">
        <f ca="1">SUMIF(データ!$BU$5:$BU$40,$CU114,データ!DB$5:DB$40)</f>
        <v>0</v>
      </c>
      <c r="EC114" s="298">
        <f ca="1">SUMIF(データ!$BU$5:$BU$40,$CU114,データ!DC$5:DC$40)</f>
        <v>0</v>
      </c>
      <c r="ED114" s="364"/>
      <c r="EE114" s="365"/>
    </row>
    <row r="115" spans="55:135" ht="12" customHeight="1">
      <c r="CT115" s="363">
        <v>9</v>
      </c>
      <c r="CU115" s="363">
        <f t="shared" ca="1" si="374"/>
        <v>0</v>
      </c>
      <c r="CV115" s="298">
        <f ca="1">SUMIF(データ!$BU$5:$BU$40,$CU115,データ!BV$5:BV$40)</f>
        <v>0</v>
      </c>
      <c r="CW115" s="298">
        <f ca="1">SUMIF(データ!$BU$5:$BU$40,$CU115,データ!BW$5:BW$40)</f>
        <v>0</v>
      </c>
      <c r="CX115" s="298">
        <f ca="1">SUMIF(データ!$BU$5:$BU$40,$CU115,データ!BX$5:BX$40)</f>
        <v>0</v>
      </c>
      <c r="CY115" s="298">
        <f ca="1">SUMIF(データ!$BU$5:$BU$40,$CU115,データ!BY$5:BY$40)</f>
        <v>0</v>
      </c>
      <c r="CZ115" s="298">
        <f ca="1">SUMIF(データ!$BU$5:$BU$40,$CU115,データ!BZ$5:BZ$40)</f>
        <v>0</v>
      </c>
      <c r="DA115" s="298">
        <f ca="1">SUMIF(データ!$BU$5:$BU$40,$CU115,データ!CA$5:CA$40)</f>
        <v>0</v>
      </c>
      <c r="DB115" s="298">
        <f ca="1">SUMIF(データ!$BU$5:$BU$40,$CU115,データ!CB$5:CB$40)</f>
        <v>0</v>
      </c>
      <c r="DC115" s="298">
        <f ca="1">SUMIF(データ!$BU$5:$BU$40,$CU115,データ!CC$5:CC$40)</f>
        <v>0</v>
      </c>
      <c r="DD115" s="298">
        <f ca="1">SUMIF(データ!$BU$5:$BU$40,$CU115,データ!CD$5:CD$40)</f>
        <v>0</v>
      </c>
      <c r="DE115" s="298">
        <f ca="1">SUMIF(データ!$BU$5:$BU$40,$CU115,データ!CE$5:CE$40)</f>
        <v>0</v>
      </c>
      <c r="DF115" s="298">
        <f ca="1">SUMIF(データ!$BU$5:$BU$40,$CU115,データ!CF$5:CF$40)</f>
        <v>0</v>
      </c>
      <c r="DG115" s="298">
        <f ca="1">SUMIF(データ!$BU$5:$BU$40,$CU115,データ!CG$5:CG$40)</f>
        <v>0</v>
      </c>
      <c r="DH115" s="298">
        <f ca="1">SUMIF(データ!$BU$5:$BU$40,$CU115,データ!CH$5:CH$40)</f>
        <v>0</v>
      </c>
      <c r="DI115" s="298">
        <f ca="1">SUMIF(データ!$BU$5:$BU$40,$CU115,データ!CI$5:CI$40)</f>
        <v>0</v>
      </c>
      <c r="DJ115" s="298">
        <f ca="1">SUMIF(データ!$BU$5:$BU$40,$CU115,データ!CJ$5:CJ$40)</f>
        <v>0</v>
      </c>
      <c r="DK115" s="298">
        <f ca="1">SUMIF(データ!$BU$5:$BU$40,$CU115,データ!CK$5:CK$40)</f>
        <v>0</v>
      </c>
      <c r="DL115" s="298">
        <f ca="1">SUMIF(データ!$BU$5:$BU$40,$CU115,データ!CL$5:CL$40)</f>
        <v>0</v>
      </c>
      <c r="DM115" s="298">
        <f ca="1">SUMIF(データ!$BU$5:$BU$40,$CU115,データ!CM$5:CM$40)</f>
        <v>0</v>
      </c>
      <c r="DN115" s="298">
        <f ca="1">SUMIF(データ!$BU$5:$BU$40,$CU115,データ!CN$5:CN$40)</f>
        <v>0</v>
      </c>
      <c r="DO115" s="298">
        <f ca="1">SUMIF(データ!$BU$5:$BU$40,$CU115,データ!CO$5:CO$40)</f>
        <v>0</v>
      </c>
      <c r="DP115" s="298">
        <f ca="1">SUMIF(データ!$BU$5:$BU$40,$CU115,データ!CP$5:CP$40)</f>
        <v>0</v>
      </c>
      <c r="DQ115" s="298">
        <f ca="1">SUMIF(データ!$BU$5:$BU$40,$CU115,データ!CQ$5:CQ$40)</f>
        <v>0</v>
      </c>
      <c r="DR115" s="298">
        <f ca="1">SUMIF(データ!$BU$5:$BU$40,$CU115,データ!CR$5:CR$40)</f>
        <v>0</v>
      </c>
      <c r="DS115" s="298">
        <f ca="1">SUMIF(データ!$BU$5:$BU$40,$CU115,データ!CS$5:CS$40)</f>
        <v>0</v>
      </c>
      <c r="DT115" s="298">
        <f ca="1">SUMIF(データ!$BU$5:$BU$40,$CU115,データ!CT$5:CT$40)</f>
        <v>0</v>
      </c>
      <c r="DU115" s="298">
        <f ca="1">SUMIF(データ!$BU$5:$BU$40,$CU115,データ!CU$5:CU$40)</f>
        <v>0</v>
      </c>
      <c r="DV115" s="298">
        <f ca="1">SUMIF(データ!$BU$5:$BU$40,$CU115,データ!CV$5:CV$40)</f>
        <v>0</v>
      </c>
      <c r="DW115" s="298">
        <f ca="1">SUMIF(データ!$BU$5:$BU$40,$CU115,データ!CW$5:CW$40)</f>
        <v>0</v>
      </c>
      <c r="DX115" s="298">
        <f ca="1">SUMIF(データ!$BU$5:$BU$40,$CU115,データ!CX$5:CX$40)</f>
        <v>0</v>
      </c>
      <c r="DY115" s="298">
        <f ca="1">SUMIF(データ!$BU$5:$BU$40,$CU115,データ!CY$5:CY$40)</f>
        <v>0</v>
      </c>
      <c r="DZ115" s="298">
        <f ca="1">SUMIF(データ!$BU$5:$BU$40,$CU115,データ!CZ$5:CZ$40)</f>
        <v>0</v>
      </c>
      <c r="EA115" s="298">
        <f ca="1">SUMIF(データ!$BU$5:$BU$40,$CU115,データ!DA$5:DA$40)</f>
        <v>0</v>
      </c>
      <c r="EB115" s="298">
        <f ca="1">SUMIF(データ!$BU$5:$BU$40,$CU115,データ!DB$5:DB$40)</f>
        <v>0</v>
      </c>
      <c r="EC115" s="298">
        <f ca="1">SUMIF(データ!$BU$5:$BU$40,$CU115,データ!DC$5:DC$40)</f>
        <v>0</v>
      </c>
      <c r="ED115" s="364"/>
      <c r="EE115" s="365"/>
    </row>
    <row r="116" spans="55:135" ht="12" customHeight="1">
      <c r="CT116" s="363">
        <v>10</v>
      </c>
      <c r="CU116" s="363">
        <f t="shared" ca="1" si="374"/>
        <v>0</v>
      </c>
      <c r="CV116" s="298">
        <f ca="1">SUMIF(データ!$BU$5:$BU$40,$CU116,データ!BV$5:BV$40)</f>
        <v>0</v>
      </c>
      <c r="CW116" s="298">
        <f ca="1">SUMIF(データ!$BU$5:$BU$40,$CU116,データ!BW$5:BW$40)</f>
        <v>0</v>
      </c>
      <c r="CX116" s="298">
        <f ca="1">SUMIF(データ!$BU$5:$BU$40,$CU116,データ!BX$5:BX$40)</f>
        <v>0</v>
      </c>
      <c r="CY116" s="298">
        <f ca="1">SUMIF(データ!$BU$5:$BU$40,$CU116,データ!BY$5:BY$40)</f>
        <v>0</v>
      </c>
      <c r="CZ116" s="298">
        <f ca="1">SUMIF(データ!$BU$5:$BU$40,$CU116,データ!BZ$5:BZ$40)</f>
        <v>0</v>
      </c>
      <c r="DA116" s="298">
        <f ca="1">SUMIF(データ!$BU$5:$BU$40,$CU116,データ!CA$5:CA$40)</f>
        <v>0</v>
      </c>
      <c r="DB116" s="298">
        <f ca="1">SUMIF(データ!$BU$5:$BU$40,$CU116,データ!CB$5:CB$40)</f>
        <v>0</v>
      </c>
      <c r="DC116" s="298">
        <f ca="1">SUMIF(データ!$BU$5:$BU$40,$CU116,データ!CC$5:CC$40)</f>
        <v>0</v>
      </c>
      <c r="DD116" s="298">
        <f ca="1">SUMIF(データ!$BU$5:$BU$40,$CU116,データ!CD$5:CD$40)</f>
        <v>0</v>
      </c>
      <c r="DE116" s="298">
        <f ca="1">SUMIF(データ!$BU$5:$BU$40,$CU116,データ!CE$5:CE$40)</f>
        <v>0</v>
      </c>
      <c r="DF116" s="298">
        <f ca="1">SUMIF(データ!$BU$5:$BU$40,$CU116,データ!CF$5:CF$40)</f>
        <v>0</v>
      </c>
      <c r="DG116" s="298">
        <f ca="1">SUMIF(データ!$BU$5:$BU$40,$CU116,データ!CG$5:CG$40)</f>
        <v>0</v>
      </c>
      <c r="DH116" s="298">
        <f ca="1">SUMIF(データ!$BU$5:$BU$40,$CU116,データ!CH$5:CH$40)</f>
        <v>0</v>
      </c>
      <c r="DI116" s="298">
        <f ca="1">SUMIF(データ!$BU$5:$BU$40,$CU116,データ!CI$5:CI$40)</f>
        <v>0</v>
      </c>
      <c r="DJ116" s="298">
        <f ca="1">SUMIF(データ!$BU$5:$BU$40,$CU116,データ!CJ$5:CJ$40)</f>
        <v>0</v>
      </c>
      <c r="DK116" s="298">
        <f ca="1">SUMIF(データ!$BU$5:$BU$40,$CU116,データ!CK$5:CK$40)</f>
        <v>0</v>
      </c>
      <c r="DL116" s="298">
        <f ca="1">SUMIF(データ!$BU$5:$BU$40,$CU116,データ!CL$5:CL$40)</f>
        <v>0</v>
      </c>
      <c r="DM116" s="298">
        <f ca="1">SUMIF(データ!$BU$5:$BU$40,$CU116,データ!CM$5:CM$40)</f>
        <v>0</v>
      </c>
      <c r="DN116" s="298">
        <f ca="1">SUMIF(データ!$BU$5:$BU$40,$CU116,データ!CN$5:CN$40)</f>
        <v>0</v>
      </c>
      <c r="DO116" s="298">
        <f ca="1">SUMIF(データ!$BU$5:$BU$40,$CU116,データ!CO$5:CO$40)</f>
        <v>0</v>
      </c>
      <c r="DP116" s="298">
        <f ca="1">SUMIF(データ!$BU$5:$BU$40,$CU116,データ!CP$5:CP$40)</f>
        <v>0</v>
      </c>
      <c r="DQ116" s="298">
        <f ca="1">SUMIF(データ!$BU$5:$BU$40,$CU116,データ!CQ$5:CQ$40)</f>
        <v>0</v>
      </c>
      <c r="DR116" s="298">
        <f ca="1">SUMIF(データ!$BU$5:$BU$40,$CU116,データ!CR$5:CR$40)</f>
        <v>0</v>
      </c>
      <c r="DS116" s="298">
        <f ca="1">SUMIF(データ!$BU$5:$BU$40,$CU116,データ!CS$5:CS$40)</f>
        <v>0</v>
      </c>
      <c r="DT116" s="298">
        <f ca="1">SUMIF(データ!$BU$5:$BU$40,$CU116,データ!CT$5:CT$40)</f>
        <v>0</v>
      </c>
      <c r="DU116" s="298">
        <f ca="1">SUMIF(データ!$BU$5:$BU$40,$CU116,データ!CU$5:CU$40)</f>
        <v>0</v>
      </c>
      <c r="DV116" s="298">
        <f ca="1">SUMIF(データ!$BU$5:$BU$40,$CU116,データ!CV$5:CV$40)</f>
        <v>0</v>
      </c>
      <c r="DW116" s="298">
        <f ca="1">SUMIF(データ!$BU$5:$BU$40,$CU116,データ!CW$5:CW$40)</f>
        <v>0</v>
      </c>
      <c r="DX116" s="298">
        <f ca="1">SUMIF(データ!$BU$5:$BU$40,$CU116,データ!CX$5:CX$40)</f>
        <v>0</v>
      </c>
      <c r="DY116" s="298">
        <f ca="1">SUMIF(データ!$BU$5:$BU$40,$CU116,データ!CY$5:CY$40)</f>
        <v>0</v>
      </c>
      <c r="DZ116" s="298">
        <f ca="1">SUMIF(データ!$BU$5:$BU$40,$CU116,データ!CZ$5:CZ$40)</f>
        <v>0</v>
      </c>
      <c r="EA116" s="298">
        <f ca="1">SUMIF(データ!$BU$5:$BU$40,$CU116,データ!DA$5:DA$40)</f>
        <v>0</v>
      </c>
      <c r="EB116" s="298">
        <f ca="1">SUMIF(データ!$BU$5:$BU$40,$CU116,データ!DB$5:DB$40)</f>
        <v>0</v>
      </c>
      <c r="EC116" s="298">
        <f ca="1">SUMIF(データ!$BU$5:$BU$40,$CU116,データ!DC$5:DC$40)</f>
        <v>0</v>
      </c>
      <c r="ED116" s="364"/>
      <c r="EE116" s="365"/>
    </row>
    <row r="117" spans="55:135" ht="12" customHeight="1">
      <c r="CT117" s="363">
        <v>11</v>
      </c>
      <c r="CU117" s="363">
        <f t="shared" ca="1" si="374"/>
        <v>0</v>
      </c>
      <c r="CV117" s="298">
        <f ca="1">SUMIF(データ!$BU$5:$BU$40,$CU117,データ!BV$5:BV$40)</f>
        <v>0</v>
      </c>
      <c r="CW117" s="298">
        <f ca="1">SUMIF(データ!$BU$5:$BU$40,$CU117,データ!BW$5:BW$40)</f>
        <v>0</v>
      </c>
      <c r="CX117" s="298">
        <f ca="1">SUMIF(データ!$BU$5:$BU$40,$CU117,データ!BX$5:BX$40)</f>
        <v>0</v>
      </c>
      <c r="CY117" s="298">
        <f ca="1">SUMIF(データ!$BU$5:$BU$40,$CU117,データ!BY$5:BY$40)</f>
        <v>0</v>
      </c>
      <c r="CZ117" s="298">
        <f ca="1">SUMIF(データ!$BU$5:$BU$40,$CU117,データ!BZ$5:BZ$40)</f>
        <v>0</v>
      </c>
      <c r="DA117" s="298">
        <f ca="1">SUMIF(データ!$BU$5:$BU$40,$CU117,データ!CA$5:CA$40)</f>
        <v>0</v>
      </c>
      <c r="DB117" s="298">
        <f ca="1">SUMIF(データ!$BU$5:$BU$40,$CU117,データ!CB$5:CB$40)</f>
        <v>0</v>
      </c>
      <c r="DC117" s="298">
        <f ca="1">SUMIF(データ!$BU$5:$BU$40,$CU117,データ!CC$5:CC$40)</f>
        <v>0</v>
      </c>
      <c r="DD117" s="298">
        <f ca="1">SUMIF(データ!$BU$5:$BU$40,$CU117,データ!CD$5:CD$40)</f>
        <v>0</v>
      </c>
      <c r="DE117" s="298">
        <f ca="1">SUMIF(データ!$BU$5:$BU$40,$CU117,データ!CE$5:CE$40)</f>
        <v>0</v>
      </c>
      <c r="DF117" s="298">
        <f ca="1">SUMIF(データ!$BU$5:$BU$40,$CU117,データ!CF$5:CF$40)</f>
        <v>0</v>
      </c>
      <c r="DG117" s="298">
        <f ca="1">SUMIF(データ!$BU$5:$BU$40,$CU117,データ!CG$5:CG$40)</f>
        <v>0</v>
      </c>
      <c r="DH117" s="298">
        <f ca="1">SUMIF(データ!$BU$5:$BU$40,$CU117,データ!CH$5:CH$40)</f>
        <v>0</v>
      </c>
      <c r="DI117" s="298">
        <f ca="1">SUMIF(データ!$BU$5:$BU$40,$CU117,データ!CI$5:CI$40)</f>
        <v>0</v>
      </c>
      <c r="DJ117" s="298">
        <f ca="1">SUMIF(データ!$BU$5:$BU$40,$CU117,データ!CJ$5:CJ$40)</f>
        <v>0</v>
      </c>
      <c r="DK117" s="298">
        <f ca="1">SUMIF(データ!$BU$5:$BU$40,$CU117,データ!CK$5:CK$40)</f>
        <v>0</v>
      </c>
      <c r="DL117" s="298">
        <f ca="1">SUMIF(データ!$BU$5:$BU$40,$CU117,データ!CL$5:CL$40)</f>
        <v>0</v>
      </c>
      <c r="DM117" s="298">
        <f ca="1">SUMIF(データ!$BU$5:$BU$40,$CU117,データ!CM$5:CM$40)</f>
        <v>0</v>
      </c>
      <c r="DN117" s="298">
        <f ca="1">SUMIF(データ!$BU$5:$BU$40,$CU117,データ!CN$5:CN$40)</f>
        <v>0</v>
      </c>
      <c r="DO117" s="298">
        <f ca="1">SUMIF(データ!$BU$5:$BU$40,$CU117,データ!CO$5:CO$40)</f>
        <v>0</v>
      </c>
      <c r="DP117" s="298">
        <f ca="1">SUMIF(データ!$BU$5:$BU$40,$CU117,データ!CP$5:CP$40)</f>
        <v>0</v>
      </c>
      <c r="DQ117" s="298">
        <f ca="1">SUMIF(データ!$BU$5:$BU$40,$CU117,データ!CQ$5:CQ$40)</f>
        <v>0</v>
      </c>
      <c r="DR117" s="298">
        <f ca="1">SUMIF(データ!$BU$5:$BU$40,$CU117,データ!CR$5:CR$40)</f>
        <v>0</v>
      </c>
      <c r="DS117" s="298">
        <f ca="1">SUMIF(データ!$BU$5:$BU$40,$CU117,データ!CS$5:CS$40)</f>
        <v>0</v>
      </c>
      <c r="DT117" s="298">
        <f ca="1">SUMIF(データ!$BU$5:$BU$40,$CU117,データ!CT$5:CT$40)</f>
        <v>0</v>
      </c>
      <c r="DU117" s="298">
        <f ca="1">SUMIF(データ!$BU$5:$BU$40,$CU117,データ!CU$5:CU$40)</f>
        <v>0</v>
      </c>
      <c r="DV117" s="298">
        <f ca="1">SUMIF(データ!$BU$5:$BU$40,$CU117,データ!CV$5:CV$40)</f>
        <v>0</v>
      </c>
      <c r="DW117" s="298">
        <f ca="1">SUMIF(データ!$BU$5:$BU$40,$CU117,データ!CW$5:CW$40)</f>
        <v>0</v>
      </c>
      <c r="DX117" s="298">
        <f ca="1">SUMIF(データ!$BU$5:$BU$40,$CU117,データ!CX$5:CX$40)</f>
        <v>0</v>
      </c>
      <c r="DY117" s="298">
        <f ca="1">SUMIF(データ!$BU$5:$BU$40,$CU117,データ!CY$5:CY$40)</f>
        <v>0</v>
      </c>
      <c r="DZ117" s="298">
        <f ca="1">SUMIF(データ!$BU$5:$BU$40,$CU117,データ!CZ$5:CZ$40)</f>
        <v>0</v>
      </c>
      <c r="EA117" s="298">
        <f ca="1">SUMIF(データ!$BU$5:$BU$40,$CU117,データ!DA$5:DA$40)</f>
        <v>0</v>
      </c>
      <c r="EB117" s="298">
        <f ca="1">SUMIF(データ!$BU$5:$BU$40,$CU117,データ!DB$5:DB$40)</f>
        <v>0</v>
      </c>
      <c r="EC117" s="298">
        <f ca="1">SUMIF(データ!$BU$5:$BU$40,$CU117,データ!DC$5:DC$40)</f>
        <v>0</v>
      </c>
      <c r="ED117" s="364"/>
      <c r="EE117" s="365"/>
    </row>
    <row r="118" spans="55:135" ht="12" customHeight="1">
      <c r="CT118" s="363">
        <v>12</v>
      </c>
      <c r="CU118" s="363">
        <f t="shared" ca="1" si="374"/>
        <v>0</v>
      </c>
      <c r="CV118" s="298">
        <f ca="1">SUMIF(データ!$BU$5:$BU$40,$CU118,データ!BV$5:BV$40)</f>
        <v>0</v>
      </c>
      <c r="CW118" s="298">
        <f ca="1">SUMIF(データ!$BU$5:$BU$40,$CU118,データ!BW$5:BW$40)</f>
        <v>0</v>
      </c>
      <c r="CX118" s="298">
        <f ca="1">SUMIF(データ!$BU$5:$BU$40,$CU118,データ!BX$5:BX$40)</f>
        <v>0</v>
      </c>
      <c r="CY118" s="298">
        <f ca="1">SUMIF(データ!$BU$5:$BU$40,$CU118,データ!BY$5:BY$40)</f>
        <v>0</v>
      </c>
      <c r="CZ118" s="298">
        <f ca="1">SUMIF(データ!$BU$5:$BU$40,$CU118,データ!BZ$5:BZ$40)</f>
        <v>0</v>
      </c>
      <c r="DA118" s="298">
        <f ca="1">SUMIF(データ!$BU$5:$BU$40,$CU118,データ!CA$5:CA$40)</f>
        <v>0</v>
      </c>
      <c r="DB118" s="298">
        <f ca="1">SUMIF(データ!$BU$5:$BU$40,$CU118,データ!CB$5:CB$40)</f>
        <v>0</v>
      </c>
      <c r="DC118" s="298">
        <f ca="1">SUMIF(データ!$BU$5:$BU$40,$CU118,データ!CC$5:CC$40)</f>
        <v>0</v>
      </c>
      <c r="DD118" s="298">
        <f ca="1">SUMIF(データ!$BU$5:$BU$40,$CU118,データ!CD$5:CD$40)</f>
        <v>0</v>
      </c>
      <c r="DE118" s="298">
        <f ca="1">SUMIF(データ!$BU$5:$BU$40,$CU118,データ!CE$5:CE$40)</f>
        <v>0</v>
      </c>
      <c r="DF118" s="298">
        <f ca="1">SUMIF(データ!$BU$5:$BU$40,$CU118,データ!CF$5:CF$40)</f>
        <v>0</v>
      </c>
      <c r="DG118" s="298">
        <f ca="1">SUMIF(データ!$BU$5:$BU$40,$CU118,データ!CG$5:CG$40)</f>
        <v>0</v>
      </c>
      <c r="DH118" s="298">
        <f ca="1">SUMIF(データ!$BU$5:$BU$40,$CU118,データ!CH$5:CH$40)</f>
        <v>0</v>
      </c>
      <c r="DI118" s="298">
        <f ca="1">SUMIF(データ!$BU$5:$BU$40,$CU118,データ!CI$5:CI$40)</f>
        <v>0</v>
      </c>
      <c r="DJ118" s="298">
        <f ca="1">SUMIF(データ!$BU$5:$BU$40,$CU118,データ!CJ$5:CJ$40)</f>
        <v>0</v>
      </c>
      <c r="DK118" s="298">
        <f ca="1">SUMIF(データ!$BU$5:$BU$40,$CU118,データ!CK$5:CK$40)</f>
        <v>0</v>
      </c>
      <c r="DL118" s="298">
        <f ca="1">SUMIF(データ!$BU$5:$BU$40,$CU118,データ!CL$5:CL$40)</f>
        <v>0</v>
      </c>
      <c r="DM118" s="298">
        <f ca="1">SUMIF(データ!$BU$5:$BU$40,$CU118,データ!CM$5:CM$40)</f>
        <v>0</v>
      </c>
      <c r="DN118" s="298">
        <f ca="1">SUMIF(データ!$BU$5:$BU$40,$CU118,データ!CN$5:CN$40)</f>
        <v>0</v>
      </c>
      <c r="DO118" s="298">
        <f ca="1">SUMIF(データ!$BU$5:$BU$40,$CU118,データ!CO$5:CO$40)</f>
        <v>0</v>
      </c>
      <c r="DP118" s="298">
        <f ca="1">SUMIF(データ!$BU$5:$BU$40,$CU118,データ!CP$5:CP$40)</f>
        <v>0</v>
      </c>
      <c r="DQ118" s="298">
        <f ca="1">SUMIF(データ!$BU$5:$BU$40,$CU118,データ!CQ$5:CQ$40)</f>
        <v>0</v>
      </c>
      <c r="DR118" s="298">
        <f ca="1">SUMIF(データ!$BU$5:$BU$40,$CU118,データ!CR$5:CR$40)</f>
        <v>0</v>
      </c>
      <c r="DS118" s="298">
        <f ca="1">SUMIF(データ!$BU$5:$BU$40,$CU118,データ!CS$5:CS$40)</f>
        <v>0</v>
      </c>
      <c r="DT118" s="298">
        <f ca="1">SUMIF(データ!$BU$5:$BU$40,$CU118,データ!CT$5:CT$40)</f>
        <v>0</v>
      </c>
      <c r="DU118" s="298">
        <f ca="1">SUMIF(データ!$BU$5:$BU$40,$CU118,データ!CU$5:CU$40)</f>
        <v>0</v>
      </c>
      <c r="DV118" s="298">
        <f ca="1">SUMIF(データ!$BU$5:$BU$40,$CU118,データ!CV$5:CV$40)</f>
        <v>0</v>
      </c>
      <c r="DW118" s="298">
        <f ca="1">SUMIF(データ!$BU$5:$BU$40,$CU118,データ!CW$5:CW$40)</f>
        <v>0</v>
      </c>
      <c r="DX118" s="298">
        <f ca="1">SUMIF(データ!$BU$5:$BU$40,$CU118,データ!CX$5:CX$40)</f>
        <v>0</v>
      </c>
      <c r="DY118" s="298">
        <f ca="1">SUMIF(データ!$BU$5:$BU$40,$CU118,データ!CY$5:CY$40)</f>
        <v>0</v>
      </c>
      <c r="DZ118" s="298">
        <f ca="1">SUMIF(データ!$BU$5:$BU$40,$CU118,データ!CZ$5:CZ$40)</f>
        <v>0</v>
      </c>
      <c r="EA118" s="298">
        <f ca="1">SUMIF(データ!$BU$5:$BU$40,$CU118,データ!DA$5:DA$40)</f>
        <v>0</v>
      </c>
      <c r="EB118" s="298">
        <f ca="1">SUMIF(データ!$BU$5:$BU$40,$CU118,データ!DB$5:DB$40)</f>
        <v>0</v>
      </c>
      <c r="EC118" s="298">
        <f ca="1">SUMIF(データ!$BU$5:$BU$40,$CU118,データ!DC$5:DC$40)</f>
        <v>0</v>
      </c>
      <c r="ED118" s="364"/>
      <c r="EE118" s="365"/>
    </row>
    <row r="119" spans="55:135" ht="12" customHeight="1">
      <c r="CT119" s="363">
        <v>13</v>
      </c>
      <c r="CU119" s="363">
        <f t="shared" ca="1" si="374"/>
        <v>0</v>
      </c>
      <c r="CV119" s="298">
        <f ca="1">SUMIF(データ!$BU$5:$BU$40,$CU119,データ!BV$5:BV$40)</f>
        <v>0</v>
      </c>
      <c r="CW119" s="298">
        <f ca="1">SUMIF(データ!$BU$5:$BU$40,$CU119,データ!BW$5:BW$40)</f>
        <v>0</v>
      </c>
      <c r="CX119" s="298">
        <f ca="1">SUMIF(データ!$BU$5:$BU$40,$CU119,データ!BX$5:BX$40)</f>
        <v>0</v>
      </c>
      <c r="CY119" s="298">
        <f ca="1">SUMIF(データ!$BU$5:$BU$40,$CU119,データ!BY$5:BY$40)</f>
        <v>0</v>
      </c>
      <c r="CZ119" s="298">
        <f ca="1">SUMIF(データ!$BU$5:$BU$40,$CU119,データ!BZ$5:BZ$40)</f>
        <v>0</v>
      </c>
      <c r="DA119" s="298">
        <f ca="1">SUMIF(データ!$BU$5:$BU$40,$CU119,データ!CA$5:CA$40)</f>
        <v>0</v>
      </c>
      <c r="DB119" s="298">
        <f ca="1">SUMIF(データ!$BU$5:$BU$40,$CU119,データ!CB$5:CB$40)</f>
        <v>0</v>
      </c>
      <c r="DC119" s="298">
        <f ca="1">SUMIF(データ!$BU$5:$BU$40,$CU119,データ!CC$5:CC$40)</f>
        <v>0</v>
      </c>
      <c r="DD119" s="298">
        <f ca="1">SUMIF(データ!$BU$5:$BU$40,$CU119,データ!CD$5:CD$40)</f>
        <v>0</v>
      </c>
      <c r="DE119" s="298">
        <f ca="1">SUMIF(データ!$BU$5:$BU$40,$CU119,データ!CE$5:CE$40)</f>
        <v>0</v>
      </c>
      <c r="DF119" s="298">
        <f ca="1">SUMIF(データ!$BU$5:$BU$40,$CU119,データ!CF$5:CF$40)</f>
        <v>0</v>
      </c>
      <c r="DG119" s="298">
        <f ca="1">SUMIF(データ!$BU$5:$BU$40,$CU119,データ!CG$5:CG$40)</f>
        <v>0</v>
      </c>
      <c r="DH119" s="298">
        <f ca="1">SUMIF(データ!$BU$5:$BU$40,$CU119,データ!CH$5:CH$40)</f>
        <v>0</v>
      </c>
      <c r="DI119" s="298">
        <f ca="1">SUMIF(データ!$BU$5:$BU$40,$CU119,データ!CI$5:CI$40)</f>
        <v>0</v>
      </c>
      <c r="DJ119" s="298">
        <f ca="1">SUMIF(データ!$BU$5:$BU$40,$CU119,データ!CJ$5:CJ$40)</f>
        <v>0</v>
      </c>
      <c r="DK119" s="298">
        <f ca="1">SUMIF(データ!$BU$5:$BU$40,$CU119,データ!CK$5:CK$40)</f>
        <v>0</v>
      </c>
      <c r="DL119" s="298">
        <f ca="1">SUMIF(データ!$BU$5:$BU$40,$CU119,データ!CL$5:CL$40)</f>
        <v>0</v>
      </c>
      <c r="DM119" s="298">
        <f ca="1">SUMIF(データ!$BU$5:$BU$40,$CU119,データ!CM$5:CM$40)</f>
        <v>0</v>
      </c>
      <c r="DN119" s="298">
        <f ca="1">SUMIF(データ!$BU$5:$BU$40,$CU119,データ!CN$5:CN$40)</f>
        <v>0</v>
      </c>
      <c r="DO119" s="298">
        <f ca="1">SUMIF(データ!$BU$5:$BU$40,$CU119,データ!CO$5:CO$40)</f>
        <v>0</v>
      </c>
      <c r="DP119" s="298">
        <f ca="1">SUMIF(データ!$BU$5:$BU$40,$CU119,データ!CP$5:CP$40)</f>
        <v>0</v>
      </c>
      <c r="DQ119" s="298">
        <f ca="1">SUMIF(データ!$BU$5:$BU$40,$CU119,データ!CQ$5:CQ$40)</f>
        <v>0</v>
      </c>
      <c r="DR119" s="298">
        <f ca="1">SUMIF(データ!$BU$5:$BU$40,$CU119,データ!CR$5:CR$40)</f>
        <v>0</v>
      </c>
      <c r="DS119" s="298">
        <f ca="1">SUMIF(データ!$BU$5:$BU$40,$CU119,データ!CS$5:CS$40)</f>
        <v>0</v>
      </c>
      <c r="DT119" s="298">
        <f ca="1">SUMIF(データ!$BU$5:$BU$40,$CU119,データ!CT$5:CT$40)</f>
        <v>0</v>
      </c>
      <c r="DU119" s="298">
        <f ca="1">SUMIF(データ!$BU$5:$BU$40,$CU119,データ!CU$5:CU$40)</f>
        <v>0</v>
      </c>
      <c r="DV119" s="298">
        <f ca="1">SUMIF(データ!$BU$5:$BU$40,$CU119,データ!CV$5:CV$40)</f>
        <v>0</v>
      </c>
      <c r="DW119" s="298">
        <f ca="1">SUMIF(データ!$BU$5:$BU$40,$CU119,データ!CW$5:CW$40)</f>
        <v>0</v>
      </c>
      <c r="DX119" s="298">
        <f ca="1">SUMIF(データ!$BU$5:$BU$40,$CU119,データ!CX$5:CX$40)</f>
        <v>0</v>
      </c>
      <c r="DY119" s="298">
        <f ca="1">SUMIF(データ!$BU$5:$BU$40,$CU119,データ!CY$5:CY$40)</f>
        <v>0</v>
      </c>
      <c r="DZ119" s="298">
        <f ca="1">SUMIF(データ!$BU$5:$BU$40,$CU119,データ!CZ$5:CZ$40)</f>
        <v>0</v>
      </c>
      <c r="EA119" s="298">
        <f ca="1">SUMIF(データ!$BU$5:$BU$40,$CU119,データ!DA$5:DA$40)</f>
        <v>0</v>
      </c>
      <c r="EB119" s="298">
        <f ca="1">SUMIF(データ!$BU$5:$BU$40,$CU119,データ!DB$5:DB$40)</f>
        <v>0</v>
      </c>
      <c r="EC119" s="298">
        <f ca="1">SUMIF(データ!$BU$5:$BU$40,$CU119,データ!DC$5:DC$40)</f>
        <v>0</v>
      </c>
      <c r="ED119" s="364"/>
      <c r="EE119" s="365"/>
    </row>
    <row r="120" spans="55:135" ht="12" customHeight="1">
      <c r="CT120" s="363">
        <v>14</v>
      </c>
      <c r="CU120" s="363">
        <f t="shared" ca="1" si="374"/>
        <v>0</v>
      </c>
      <c r="CV120" s="298">
        <f ca="1">SUMIF(データ!$BU$5:$BU$40,$CU120,データ!BV$5:BV$40)</f>
        <v>0</v>
      </c>
      <c r="CW120" s="298">
        <f ca="1">SUMIF(データ!$BU$5:$BU$40,$CU120,データ!BW$5:BW$40)</f>
        <v>0</v>
      </c>
      <c r="CX120" s="298">
        <f ca="1">SUMIF(データ!$BU$5:$BU$40,$CU120,データ!BX$5:BX$40)</f>
        <v>0</v>
      </c>
      <c r="CY120" s="298">
        <f ca="1">SUMIF(データ!$BU$5:$BU$40,$CU120,データ!BY$5:BY$40)</f>
        <v>0</v>
      </c>
      <c r="CZ120" s="298">
        <f ca="1">SUMIF(データ!$BU$5:$BU$40,$CU120,データ!BZ$5:BZ$40)</f>
        <v>0</v>
      </c>
      <c r="DA120" s="298">
        <f ca="1">SUMIF(データ!$BU$5:$BU$40,$CU120,データ!CA$5:CA$40)</f>
        <v>0</v>
      </c>
      <c r="DB120" s="298">
        <f ca="1">SUMIF(データ!$BU$5:$BU$40,$CU120,データ!CB$5:CB$40)</f>
        <v>0</v>
      </c>
      <c r="DC120" s="298">
        <f ca="1">SUMIF(データ!$BU$5:$BU$40,$CU120,データ!CC$5:CC$40)</f>
        <v>0</v>
      </c>
      <c r="DD120" s="298">
        <f ca="1">SUMIF(データ!$BU$5:$BU$40,$CU120,データ!CD$5:CD$40)</f>
        <v>0</v>
      </c>
      <c r="DE120" s="298">
        <f ca="1">SUMIF(データ!$BU$5:$BU$40,$CU120,データ!CE$5:CE$40)</f>
        <v>0</v>
      </c>
      <c r="DF120" s="298">
        <f ca="1">SUMIF(データ!$BU$5:$BU$40,$CU120,データ!CF$5:CF$40)</f>
        <v>0</v>
      </c>
      <c r="DG120" s="298">
        <f ca="1">SUMIF(データ!$BU$5:$BU$40,$CU120,データ!CG$5:CG$40)</f>
        <v>0</v>
      </c>
      <c r="DH120" s="298">
        <f ca="1">SUMIF(データ!$BU$5:$BU$40,$CU120,データ!CH$5:CH$40)</f>
        <v>0</v>
      </c>
      <c r="DI120" s="298">
        <f ca="1">SUMIF(データ!$BU$5:$BU$40,$CU120,データ!CI$5:CI$40)</f>
        <v>0</v>
      </c>
      <c r="DJ120" s="298">
        <f ca="1">SUMIF(データ!$BU$5:$BU$40,$CU120,データ!CJ$5:CJ$40)</f>
        <v>0</v>
      </c>
      <c r="DK120" s="298">
        <f ca="1">SUMIF(データ!$BU$5:$BU$40,$CU120,データ!CK$5:CK$40)</f>
        <v>0</v>
      </c>
      <c r="DL120" s="298">
        <f ca="1">SUMIF(データ!$BU$5:$BU$40,$CU120,データ!CL$5:CL$40)</f>
        <v>0</v>
      </c>
      <c r="DM120" s="298">
        <f ca="1">SUMIF(データ!$BU$5:$BU$40,$CU120,データ!CM$5:CM$40)</f>
        <v>0</v>
      </c>
      <c r="DN120" s="298">
        <f ca="1">SUMIF(データ!$BU$5:$BU$40,$CU120,データ!CN$5:CN$40)</f>
        <v>0</v>
      </c>
      <c r="DO120" s="298">
        <f ca="1">SUMIF(データ!$BU$5:$BU$40,$CU120,データ!CO$5:CO$40)</f>
        <v>0</v>
      </c>
      <c r="DP120" s="298">
        <f ca="1">SUMIF(データ!$BU$5:$BU$40,$CU120,データ!CP$5:CP$40)</f>
        <v>0</v>
      </c>
      <c r="DQ120" s="298">
        <f ca="1">SUMIF(データ!$BU$5:$BU$40,$CU120,データ!CQ$5:CQ$40)</f>
        <v>0</v>
      </c>
      <c r="DR120" s="298">
        <f ca="1">SUMIF(データ!$BU$5:$BU$40,$CU120,データ!CR$5:CR$40)</f>
        <v>0</v>
      </c>
      <c r="DS120" s="298">
        <f ca="1">SUMIF(データ!$BU$5:$BU$40,$CU120,データ!CS$5:CS$40)</f>
        <v>0</v>
      </c>
      <c r="DT120" s="298">
        <f ca="1">SUMIF(データ!$BU$5:$BU$40,$CU120,データ!CT$5:CT$40)</f>
        <v>0</v>
      </c>
      <c r="DU120" s="298">
        <f ca="1">SUMIF(データ!$BU$5:$BU$40,$CU120,データ!CU$5:CU$40)</f>
        <v>0</v>
      </c>
      <c r="DV120" s="298">
        <f ca="1">SUMIF(データ!$BU$5:$BU$40,$CU120,データ!CV$5:CV$40)</f>
        <v>0</v>
      </c>
      <c r="DW120" s="298">
        <f ca="1">SUMIF(データ!$BU$5:$BU$40,$CU120,データ!CW$5:CW$40)</f>
        <v>0</v>
      </c>
      <c r="DX120" s="298">
        <f ca="1">SUMIF(データ!$BU$5:$BU$40,$CU120,データ!CX$5:CX$40)</f>
        <v>0</v>
      </c>
      <c r="DY120" s="298">
        <f ca="1">SUMIF(データ!$BU$5:$BU$40,$CU120,データ!CY$5:CY$40)</f>
        <v>0</v>
      </c>
      <c r="DZ120" s="298">
        <f ca="1">SUMIF(データ!$BU$5:$BU$40,$CU120,データ!CZ$5:CZ$40)</f>
        <v>0</v>
      </c>
      <c r="EA120" s="298">
        <f ca="1">SUMIF(データ!$BU$5:$BU$40,$CU120,データ!DA$5:DA$40)</f>
        <v>0</v>
      </c>
      <c r="EB120" s="298">
        <f ca="1">SUMIF(データ!$BU$5:$BU$40,$CU120,データ!DB$5:DB$40)</f>
        <v>0</v>
      </c>
      <c r="EC120" s="298">
        <f ca="1">SUMIF(データ!$BU$5:$BU$40,$CU120,データ!DC$5:DC$40)</f>
        <v>0</v>
      </c>
      <c r="ED120" s="364"/>
      <c r="EE120" s="365"/>
    </row>
    <row r="121" spans="55:135" ht="12" customHeight="1">
      <c r="CT121" s="363">
        <v>15</v>
      </c>
      <c r="CU121" s="363">
        <f t="shared" ca="1" si="374"/>
        <v>0</v>
      </c>
      <c r="CV121" s="298">
        <f ca="1">SUMIF(データ!$BU$5:$BU$40,$CU121,データ!BV$5:BV$40)</f>
        <v>0</v>
      </c>
      <c r="CW121" s="298">
        <f ca="1">SUMIF(データ!$BU$5:$BU$40,$CU121,データ!BW$5:BW$40)</f>
        <v>0</v>
      </c>
      <c r="CX121" s="298">
        <f ca="1">SUMIF(データ!$BU$5:$BU$40,$CU121,データ!BX$5:BX$40)</f>
        <v>0</v>
      </c>
      <c r="CY121" s="298">
        <f ca="1">SUMIF(データ!$BU$5:$BU$40,$CU121,データ!BY$5:BY$40)</f>
        <v>0</v>
      </c>
      <c r="CZ121" s="298">
        <f ca="1">SUMIF(データ!$BU$5:$BU$40,$CU121,データ!BZ$5:BZ$40)</f>
        <v>0</v>
      </c>
      <c r="DA121" s="298">
        <f ca="1">SUMIF(データ!$BU$5:$BU$40,$CU121,データ!CA$5:CA$40)</f>
        <v>0</v>
      </c>
      <c r="DB121" s="298">
        <f ca="1">SUMIF(データ!$BU$5:$BU$40,$CU121,データ!CB$5:CB$40)</f>
        <v>0</v>
      </c>
      <c r="DC121" s="298">
        <f ca="1">SUMIF(データ!$BU$5:$BU$40,$CU121,データ!CC$5:CC$40)</f>
        <v>0</v>
      </c>
      <c r="DD121" s="298">
        <f ca="1">SUMIF(データ!$BU$5:$BU$40,$CU121,データ!CD$5:CD$40)</f>
        <v>0</v>
      </c>
      <c r="DE121" s="298">
        <f ca="1">SUMIF(データ!$BU$5:$BU$40,$CU121,データ!CE$5:CE$40)</f>
        <v>0</v>
      </c>
      <c r="DF121" s="298">
        <f ca="1">SUMIF(データ!$BU$5:$BU$40,$CU121,データ!CF$5:CF$40)</f>
        <v>0</v>
      </c>
      <c r="DG121" s="298">
        <f ca="1">SUMIF(データ!$BU$5:$BU$40,$CU121,データ!CG$5:CG$40)</f>
        <v>0</v>
      </c>
      <c r="DH121" s="298">
        <f ca="1">SUMIF(データ!$BU$5:$BU$40,$CU121,データ!CH$5:CH$40)</f>
        <v>0</v>
      </c>
      <c r="DI121" s="298">
        <f ca="1">SUMIF(データ!$BU$5:$BU$40,$CU121,データ!CI$5:CI$40)</f>
        <v>0</v>
      </c>
      <c r="DJ121" s="298">
        <f ca="1">SUMIF(データ!$BU$5:$BU$40,$CU121,データ!CJ$5:CJ$40)</f>
        <v>0</v>
      </c>
      <c r="DK121" s="298">
        <f ca="1">SUMIF(データ!$BU$5:$BU$40,$CU121,データ!CK$5:CK$40)</f>
        <v>0</v>
      </c>
      <c r="DL121" s="298">
        <f ca="1">SUMIF(データ!$BU$5:$BU$40,$CU121,データ!CL$5:CL$40)</f>
        <v>0</v>
      </c>
      <c r="DM121" s="298">
        <f ca="1">SUMIF(データ!$BU$5:$BU$40,$CU121,データ!CM$5:CM$40)</f>
        <v>0</v>
      </c>
      <c r="DN121" s="298">
        <f ca="1">SUMIF(データ!$BU$5:$BU$40,$CU121,データ!CN$5:CN$40)</f>
        <v>0</v>
      </c>
      <c r="DO121" s="298">
        <f ca="1">SUMIF(データ!$BU$5:$BU$40,$CU121,データ!CO$5:CO$40)</f>
        <v>0</v>
      </c>
      <c r="DP121" s="298">
        <f ca="1">SUMIF(データ!$BU$5:$BU$40,$CU121,データ!CP$5:CP$40)</f>
        <v>0</v>
      </c>
      <c r="DQ121" s="298">
        <f ca="1">SUMIF(データ!$BU$5:$BU$40,$CU121,データ!CQ$5:CQ$40)</f>
        <v>0</v>
      </c>
      <c r="DR121" s="298">
        <f ca="1">SUMIF(データ!$BU$5:$BU$40,$CU121,データ!CR$5:CR$40)</f>
        <v>0</v>
      </c>
      <c r="DS121" s="298">
        <f ca="1">SUMIF(データ!$BU$5:$BU$40,$CU121,データ!CS$5:CS$40)</f>
        <v>0</v>
      </c>
      <c r="DT121" s="298">
        <f ca="1">SUMIF(データ!$BU$5:$BU$40,$CU121,データ!CT$5:CT$40)</f>
        <v>0</v>
      </c>
      <c r="DU121" s="298">
        <f ca="1">SUMIF(データ!$BU$5:$BU$40,$CU121,データ!CU$5:CU$40)</f>
        <v>0</v>
      </c>
      <c r="DV121" s="298">
        <f ca="1">SUMIF(データ!$BU$5:$BU$40,$CU121,データ!CV$5:CV$40)</f>
        <v>0</v>
      </c>
      <c r="DW121" s="298">
        <f ca="1">SUMIF(データ!$BU$5:$BU$40,$CU121,データ!CW$5:CW$40)</f>
        <v>0</v>
      </c>
      <c r="DX121" s="298">
        <f ca="1">SUMIF(データ!$BU$5:$BU$40,$CU121,データ!CX$5:CX$40)</f>
        <v>0</v>
      </c>
      <c r="DY121" s="298">
        <f ca="1">SUMIF(データ!$BU$5:$BU$40,$CU121,データ!CY$5:CY$40)</f>
        <v>0</v>
      </c>
      <c r="DZ121" s="298">
        <f ca="1">SUMIF(データ!$BU$5:$BU$40,$CU121,データ!CZ$5:CZ$40)</f>
        <v>0</v>
      </c>
      <c r="EA121" s="298">
        <f ca="1">SUMIF(データ!$BU$5:$BU$40,$CU121,データ!DA$5:DA$40)</f>
        <v>0</v>
      </c>
      <c r="EB121" s="298">
        <f ca="1">SUMIF(データ!$BU$5:$BU$40,$CU121,データ!DB$5:DB$40)</f>
        <v>0</v>
      </c>
      <c r="EC121" s="298">
        <f ca="1">SUMIF(データ!$BU$5:$BU$40,$CU121,データ!DC$5:DC$40)</f>
        <v>0</v>
      </c>
      <c r="ED121" s="364"/>
      <c r="EE121" s="365"/>
    </row>
    <row r="122" spans="55:135" ht="12" customHeight="1">
      <c r="CT122" s="363">
        <v>16</v>
      </c>
      <c r="CU122" s="363">
        <f t="shared" ca="1" si="374"/>
        <v>0</v>
      </c>
      <c r="CV122" s="298">
        <f ca="1">SUMIF(データ!$BU$5:$BU$40,$CU122,データ!BV$5:BV$40)</f>
        <v>0</v>
      </c>
      <c r="CW122" s="298">
        <f ca="1">SUMIF(データ!$BU$5:$BU$40,$CU122,データ!BW$5:BW$40)</f>
        <v>0</v>
      </c>
      <c r="CX122" s="298">
        <f ca="1">SUMIF(データ!$BU$5:$BU$40,$CU122,データ!BX$5:BX$40)</f>
        <v>0</v>
      </c>
      <c r="CY122" s="298">
        <f ca="1">SUMIF(データ!$BU$5:$BU$40,$CU122,データ!BY$5:BY$40)</f>
        <v>0</v>
      </c>
      <c r="CZ122" s="298">
        <f ca="1">SUMIF(データ!$BU$5:$BU$40,$CU122,データ!BZ$5:BZ$40)</f>
        <v>0</v>
      </c>
      <c r="DA122" s="298">
        <f ca="1">SUMIF(データ!$BU$5:$BU$40,$CU122,データ!CA$5:CA$40)</f>
        <v>0</v>
      </c>
      <c r="DB122" s="298">
        <f ca="1">SUMIF(データ!$BU$5:$BU$40,$CU122,データ!CB$5:CB$40)</f>
        <v>0</v>
      </c>
      <c r="DC122" s="298">
        <f ca="1">SUMIF(データ!$BU$5:$BU$40,$CU122,データ!CC$5:CC$40)</f>
        <v>0</v>
      </c>
      <c r="DD122" s="298">
        <f ca="1">SUMIF(データ!$BU$5:$BU$40,$CU122,データ!CD$5:CD$40)</f>
        <v>0</v>
      </c>
      <c r="DE122" s="298">
        <f ca="1">SUMIF(データ!$BU$5:$BU$40,$CU122,データ!CE$5:CE$40)</f>
        <v>0</v>
      </c>
      <c r="DF122" s="298">
        <f ca="1">SUMIF(データ!$BU$5:$BU$40,$CU122,データ!CF$5:CF$40)</f>
        <v>0</v>
      </c>
      <c r="DG122" s="298">
        <f ca="1">SUMIF(データ!$BU$5:$BU$40,$CU122,データ!CG$5:CG$40)</f>
        <v>0</v>
      </c>
      <c r="DH122" s="298">
        <f ca="1">SUMIF(データ!$BU$5:$BU$40,$CU122,データ!CH$5:CH$40)</f>
        <v>0</v>
      </c>
      <c r="DI122" s="298">
        <f ca="1">SUMIF(データ!$BU$5:$BU$40,$CU122,データ!CI$5:CI$40)</f>
        <v>0</v>
      </c>
      <c r="DJ122" s="298">
        <f ca="1">SUMIF(データ!$BU$5:$BU$40,$CU122,データ!CJ$5:CJ$40)</f>
        <v>0</v>
      </c>
      <c r="DK122" s="298">
        <f ca="1">SUMIF(データ!$BU$5:$BU$40,$CU122,データ!CK$5:CK$40)</f>
        <v>0</v>
      </c>
      <c r="DL122" s="298">
        <f ca="1">SUMIF(データ!$BU$5:$BU$40,$CU122,データ!CL$5:CL$40)</f>
        <v>0</v>
      </c>
      <c r="DM122" s="298">
        <f ca="1">SUMIF(データ!$BU$5:$BU$40,$CU122,データ!CM$5:CM$40)</f>
        <v>0</v>
      </c>
      <c r="DN122" s="298">
        <f ca="1">SUMIF(データ!$BU$5:$BU$40,$CU122,データ!CN$5:CN$40)</f>
        <v>0</v>
      </c>
      <c r="DO122" s="298">
        <f ca="1">SUMIF(データ!$BU$5:$BU$40,$CU122,データ!CO$5:CO$40)</f>
        <v>0</v>
      </c>
      <c r="DP122" s="298">
        <f ca="1">SUMIF(データ!$BU$5:$BU$40,$CU122,データ!CP$5:CP$40)</f>
        <v>0</v>
      </c>
      <c r="DQ122" s="298">
        <f ca="1">SUMIF(データ!$BU$5:$BU$40,$CU122,データ!CQ$5:CQ$40)</f>
        <v>0</v>
      </c>
      <c r="DR122" s="298">
        <f ca="1">SUMIF(データ!$BU$5:$BU$40,$CU122,データ!CR$5:CR$40)</f>
        <v>0</v>
      </c>
      <c r="DS122" s="298">
        <f ca="1">SUMIF(データ!$BU$5:$BU$40,$CU122,データ!CS$5:CS$40)</f>
        <v>0</v>
      </c>
      <c r="DT122" s="298">
        <f ca="1">SUMIF(データ!$BU$5:$BU$40,$CU122,データ!CT$5:CT$40)</f>
        <v>0</v>
      </c>
      <c r="DU122" s="298">
        <f ca="1">SUMIF(データ!$BU$5:$BU$40,$CU122,データ!CU$5:CU$40)</f>
        <v>0</v>
      </c>
      <c r="DV122" s="298">
        <f ca="1">SUMIF(データ!$BU$5:$BU$40,$CU122,データ!CV$5:CV$40)</f>
        <v>0</v>
      </c>
      <c r="DW122" s="298">
        <f ca="1">SUMIF(データ!$BU$5:$BU$40,$CU122,データ!CW$5:CW$40)</f>
        <v>0</v>
      </c>
      <c r="DX122" s="298">
        <f ca="1">SUMIF(データ!$BU$5:$BU$40,$CU122,データ!CX$5:CX$40)</f>
        <v>0</v>
      </c>
      <c r="DY122" s="298">
        <f ca="1">SUMIF(データ!$BU$5:$BU$40,$CU122,データ!CY$5:CY$40)</f>
        <v>0</v>
      </c>
      <c r="DZ122" s="298">
        <f ca="1">SUMIF(データ!$BU$5:$BU$40,$CU122,データ!CZ$5:CZ$40)</f>
        <v>0</v>
      </c>
      <c r="EA122" s="298">
        <f ca="1">SUMIF(データ!$BU$5:$BU$40,$CU122,データ!DA$5:DA$40)</f>
        <v>0</v>
      </c>
      <c r="EB122" s="298">
        <f ca="1">SUMIF(データ!$BU$5:$BU$40,$CU122,データ!DB$5:DB$40)</f>
        <v>0</v>
      </c>
      <c r="EC122" s="298">
        <f ca="1">SUMIF(データ!$BU$5:$BU$40,$CU122,データ!DC$5:DC$40)</f>
        <v>0</v>
      </c>
      <c r="ED122" s="364"/>
      <c r="EE122" s="365"/>
    </row>
    <row r="123" spans="55:135" ht="12" customHeight="1">
      <c r="CT123" s="363">
        <v>17</v>
      </c>
      <c r="CU123" s="363">
        <f t="shared" ca="1" si="374"/>
        <v>0</v>
      </c>
      <c r="CV123" s="298">
        <f ca="1">SUMIF(データ!$BU$5:$BU$40,$CU123,データ!BV$5:BV$40)</f>
        <v>0</v>
      </c>
      <c r="CW123" s="298">
        <f ca="1">SUMIF(データ!$BU$5:$BU$40,$CU123,データ!BW$5:BW$40)</f>
        <v>0</v>
      </c>
      <c r="CX123" s="298">
        <f ca="1">SUMIF(データ!$BU$5:$BU$40,$CU123,データ!BX$5:BX$40)</f>
        <v>0</v>
      </c>
      <c r="CY123" s="298">
        <f ca="1">SUMIF(データ!$BU$5:$BU$40,$CU123,データ!BY$5:BY$40)</f>
        <v>0</v>
      </c>
      <c r="CZ123" s="298">
        <f ca="1">SUMIF(データ!$BU$5:$BU$40,$CU123,データ!BZ$5:BZ$40)</f>
        <v>0</v>
      </c>
      <c r="DA123" s="298">
        <f ca="1">SUMIF(データ!$BU$5:$BU$40,$CU123,データ!CA$5:CA$40)</f>
        <v>0</v>
      </c>
      <c r="DB123" s="298">
        <f ca="1">SUMIF(データ!$BU$5:$BU$40,$CU123,データ!CB$5:CB$40)</f>
        <v>0</v>
      </c>
      <c r="DC123" s="298">
        <f ca="1">SUMIF(データ!$BU$5:$BU$40,$CU123,データ!CC$5:CC$40)</f>
        <v>0</v>
      </c>
      <c r="DD123" s="298">
        <f ca="1">SUMIF(データ!$BU$5:$BU$40,$CU123,データ!CD$5:CD$40)</f>
        <v>0</v>
      </c>
      <c r="DE123" s="298">
        <f ca="1">SUMIF(データ!$BU$5:$BU$40,$CU123,データ!CE$5:CE$40)</f>
        <v>0</v>
      </c>
      <c r="DF123" s="298">
        <f ca="1">SUMIF(データ!$BU$5:$BU$40,$CU123,データ!CF$5:CF$40)</f>
        <v>0</v>
      </c>
      <c r="DG123" s="298">
        <f ca="1">SUMIF(データ!$BU$5:$BU$40,$CU123,データ!CG$5:CG$40)</f>
        <v>0</v>
      </c>
      <c r="DH123" s="298">
        <f ca="1">SUMIF(データ!$BU$5:$BU$40,$CU123,データ!CH$5:CH$40)</f>
        <v>0</v>
      </c>
      <c r="DI123" s="298">
        <f ca="1">SUMIF(データ!$BU$5:$BU$40,$CU123,データ!CI$5:CI$40)</f>
        <v>0</v>
      </c>
      <c r="DJ123" s="298">
        <f ca="1">SUMIF(データ!$BU$5:$BU$40,$CU123,データ!CJ$5:CJ$40)</f>
        <v>0</v>
      </c>
      <c r="DK123" s="298">
        <f ca="1">SUMIF(データ!$BU$5:$BU$40,$CU123,データ!CK$5:CK$40)</f>
        <v>0</v>
      </c>
      <c r="DL123" s="298">
        <f ca="1">SUMIF(データ!$BU$5:$BU$40,$CU123,データ!CL$5:CL$40)</f>
        <v>0</v>
      </c>
      <c r="DM123" s="298">
        <f ca="1">SUMIF(データ!$BU$5:$BU$40,$CU123,データ!CM$5:CM$40)</f>
        <v>0</v>
      </c>
      <c r="DN123" s="298">
        <f ca="1">SUMIF(データ!$BU$5:$BU$40,$CU123,データ!CN$5:CN$40)</f>
        <v>0</v>
      </c>
      <c r="DO123" s="298">
        <f ca="1">SUMIF(データ!$BU$5:$BU$40,$CU123,データ!CO$5:CO$40)</f>
        <v>0</v>
      </c>
      <c r="DP123" s="298">
        <f ca="1">SUMIF(データ!$BU$5:$BU$40,$CU123,データ!CP$5:CP$40)</f>
        <v>0</v>
      </c>
      <c r="DQ123" s="298">
        <f ca="1">SUMIF(データ!$BU$5:$BU$40,$CU123,データ!CQ$5:CQ$40)</f>
        <v>0</v>
      </c>
      <c r="DR123" s="298">
        <f ca="1">SUMIF(データ!$BU$5:$BU$40,$CU123,データ!CR$5:CR$40)</f>
        <v>0</v>
      </c>
      <c r="DS123" s="298">
        <f ca="1">SUMIF(データ!$BU$5:$BU$40,$CU123,データ!CS$5:CS$40)</f>
        <v>0</v>
      </c>
      <c r="DT123" s="298">
        <f ca="1">SUMIF(データ!$BU$5:$BU$40,$CU123,データ!CT$5:CT$40)</f>
        <v>0</v>
      </c>
      <c r="DU123" s="298">
        <f ca="1">SUMIF(データ!$BU$5:$BU$40,$CU123,データ!CU$5:CU$40)</f>
        <v>0</v>
      </c>
      <c r="DV123" s="298">
        <f ca="1">SUMIF(データ!$BU$5:$BU$40,$CU123,データ!CV$5:CV$40)</f>
        <v>0</v>
      </c>
      <c r="DW123" s="298">
        <f ca="1">SUMIF(データ!$BU$5:$BU$40,$CU123,データ!CW$5:CW$40)</f>
        <v>0</v>
      </c>
      <c r="DX123" s="298">
        <f ca="1">SUMIF(データ!$BU$5:$BU$40,$CU123,データ!CX$5:CX$40)</f>
        <v>0</v>
      </c>
      <c r="DY123" s="298">
        <f ca="1">SUMIF(データ!$BU$5:$BU$40,$CU123,データ!CY$5:CY$40)</f>
        <v>0</v>
      </c>
      <c r="DZ123" s="298">
        <f ca="1">SUMIF(データ!$BU$5:$BU$40,$CU123,データ!CZ$5:CZ$40)</f>
        <v>0</v>
      </c>
      <c r="EA123" s="298">
        <f ca="1">SUMIF(データ!$BU$5:$BU$40,$CU123,データ!DA$5:DA$40)</f>
        <v>0</v>
      </c>
      <c r="EB123" s="298">
        <f ca="1">SUMIF(データ!$BU$5:$BU$40,$CU123,データ!DB$5:DB$40)</f>
        <v>0</v>
      </c>
      <c r="EC123" s="298">
        <f ca="1">SUMIF(データ!$BU$5:$BU$40,$CU123,データ!DC$5:DC$40)</f>
        <v>0</v>
      </c>
      <c r="ED123" s="364"/>
      <c r="EE123" s="365"/>
    </row>
    <row r="124" spans="55:135" ht="12" customHeight="1">
      <c r="CT124" s="371">
        <v>18</v>
      </c>
      <c r="CU124" s="371">
        <f t="shared" ca="1" si="374"/>
        <v>0</v>
      </c>
      <c r="CV124" s="372">
        <f ca="1">SUMIF(データ!$BU$5:$BU$40,$CU124,データ!BV$5:BV$40)</f>
        <v>0</v>
      </c>
      <c r="CW124" s="372">
        <f ca="1">SUMIF(データ!$BU$5:$BU$40,$CU124,データ!BW$5:BW$40)</f>
        <v>0</v>
      </c>
      <c r="CX124" s="372">
        <f ca="1">SUMIF(データ!$BU$5:$BU$40,$CU124,データ!BX$5:BX$40)</f>
        <v>0</v>
      </c>
      <c r="CY124" s="372">
        <f ca="1">SUMIF(データ!$BU$5:$BU$40,$CU124,データ!BY$5:BY$40)</f>
        <v>0</v>
      </c>
      <c r="CZ124" s="372">
        <f ca="1">SUMIF(データ!$BU$5:$BU$40,$CU124,データ!BZ$5:BZ$40)</f>
        <v>0</v>
      </c>
      <c r="DA124" s="372">
        <f ca="1">SUMIF(データ!$BU$5:$BU$40,$CU124,データ!CA$5:CA$40)</f>
        <v>0</v>
      </c>
      <c r="DB124" s="372">
        <f ca="1">SUMIF(データ!$BU$5:$BU$40,$CU124,データ!CB$5:CB$40)</f>
        <v>0</v>
      </c>
      <c r="DC124" s="372">
        <f ca="1">SUMIF(データ!$BU$5:$BU$40,$CU124,データ!CC$5:CC$40)</f>
        <v>0</v>
      </c>
      <c r="DD124" s="372">
        <f ca="1">SUMIF(データ!$BU$5:$BU$40,$CU124,データ!CD$5:CD$40)</f>
        <v>0</v>
      </c>
      <c r="DE124" s="372">
        <f ca="1">SUMIF(データ!$BU$5:$BU$40,$CU124,データ!CE$5:CE$40)</f>
        <v>0</v>
      </c>
      <c r="DF124" s="372">
        <f ca="1">SUMIF(データ!$BU$5:$BU$40,$CU124,データ!CF$5:CF$40)</f>
        <v>0</v>
      </c>
      <c r="DG124" s="372">
        <f ca="1">SUMIF(データ!$BU$5:$BU$40,$CU124,データ!CG$5:CG$40)</f>
        <v>0</v>
      </c>
      <c r="DH124" s="372">
        <f ca="1">SUMIF(データ!$BU$5:$BU$40,$CU124,データ!CH$5:CH$40)</f>
        <v>0</v>
      </c>
      <c r="DI124" s="372">
        <f ca="1">SUMIF(データ!$BU$5:$BU$40,$CU124,データ!CI$5:CI$40)</f>
        <v>0</v>
      </c>
      <c r="DJ124" s="372">
        <f ca="1">SUMIF(データ!$BU$5:$BU$40,$CU124,データ!CJ$5:CJ$40)</f>
        <v>0</v>
      </c>
      <c r="DK124" s="372">
        <f ca="1">SUMIF(データ!$BU$5:$BU$40,$CU124,データ!CK$5:CK$40)</f>
        <v>0</v>
      </c>
      <c r="DL124" s="372">
        <f ca="1">SUMIF(データ!$BU$5:$BU$40,$CU124,データ!CL$5:CL$40)</f>
        <v>0</v>
      </c>
      <c r="DM124" s="372">
        <f ca="1">SUMIF(データ!$BU$5:$BU$40,$CU124,データ!CM$5:CM$40)</f>
        <v>0</v>
      </c>
      <c r="DN124" s="372">
        <f ca="1">SUMIF(データ!$BU$5:$BU$40,$CU124,データ!CN$5:CN$40)</f>
        <v>0</v>
      </c>
      <c r="DO124" s="372">
        <f ca="1">SUMIF(データ!$BU$5:$BU$40,$CU124,データ!CO$5:CO$40)</f>
        <v>0</v>
      </c>
      <c r="DP124" s="372">
        <f ca="1">SUMIF(データ!$BU$5:$BU$40,$CU124,データ!CP$5:CP$40)</f>
        <v>0</v>
      </c>
      <c r="DQ124" s="372">
        <f ca="1">SUMIF(データ!$BU$5:$BU$40,$CU124,データ!CQ$5:CQ$40)</f>
        <v>0</v>
      </c>
      <c r="DR124" s="372">
        <f ca="1">SUMIF(データ!$BU$5:$BU$40,$CU124,データ!CR$5:CR$40)</f>
        <v>0</v>
      </c>
      <c r="DS124" s="372">
        <f ca="1">SUMIF(データ!$BU$5:$BU$40,$CU124,データ!CS$5:CS$40)</f>
        <v>0</v>
      </c>
      <c r="DT124" s="372">
        <f ca="1">SUMIF(データ!$BU$5:$BU$40,$CU124,データ!CT$5:CT$40)</f>
        <v>0</v>
      </c>
      <c r="DU124" s="372">
        <f ca="1">SUMIF(データ!$BU$5:$BU$40,$CU124,データ!CU$5:CU$40)</f>
        <v>0</v>
      </c>
      <c r="DV124" s="372">
        <f ca="1">SUMIF(データ!$BU$5:$BU$40,$CU124,データ!CV$5:CV$40)</f>
        <v>0</v>
      </c>
      <c r="DW124" s="372">
        <f ca="1">SUMIF(データ!$BU$5:$BU$40,$CU124,データ!CW$5:CW$40)</f>
        <v>0</v>
      </c>
      <c r="DX124" s="372">
        <f ca="1">SUMIF(データ!$BU$5:$BU$40,$CU124,データ!CX$5:CX$40)</f>
        <v>0</v>
      </c>
      <c r="DY124" s="372">
        <f ca="1">SUMIF(データ!$BU$5:$BU$40,$CU124,データ!CY$5:CY$40)</f>
        <v>0</v>
      </c>
      <c r="DZ124" s="372">
        <f ca="1">SUMIF(データ!$BU$5:$BU$40,$CU124,データ!CZ$5:CZ$40)</f>
        <v>0</v>
      </c>
      <c r="EA124" s="372">
        <f ca="1">SUMIF(データ!$BU$5:$BU$40,$CU124,データ!DA$5:DA$40)</f>
        <v>0</v>
      </c>
      <c r="EB124" s="372">
        <f ca="1">SUMIF(データ!$BU$5:$BU$40,$CU124,データ!DB$5:DB$40)</f>
        <v>0</v>
      </c>
      <c r="EC124" s="372">
        <f ca="1">SUMIF(データ!$BU$5:$BU$40,$CU124,データ!DC$5:DC$40)</f>
        <v>0</v>
      </c>
      <c r="ED124" s="364"/>
      <c r="EE124" s="365"/>
    </row>
    <row r="125" spans="55:135" ht="12" customHeight="1">
      <c r="CT125" s="371">
        <v>19</v>
      </c>
      <c r="CU125" s="371">
        <f t="shared" ca="1" si="374"/>
        <v>0</v>
      </c>
      <c r="CV125" s="372">
        <f ca="1">SUMIF(データ!$BU$5:$BU$40,$CU125,データ!BV$5:BV$40)</f>
        <v>0</v>
      </c>
      <c r="CW125" s="372">
        <f ca="1">SUMIF(データ!$BU$5:$BU$40,$CU125,データ!BW$5:BW$40)</f>
        <v>0</v>
      </c>
      <c r="CX125" s="372">
        <f ca="1">SUMIF(データ!$BU$5:$BU$40,$CU125,データ!BX$5:BX$40)</f>
        <v>0</v>
      </c>
      <c r="CY125" s="372">
        <f ca="1">SUMIF(データ!$BU$5:$BU$40,$CU125,データ!BY$5:BY$40)</f>
        <v>0</v>
      </c>
      <c r="CZ125" s="372">
        <f ca="1">SUMIF(データ!$BU$5:$BU$40,$CU125,データ!BZ$5:BZ$40)</f>
        <v>0</v>
      </c>
      <c r="DA125" s="372">
        <f ca="1">SUMIF(データ!$BU$5:$BU$40,$CU125,データ!CA$5:CA$40)</f>
        <v>0</v>
      </c>
      <c r="DB125" s="372">
        <f ca="1">SUMIF(データ!$BU$5:$BU$40,$CU125,データ!CB$5:CB$40)</f>
        <v>0</v>
      </c>
      <c r="DC125" s="372">
        <f ca="1">SUMIF(データ!$BU$5:$BU$40,$CU125,データ!CC$5:CC$40)</f>
        <v>0</v>
      </c>
      <c r="DD125" s="372">
        <f ca="1">SUMIF(データ!$BU$5:$BU$40,$CU125,データ!CD$5:CD$40)</f>
        <v>0</v>
      </c>
      <c r="DE125" s="372">
        <f ca="1">SUMIF(データ!$BU$5:$BU$40,$CU125,データ!CE$5:CE$40)</f>
        <v>0</v>
      </c>
      <c r="DF125" s="372">
        <f ca="1">SUMIF(データ!$BU$5:$BU$40,$CU125,データ!CF$5:CF$40)</f>
        <v>0</v>
      </c>
      <c r="DG125" s="372">
        <f ca="1">SUMIF(データ!$BU$5:$BU$40,$CU125,データ!CG$5:CG$40)</f>
        <v>0</v>
      </c>
      <c r="DH125" s="372">
        <f ca="1">SUMIF(データ!$BU$5:$BU$40,$CU125,データ!CH$5:CH$40)</f>
        <v>0</v>
      </c>
      <c r="DI125" s="372">
        <f ca="1">SUMIF(データ!$BU$5:$BU$40,$CU125,データ!CI$5:CI$40)</f>
        <v>0</v>
      </c>
      <c r="DJ125" s="372">
        <f ca="1">SUMIF(データ!$BU$5:$BU$40,$CU125,データ!CJ$5:CJ$40)</f>
        <v>0</v>
      </c>
      <c r="DK125" s="372">
        <f ca="1">SUMIF(データ!$BU$5:$BU$40,$CU125,データ!CK$5:CK$40)</f>
        <v>0</v>
      </c>
      <c r="DL125" s="372">
        <f ca="1">SUMIF(データ!$BU$5:$BU$40,$CU125,データ!CL$5:CL$40)</f>
        <v>0</v>
      </c>
      <c r="DM125" s="372">
        <f ca="1">SUMIF(データ!$BU$5:$BU$40,$CU125,データ!CM$5:CM$40)</f>
        <v>0</v>
      </c>
      <c r="DN125" s="372">
        <f ca="1">SUMIF(データ!$BU$5:$BU$40,$CU125,データ!CN$5:CN$40)</f>
        <v>0</v>
      </c>
      <c r="DO125" s="372">
        <f ca="1">SUMIF(データ!$BU$5:$BU$40,$CU125,データ!CO$5:CO$40)</f>
        <v>0</v>
      </c>
      <c r="DP125" s="372">
        <f ca="1">SUMIF(データ!$BU$5:$BU$40,$CU125,データ!CP$5:CP$40)</f>
        <v>0</v>
      </c>
      <c r="DQ125" s="372">
        <f ca="1">SUMIF(データ!$BU$5:$BU$40,$CU125,データ!CQ$5:CQ$40)</f>
        <v>0</v>
      </c>
      <c r="DR125" s="372">
        <f ca="1">SUMIF(データ!$BU$5:$BU$40,$CU125,データ!CR$5:CR$40)</f>
        <v>0</v>
      </c>
      <c r="DS125" s="372">
        <f ca="1">SUMIF(データ!$BU$5:$BU$40,$CU125,データ!CS$5:CS$40)</f>
        <v>0</v>
      </c>
      <c r="DT125" s="372">
        <f ca="1">SUMIF(データ!$BU$5:$BU$40,$CU125,データ!CT$5:CT$40)</f>
        <v>0</v>
      </c>
      <c r="DU125" s="372">
        <f ca="1">SUMIF(データ!$BU$5:$BU$40,$CU125,データ!CU$5:CU$40)</f>
        <v>0</v>
      </c>
      <c r="DV125" s="372">
        <f ca="1">SUMIF(データ!$BU$5:$BU$40,$CU125,データ!CV$5:CV$40)</f>
        <v>0</v>
      </c>
      <c r="DW125" s="372">
        <f ca="1">SUMIF(データ!$BU$5:$BU$40,$CU125,データ!CW$5:CW$40)</f>
        <v>0</v>
      </c>
      <c r="DX125" s="372">
        <f ca="1">SUMIF(データ!$BU$5:$BU$40,$CU125,データ!CX$5:CX$40)</f>
        <v>0</v>
      </c>
      <c r="DY125" s="372">
        <f ca="1">SUMIF(データ!$BU$5:$BU$40,$CU125,データ!CY$5:CY$40)</f>
        <v>0</v>
      </c>
      <c r="DZ125" s="372">
        <f ca="1">SUMIF(データ!$BU$5:$BU$40,$CU125,データ!CZ$5:CZ$40)</f>
        <v>0</v>
      </c>
      <c r="EA125" s="372">
        <f ca="1">SUMIF(データ!$BU$5:$BU$40,$CU125,データ!DA$5:DA$40)</f>
        <v>0</v>
      </c>
      <c r="EB125" s="372">
        <f ca="1">SUMIF(データ!$BU$5:$BU$40,$CU125,データ!DB$5:DB$40)</f>
        <v>0</v>
      </c>
      <c r="EC125" s="372">
        <f ca="1">SUMIF(データ!$BU$5:$BU$40,$CU125,データ!DC$5:DC$40)</f>
        <v>0</v>
      </c>
      <c r="ED125" s="364"/>
      <c r="EE125" s="365"/>
    </row>
    <row r="126" spans="55:135" ht="12" customHeight="1">
      <c r="CT126" s="371">
        <v>20</v>
      </c>
      <c r="CU126" s="373">
        <f t="shared" ca="1" si="374"/>
        <v>0</v>
      </c>
      <c r="CV126" s="374">
        <f ca="1">SUMIF(データ!$BU$5:$BU$40,$CU126,データ!BV$5:BV$40)</f>
        <v>0</v>
      </c>
      <c r="CW126" s="374">
        <f ca="1">SUMIF(データ!$BU$5:$BU$40,$CU126,データ!BW$5:BW$40)</f>
        <v>0</v>
      </c>
      <c r="CX126" s="374">
        <f ca="1">SUMIF(データ!$BU$5:$BU$40,$CU126,データ!BX$5:BX$40)</f>
        <v>0</v>
      </c>
      <c r="CY126" s="374">
        <f ca="1">SUMIF(データ!$BU$5:$BU$40,$CU126,データ!BY$5:BY$40)</f>
        <v>0</v>
      </c>
      <c r="CZ126" s="374">
        <f ca="1">SUMIF(データ!$BU$5:$BU$40,$CU126,データ!BZ$5:BZ$40)</f>
        <v>0</v>
      </c>
      <c r="DA126" s="374">
        <f ca="1">SUMIF(データ!$BU$5:$BU$40,$CU126,データ!CA$5:CA$40)</f>
        <v>0</v>
      </c>
      <c r="DB126" s="374">
        <f ca="1">SUMIF(データ!$BU$5:$BU$40,$CU126,データ!CB$5:CB$40)</f>
        <v>0</v>
      </c>
      <c r="DC126" s="374">
        <f ca="1">SUMIF(データ!$BU$5:$BU$40,$CU126,データ!CC$5:CC$40)</f>
        <v>0</v>
      </c>
      <c r="DD126" s="374">
        <f ca="1">SUMIF(データ!$BU$5:$BU$40,$CU126,データ!CD$5:CD$40)</f>
        <v>0</v>
      </c>
      <c r="DE126" s="374">
        <f ca="1">SUMIF(データ!$BU$5:$BU$40,$CU126,データ!CE$5:CE$40)</f>
        <v>0</v>
      </c>
      <c r="DF126" s="374">
        <f ca="1">SUMIF(データ!$BU$5:$BU$40,$CU126,データ!CF$5:CF$40)</f>
        <v>0</v>
      </c>
      <c r="DG126" s="374">
        <f ca="1">SUMIF(データ!$BU$5:$BU$40,$CU126,データ!CG$5:CG$40)</f>
        <v>0</v>
      </c>
      <c r="DH126" s="374">
        <f ca="1">SUMIF(データ!$BU$5:$BU$40,$CU126,データ!CH$5:CH$40)</f>
        <v>0</v>
      </c>
      <c r="DI126" s="374">
        <f ca="1">SUMIF(データ!$BU$5:$BU$40,$CU126,データ!CI$5:CI$40)</f>
        <v>0</v>
      </c>
      <c r="DJ126" s="374">
        <f ca="1">SUMIF(データ!$BU$5:$BU$40,$CU126,データ!CJ$5:CJ$40)</f>
        <v>0</v>
      </c>
      <c r="DK126" s="374">
        <f ca="1">SUMIF(データ!$BU$5:$BU$40,$CU126,データ!CK$5:CK$40)</f>
        <v>0</v>
      </c>
      <c r="DL126" s="374">
        <f ca="1">SUMIF(データ!$BU$5:$BU$40,$CU126,データ!CL$5:CL$40)</f>
        <v>0</v>
      </c>
      <c r="DM126" s="374">
        <f ca="1">SUMIF(データ!$BU$5:$BU$40,$CU126,データ!CM$5:CM$40)</f>
        <v>0</v>
      </c>
      <c r="DN126" s="374">
        <f ca="1">SUMIF(データ!$BU$5:$BU$40,$CU126,データ!CN$5:CN$40)</f>
        <v>0</v>
      </c>
      <c r="DO126" s="374">
        <f ca="1">SUMIF(データ!$BU$5:$BU$40,$CU126,データ!CO$5:CO$40)</f>
        <v>0</v>
      </c>
      <c r="DP126" s="374">
        <f ca="1">SUMIF(データ!$BU$5:$BU$40,$CU126,データ!CP$5:CP$40)</f>
        <v>0</v>
      </c>
      <c r="DQ126" s="374">
        <f ca="1">SUMIF(データ!$BU$5:$BU$40,$CU126,データ!CQ$5:CQ$40)</f>
        <v>0</v>
      </c>
      <c r="DR126" s="374">
        <f ca="1">SUMIF(データ!$BU$5:$BU$40,$CU126,データ!CR$5:CR$40)</f>
        <v>0</v>
      </c>
      <c r="DS126" s="374">
        <f ca="1">SUMIF(データ!$BU$5:$BU$40,$CU126,データ!CS$5:CS$40)</f>
        <v>0</v>
      </c>
      <c r="DT126" s="374">
        <f ca="1">SUMIF(データ!$BU$5:$BU$40,$CU126,データ!CT$5:CT$40)</f>
        <v>0</v>
      </c>
      <c r="DU126" s="374">
        <f ca="1">SUMIF(データ!$BU$5:$BU$40,$CU126,データ!CU$5:CU$40)</f>
        <v>0</v>
      </c>
      <c r="DV126" s="374">
        <f ca="1">SUMIF(データ!$BU$5:$BU$40,$CU126,データ!CV$5:CV$40)</f>
        <v>0</v>
      </c>
      <c r="DW126" s="374">
        <f ca="1">SUMIF(データ!$BU$5:$BU$40,$CU126,データ!CW$5:CW$40)</f>
        <v>0</v>
      </c>
      <c r="DX126" s="374">
        <f ca="1">SUMIF(データ!$BU$5:$BU$40,$CU126,データ!CX$5:CX$40)</f>
        <v>0</v>
      </c>
      <c r="DY126" s="374">
        <f ca="1">SUMIF(データ!$BU$5:$BU$40,$CU126,データ!CY$5:CY$40)</f>
        <v>0</v>
      </c>
      <c r="DZ126" s="374">
        <f ca="1">SUMIF(データ!$BU$5:$BU$40,$CU126,データ!CZ$5:CZ$40)</f>
        <v>0</v>
      </c>
      <c r="EA126" s="374">
        <f ca="1">SUMIF(データ!$BU$5:$BU$40,$CU126,データ!DA$5:DA$40)</f>
        <v>0</v>
      </c>
      <c r="EB126" s="374">
        <f ca="1">SUMIF(データ!$BU$5:$BU$40,$CU126,データ!DB$5:DB$40)</f>
        <v>0</v>
      </c>
      <c r="EC126" s="374">
        <f ca="1">SUMIF(データ!$BU$5:$BU$40,$CU126,データ!DC$5:DC$40)</f>
        <v>0</v>
      </c>
      <c r="ED126" s="369"/>
      <c r="EE126" s="370"/>
    </row>
    <row r="127" spans="55:135" ht="12" customHeight="1">
      <c r="CT127" s="371">
        <v>21</v>
      </c>
      <c r="CU127" s="373">
        <f t="shared" ca="1" si="374"/>
        <v>0</v>
      </c>
      <c r="CV127" s="374">
        <f ca="1">SUMIF(データ!$BU$5:$BU$40,$CU127,データ!BV$5:BV$40)</f>
        <v>0</v>
      </c>
      <c r="CW127" s="374">
        <f ca="1">SUMIF(データ!$BU$5:$BU$40,$CU127,データ!BW$5:BW$40)</f>
        <v>0</v>
      </c>
      <c r="CX127" s="374">
        <f ca="1">SUMIF(データ!$BU$5:$BU$40,$CU127,データ!BX$5:BX$40)</f>
        <v>0</v>
      </c>
      <c r="CY127" s="374">
        <f ca="1">SUMIF(データ!$BU$5:$BU$40,$CU127,データ!BY$5:BY$40)</f>
        <v>0</v>
      </c>
      <c r="CZ127" s="374">
        <f ca="1">SUMIF(データ!$BU$5:$BU$40,$CU127,データ!BZ$5:BZ$40)</f>
        <v>0</v>
      </c>
      <c r="DA127" s="374">
        <f ca="1">SUMIF(データ!$BU$5:$BU$40,$CU127,データ!CA$5:CA$40)</f>
        <v>0</v>
      </c>
      <c r="DB127" s="374">
        <f ca="1">SUMIF(データ!$BU$5:$BU$40,$CU127,データ!CB$5:CB$40)</f>
        <v>0</v>
      </c>
      <c r="DC127" s="374">
        <f ca="1">SUMIF(データ!$BU$5:$BU$40,$CU127,データ!CC$5:CC$40)</f>
        <v>0</v>
      </c>
      <c r="DD127" s="374">
        <f ca="1">SUMIF(データ!$BU$5:$BU$40,$CU127,データ!CD$5:CD$40)</f>
        <v>0</v>
      </c>
      <c r="DE127" s="374">
        <f ca="1">SUMIF(データ!$BU$5:$BU$40,$CU127,データ!CE$5:CE$40)</f>
        <v>0</v>
      </c>
      <c r="DF127" s="374">
        <f ca="1">SUMIF(データ!$BU$5:$BU$40,$CU127,データ!CF$5:CF$40)</f>
        <v>0</v>
      </c>
      <c r="DG127" s="374">
        <f ca="1">SUMIF(データ!$BU$5:$BU$40,$CU127,データ!CG$5:CG$40)</f>
        <v>0</v>
      </c>
      <c r="DH127" s="374">
        <f ca="1">SUMIF(データ!$BU$5:$BU$40,$CU127,データ!CH$5:CH$40)</f>
        <v>0</v>
      </c>
      <c r="DI127" s="374">
        <f ca="1">SUMIF(データ!$BU$5:$BU$40,$CU127,データ!CI$5:CI$40)</f>
        <v>0</v>
      </c>
      <c r="DJ127" s="374">
        <f ca="1">SUMIF(データ!$BU$5:$BU$40,$CU127,データ!CJ$5:CJ$40)</f>
        <v>0</v>
      </c>
      <c r="DK127" s="374">
        <f ca="1">SUMIF(データ!$BU$5:$BU$40,$CU127,データ!CK$5:CK$40)</f>
        <v>0</v>
      </c>
      <c r="DL127" s="374">
        <f ca="1">SUMIF(データ!$BU$5:$BU$40,$CU127,データ!CL$5:CL$40)</f>
        <v>0</v>
      </c>
      <c r="DM127" s="374">
        <f ca="1">SUMIF(データ!$BU$5:$BU$40,$CU127,データ!CM$5:CM$40)</f>
        <v>0</v>
      </c>
      <c r="DN127" s="374">
        <f ca="1">SUMIF(データ!$BU$5:$BU$40,$CU127,データ!CN$5:CN$40)</f>
        <v>0</v>
      </c>
      <c r="DO127" s="374">
        <f ca="1">SUMIF(データ!$BU$5:$BU$40,$CU127,データ!CO$5:CO$40)</f>
        <v>0</v>
      </c>
      <c r="DP127" s="374">
        <f ca="1">SUMIF(データ!$BU$5:$BU$40,$CU127,データ!CP$5:CP$40)</f>
        <v>0</v>
      </c>
      <c r="DQ127" s="374">
        <f ca="1">SUMIF(データ!$BU$5:$BU$40,$CU127,データ!CQ$5:CQ$40)</f>
        <v>0</v>
      </c>
      <c r="DR127" s="374">
        <f ca="1">SUMIF(データ!$BU$5:$BU$40,$CU127,データ!CR$5:CR$40)</f>
        <v>0</v>
      </c>
      <c r="DS127" s="374">
        <f ca="1">SUMIF(データ!$BU$5:$BU$40,$CU127,データ!CS$5:CS$40)</f>
        <v>0</v>
      </c>
      <c r="DT127" s="374">
        <f ca="1">SUMIF(データ!$BU$5:$BU$40,$CU127,データ!CT$5:CT$40)</f>
        <v>0</v>
      </c>
      <c r="DU127" s="374">
        <f ca="1">SUMIF(データ!$BU$5:$BU$40,$CU127,データ!CU$5:CU$40)</f>
        <v>0</v>
      </c>
      <c r="DV127" s="374">
        <f ca="1">SUMIF(データ!$BU$5:$BU$40,$CU127,データ!CV$5:CV$40)</f>
        <v>0</v>
      </c>
      <c r="DW127" s="374">
        <f ca="1">SUMIF(データ!$BU$5:$BU$40,$CU127,データ!CW$5:CW$40)</f>
        <v>0</v>
      </c>
      <c r="DX127" s="374">
        <f ca="1">SUMIF(データ!$BU$5:$BU$40,$CU127,データ!CX$5:CX$40)</f>
        <v>0</v>
      </c>
      <c r="DY127" s="374">
        <f ca="1">SUMIF(データ!$BU$5:$BU$40,$CU127,データ!CY$5:CY$40)</f>
        <v>0</v>
      </c>
      <c r="DZ127" s="374">
        <f ca="1">SUMIF(データ!$BU$5:$BU$40,$CU127,データ!CZ$5:CZ$40)</f>
        <v>0</v>
      </c>
      <c r="EA127" s="374">
        <f ca="1">SUMIF(データ!$BU$5:$BU$40,$CU127,データ!DA$5:DA$40)</f>
        <v>0</v>
      </c>
      <c r="EB127" s="374">
        <f ca="1">SUMIF(データ!$BU$5:$BU$40,$CU127,データ!DB$5:DB$40)</f>
        <v>0</v>
      </c>
      <c r="EC127" s="374">
        <f ca="1">SUMIF(データ!$BU$5:$BU$40,$CU127,データ!DC$5:DC$40)</f>
        <v>0</v>
      </c>
      <c r="ED127" s="369"/>
      <c r="EE127" s="370"/>
    </row>
    <row r="128" spans="55:135" ht="12" customHeight="1">
      <c r="BC128" s="304">
        <v>1</v>
      </c>
      <c r="CT128" s="371">
        <v>22</v>
      </c>
      <c r="CU128" s="373">
        <f t="shared" ca="1" si="374"/>
        <v>0</v>
      </c>
      <c r="CV128" s="374">
        <f ca="1">SUMIF(データ!$BU$5:$BU$40,$CU128,データ!BV$5:BV$40)</f>
        <v>0</v>
      </c>
      <c r="CW128" s="374">
        <f ca="1">SUMIF(データ!$BU$5:$BU$40,$CU128,データ!BW$5:BW$40)</f>
        <v>0</v>
      </c>
      <c r="CX128" s="374">
        <f ca="1">SUMIF(データ!$BU$5:$BU$40,$CU128,データ!BX$5:BX$40)</f>
        <v>0</v>
      </c>
      <c r="CY128" s="374">
        <f ca="1">SUMIF(データ!$BU$5:$BU$40,$CU128,データ!BY$5:BY$40)</f>
        <v>0</v>
      </c>
      <c r="CZ128" s="374">
        <f ca="1">SUMIF(データ!$BU$5:$BU$40,$CU128,データ!BZ$5:BZ$40)</f>
        <v>0</v>
      </c>
      <c r="DA128" s="374">
        <f ca="1">SUMIF(データ!$BU$5:$BU$40,$CU128,データ!CA$5:CA$40)</f>
        <v>0</v>
      </c>
      <c r="DB128" s="374">
        <f ca="1">SUMIF(データ!$BU$5:$BU$40,$CU128,データ!CB$5:CB$40)</f>
        <v>0</v>
      </c>
      <c r="DC128" s="374">
        <f ca="1">SUMIF(データ!$BU$5:$BU$40,$CU128,データ!CC$5:CC$40)</f>
        <v>0</v>
      </c>
      <c r="DD128" s="374">
        <f ca="1">SUMIF(データ!$BU$5:$BU$40,$CU128,データ!CD$5:CD$40)</f>
        <v>0</v>
      </c>
      <c r="DE128" s="374">
        <f ca="1">SUMIF(データ!$BU$5:$BU$40,$CU128,データ!CE$5:CE$40)</f>
        <v>0</v>
      </c>
      <c r="DF128" s="374">
        <f ca="1">SUMIF(データ!$BU$5:$BU$40,$CU128,データ!CF$5:CF$40)</f>
        <v>0</v>
      </c>
      <c r="DG128" s="374">
        <f ca="1">SUMIF(データ!$BU$5:$BU$40,$CU128,データ!CG$5:CG$40)</f>
        <v>0</v>
      </c>
      <c r="DH128" s="374">
        <f ca="1">SUMIF(データ!$BU$5:$BU$40,$CU128,データ!CH$5:CH$40)</f>
        <v>0</v>
      </c>
      <c r="DI128" s="374">
        <f ca="1">SUMIF(データ!$BU$5:$BU$40,$CU128,データ!CI$5:CI$40)</f>
        <v>0</v>
      </c>
      <c r="DJ128" s="374">
        <f ca="1">SUMIF(データ!$BU$5:$BU$40,$CU128,データ!CJ$5:CJ$40)</f>
        <v>0</v>
      </c>
      <c r="DK128" s="374">
        <f ca="1">SUMIF(データ!$BU$5:$BU$40,$CU128,データ!CK$5:CK$40)</f>
        <v>0</v>
      </c>
      <c r="DL128" s="374">
        <f ca="1">SUMIF(データ!$BU$5:$BU$40,$CU128,データ!CL$5:CL$40)</f>
        <v>0</v>
      </c>
      <c r="DM128" s="374">
        <f ca="1">SUMIF(データ!$BU$5:$BU$40,$CU128,データ!CM$5:CM$40)</f>
        <v>0</v>
      </c>
      <c r="DN128" s="374">
        <f ca="1">SUMIF(データ!$BU$5:$BU$40,$CU128,データ!CN$5:CN$40)</f>
        <v>0</v>
      </c>
      <c r="DO128" s="374">
        <f ca="1">SUMIF(データ!$BU$5:$BU$40,$CU128,データ!CO$5:CO$40)</f>
        <v>0</v>
      </c>
      <c r="DP128" s="374">
        <f ca="1">SUMIF(データ!$BU$5:$BU$40,$CU128,データ!CP$5:CP$40)</f>
        <v>0</v>
      </c>
      <c r="DQ128" s="374">
        <f ca="1">SUMIF(データ!$BU$5:$BU$40,$CU128,データ!CQ$5:CQ$40)</f>
        <v>0</v>
      </c>
      <c r="DR128" s="374">
        <f ca="1">SUMIF(データ!$BU$5:$BU$40,$CU128,データ!CR$5:CR$40)</f>
        <v>0</v>
      </c>
      <c r="DS128" s="374">
        <f ca="1">SUMIF(データ!$BU$5:$BU$40,$CU128,データ!CS$5:CS$40)</f>
        <v>0</v>
      </c>
      <c r="DT128" s="374">
        <f ca="1">SUMIF(データ!$BU$5:$BU$40,$CU128,データ!CT$5:CT$40)</f>
        <v>0</v>
      </c>
      <c r="DU128" s="374">
        <f ca="1">SUMIF(データ!$BU$5:$BU$40,$CU128,データ!CU$5:CU$40)</f>
        <v>0</v>
      </c>
      <c r="DV128" s="374">
        <f ca="1">SUMIF(データ!$BU$5:$BU$40,$CU128,データ!CV$5:CV$40)</f>
        <v>0</v>
      </c>
      <c r="DW128" s="374">
        <f ca="1">SUMIF(データ!$BU$5:$BU$40,$CU128,データ!CW$5:CW$40)</f>
        <v>0</v>
      </c>
      <c r="DX128" s="374">
        <f ca="1">SUMIF(データ!$BU$5:$BU$40,$CU128,データ!CX$5:CX$40)</f>
        <v>0</v>
      </c>
      <c r="DY128" s="374">
        <f ca="1">SUMIF(データ!$BU$5:$BU$40,$CU128,データ!CY$5:CY$40)</f>
        <v>0</v>
      </c>
      <c r="DZ128" s="374">
        <f ca="1">SUMIF(データ!$BU$5:$BU$40,$CU128,データ!CZ$5:CZ$40)</f>
        <v>0</v>
      </c>
      <c r="EA128" s="374">
        <f ca="1">SUMIF(データ!$BU$5:$BU$40,$CU128,データ!DA$5:DA$40)</f>
        <v>0</v>
      </c>
      <c r="EB128" s="374">
        <f ca="1">SUMIF(データ!$BU$5:$BU$40,$CU128,データ!DB$5:DB$40)</f>
        <v>0</v>
      </c>
      <c r="EC128" s="374">
        <f ca="1">SUMIF(データ!$BU$5:$BU$40,$CU128,データ!DC$5:DC$40)</f>
        <v>0</v>
      </c>
      <c r="ED128" s="369"/>
      <c r="EE128" s="370"/>
    </row>
    <row r="129" spans="98:135" ht="12" customHeight="1">
      <c r="CT129" s="371">
        <v>23</v>
      </c>
      <c r="CU129" s="373">
        <f t="shared" ca="1" si="374"/>
        <v>0</v>
      </c>
      <c r="CV129" s="374">
        <f ca="1">SUMIF(データ!$BU$5:$BU$40,$CU129,データ!BV$5:BV$40)</f>
        <v>0</v>
      </c>
      <c r="CW129" s="374">
        <f ca="1">SUMIF(データ!$BU$5:$BU$40,$CU129,データ!BW$5:BW$40)</f>
        <v>0</v>
      </c>
      <c r="CX129" s="374">
        <f ca="1">SUMIF(データ!$BU$5:$BU$40,$CU129,データ!BX$5:BX$40)</f>
        <v>0</v>
      </c>
      <c r="CY129" s="374">
        <f ca="1">SUMIF(データ!$BU$5:$BU$40,$CU129,データ!BY$5:BY$40)</f>
        <v>0</v>
      </c>
      <c r="CZ129" s="374">
        <f ca="1">SUMIF(データ!$BU$5:$BU$40,$CU129,データ!BZ$5:BZ$40)</f>
        <v>0</v>
      </c>
      <c r="DA129" s="374">
        <f ca="1">SUMIF(データ!$BU$5:$BU$40,$CU129,データ!CA$5:CA$40)</f>
        <v>0</v>
      </c>
      <c r="DB129" s="374">
        <f ca="1">SUMIF(データ!$BU$5:$BU$40,$CU129,データ!CB$5:CB$40)</f>
        <v>0</v>
      </c>
      <c r="DC129" s="374">
        <f ca="1">SUMIF(データ!$BU$5:$BU$40,$CU129,データ!CC$5:CC$40)</f>
        <v>0</v>
      </c>
      <c r="DD129" s="374">
        <f ca="1">SUMIF(データ!$BU$5:$BU$40,$CU129,データ!CD$5:CD$40)</f>
        <v>0</v>
      </c>
      <c r="DE129" s="374">
        <f ca="1">SUMIF(データ!$BU$5:$BU$40,$CU129,データ!CE$5:CE$40)</f>
        <v>0</v>
      </c>
      <c r="DF129" s="374">
        <f ca="1">SUMIF(データ!$BU$5:$BU$40,$CU129,データ!CF$5:CF$40)</f>
        <v>0</v>
      </c>
      <c r="DG129" s="374">
        <f ca="1">SUMIF(データ!$BU$5:$BU$40,$CU129,データ!CG$5:CG$40)</f>
        <v>0</v>
      </c>
      <c r="DH129" s="374">
        <f ca="1">SUMIF(データ!$BU$5:$BU$40,$CU129,データ!CH$5:CH$40)</f>
        <v>0</v>
      </c>
      <c r="DI129" s="374">
        <f ca="1">SUMIF(データ!$BU$5:$BU$40,$CU129,データ!CI$5:CI$40)</f>
        <v>0</v>
      </c>
      <c r="DJ129" s="374">
        <f ca="1">SUMIF(データ!$BU$5:$BU$40,$CU129,データ!CJ$5:CJ$40)</f>
        <v>0</v>
      </c>
      <c r="DK129" s="374">
        <f ca="1">SUMIF(データ!$BU$5:$BU$40,$CU129,データ!CK$5:CK$40)</f>
        <v>0</v>
      </c>
      <c r="DL129" s="374">
        <f ca="1">SUMIF(データ!$BU$5:$BU$40,$CU129,データ!CL$5:CL$40)</f>
        <v>0</v>
      </c>
      <c r="DM129" s="374">
        <f ca="1">SUMIF(データ!$BU$5:$BU$40,$CU129,データ!CM$5:CM$40)</f>
        <v>0</v>
      </c>
      <c r="DN129" s="374">
        <f ca="1">SUMIF(データ!$BU$5:$BU$40,$CU129,データ!CN$5:CN$40)</f>
        <v>0</v>
      </c>
      <c r="DO129" s="374">
        <f ca="1">SUMIF(データ!$BU$5:$BU$40,$CU129,データ!CO$5:CO$40)</f>
        <v>0</v>
      </c>
      <c r="DP129" s="374">
        <f ca="1">SUMIF(データ!$BU$5:$BU$40,$CU129,データ!CP$5:CP$40)</f>
        <v>0</v>
      </c>
      <c r="DQ129" s="374">
        <f ca="1">SUMIF(データ!$BU$5:$BU$40,$CU129,データ!CQ$5:CQ$40)</f>
        <v>0</v>
      </c>
      <c r="DR129" s="374">
        <f ca="1">SUMIF(データ!$BU$5:$BU$40,$CU129,データ!CR$5:CR$40)</f>
        <v>0</v>
      </c>
      <c r="DS129" s="374">
        <f ca="1">SUMIF(データ!$BU$5:$BU$40,$CU129,データ!CS$5:CS$40)</f>
        <v>0</v>
      </c>
      <c r="DT129" s="374">
        <f ca="1">SUMIF(データ!$BU$5:$BU$40,$CU129,データ!CT$5:CT$40)</f>
        <v>0</v>
      </c>
      <c r="DU129" s="374">
        <f ca="1">SUMIF(データ!$BU$5:$BU$40,$CU129,データ!CU$5:CU$40)</f>
        <v>0</v>
      </c>
      <c r="DV129" s="374">
        <f ca="1">SUMIF(データ!$BU$5:$BU$40,$CU129,データ!CV$5:CV$40)</f>
        <v>0</v>
      </c>
      <c r="DW129" s="374">
        <f ca="1">SUMIF(データ!$BU$5:$BU$40,$CU129,データ!CW$5:CW$40)</f>
        <v>0</v>
      </c>
      <c r="DX129" s="374">
        <f ca="1">SUMIF(データ!$BU$5:$BU$40,$CU129,データ!CX$5:CX$40)</f>
        <v>0</v>
      </c>
      <c r="DY129" s="374">
        <f ca="1">SUMIF(データ!$BU$5:$BU$40,$CU129,データ!CY$5:CY$40)</f>
        <v>0</v>
      </c>
      <c r="DZ129" s="374">
        <f ca="1">SUMIF(データ!$BU$5:$BU$40,$CU129,データ!CZ$5:CZ$40)</f>
        <v>0</v>
      </c>
      <c r="EA129" s="374">
        <f ca="1">SUMIF(データ!$BU$5:$BU$40,$CU129,データ!DA$5:DA$40)</f>
        <v>0</v>
      </c>
      <c r="EB129" s="374">
        <f ca="1">SUMIF(データ!$BU$5:$BU$40,$CU129,データ!DB$5:DB$40)</f>
        <v>0</v>
      </c>
      <c r="EC129" s="374">
        <f ca="1">SUMIF(データ!$BU$5:$BU$40,$CU129,データ!DC$5:DC$40)</f>
        <v>0</v>
      </c>
      <c r="ED129" s="369"/>
      <c r="EE129" s="370"/>
    </row>
    <row r="130" spans="98:135" ht="12" customHeight="1">
      <c r="CT130" s="371">
        <v>24</v>
      </c>
      <c r="CU130" s="373">
        <f t="shared" ca="1" si="374"/>
        <v>0</v>
      </c>
      <c r="CV130" s="374">
        <f ca="1">SUMIF(データ!$BU$5:$BU$40,$CU130,データ!BV$5:BV$40)</f>
        <v>0</v>
      </c>
      <c r="CW130" s="374">
        <f ca="1">SUMIF(データ!$BU$5:$BU$40,$CU130,データ!BW$5:BW$40)</f>
        <v>0</v>
      </c>
      <c r="CX130" s="374">
        <f ca="1">SUMIF(データ!$BU$5:$BU$40,$CU130,データ!BX$5:BX$40)</f>
        <v>0</v>
      </c>
      <c r="CY130" s="374">
        <f ca="1">SUMIF(データ!$BU$5:$BU$40,$CU130,データ!BY$5:BY$40)</f>
        <v>0</v>
      </c>
      <c r="CZ130" s="374">
        <f ca="1">SUMIF(データ!$BU$5:$BU$40,$CU130,データ!BZ$5:BZ$40)</f>
        <v>0</v>
      </c>
      <c r="DA130" s="374">
        <f ca="1">SUMIF(データ!$BU$5:$BU$40,$CU130,データ!CA$5:CA$40)</f>
        <v>0</v>
      </c>
      <c r="DB130" s="374">
        <f ca="1">SUMIF(データ!$BU$5:$BU$40,$CU130,データ!CB$5:CB$40)</f>
        <v>0</v>
      </c>
      <c r="DC130" s="374">
        <f ca="1">SUMIF(データ!$BU$5:$BU$40,$CU130,データ!CC$5:CC$40)</f>
        <v>0</v>
      </c>
      <c r="DD130" s="374">
        <f ca="1">SUMIF(データ!$BU$5:$BU$40,$CU130,データ!CD$5:CD$40)</f>
        <v>0</v>
      </c>
      <c r="DE130" s="374">
        <f ca="1">SUMIF(データ!$BU$5:$BU$40,$CU130,データ!CE$5:CE$40)</f>
        <v>0</v>
      </c>
      <c r="DF130" s="374">
        <f ca="1">SUMIF(データ!$BU$5:$BU$40,$CU130,データ!CF$5:CF$40)</f>
        <v>0</v>
      </c>
      <c r="DG130" s="374">
        <f ca="1">SUMIF(データ!$BU$5:$BU$40,$CU130,データ!CG$5:CG$40)</f>
        <v>0</v>
      </c>
      <c r="DH130" s="374">
        <f ca="1">SUMIF(データ!$BU$5:$BU$40,$CU130,データ!CH$5:CH$40)</f>
        <v>0</v>
      </c>
      <c r="DI130" s="374">
        <f ca="1">SUMIF(データ!$BU$5:$BU$40,$CU130,データ!CI$5:CI$40)</f>
        <v>0</v>
      </c>
      <c r="DJ130" s="374">
        <f ca="1">SUMIF(データ!$BU$5:$BU$40,$CU130,データ!CJ$5:CJ$40)</f>
        <v>0</v>
      </c>
      <c r="DK130" s="374">
        <f ca="1">SUMIF(データ!$BU$5:$BU$40,$CU130,データ!CK$5:CK$40)</f>
        <v>0</v>
      </c>
      <c r="DL130" s="374">
        <f ca="1">SUMIF(データ!$BU$5:$BU$40,$CU130,データ!CL$5:CL$40)</f>
        <v>0</v>
      </c>
      <c r="DM130" s="374">
        <f ca="1">SUMIF(データ!$BU$5:$BU$40,$CU130,データ!CM$5:CM$40)</f>
        <v>0</v>
      </c>
      <c r="DN130" s="374">
        <f ca="1">SUMIF(データ!$BU$5:$BU$40,$CU130,データ!CN$5:CN$40)</f>
        <v>0</v>
      </c>
      <c r="DO130" s="374">
        <f ca="1">SUMIF(データ!$BU$5:$BU$40,$CU130,データ!CO$5:CO$40)</f>
        <v>0</v>
      </c>
      <c r="DP130" s="374">
        <f ca="1">SUMIF(データ!$BU$5:$BU$40,$CU130,データ!CP$5:CP$40)</f>
        <v>0</v>
      </c>
      <c r="DQ130" s="374">
        <f ca="1">SUMIF(データ!$BU$5:$BU$40,$CU130,データ!CQ$5:CQ$40)</f>
        <v>0</v>
      </c>
      <c r="DR130" s="374">
        <f ca="1">SUMIF(データ!$BU$5:$BU$40,$CU130,データ!CR$5:CR$40)</f>
        <v>0</v>
      </c>
      <c r="DS130" s="374">
        <f ca="1">SUMIF(データ!$BU$5:$BU$40,$CU130,データ!CS$5:CS$40)</f>
        <v>0</v>
      </c>
      <c r="DT130" s="374">
        <f ca="1">SUMIF(データ!$BU$5:$BU$40,$CU130,データ!CT$5:CT$40)</f>
        <v>0</v>
      </c>
      <c r="DU130" s="374">
        <f ca="1">SUMIF(データ!$BU$5:$BU$40,$CU130,データ!CU$5:CU$40)</f>
        <v>0</v>
      </c>
      <c r="DV130" s="374">
        <f ca="1">SUMIF(データ!$BU$5:$BU$40,$CU130,データ!CV$5:CV$40)</f>
        <v>0</v>
      </c>
      <c r="DW130" s="374">
        <f ca="1">SUMIF(データ!$BU$5:$BU$40,$CU130,データ!CW$5:CW$40)</f>
        <v>0</v>
      </c>
      <c r="DX130" s="374">
        <f ca="1">SUMIF(データ!$BU$5:$BU$40,$CU130,データ!CX$5:CX$40)</f>
        <v>0</v>
      </c>
      <c r="DY130" s="374">
        <f ca="1">SUMIF(データ!$BU$5:$BU$40,$CU130,データ!CY$5:CY$40)</f>
        <v>0</v>
      </c>
      <c r="DZ130" s="374">
        <f ca="1">SUMIF(データ!$BU$5:$BU$40,$CU130,データ!CZ$5:CZ$40)</f>
        <v>0</v>
      </c>
      <c r="EA130" s="374">
        <f ca="1">SUMIF(データ!$BU$5:$BU$40,$CU130,データ!DA$5:DA$40)</f>
        <v>0</v>
      </c>
      <c r="EB130" s="374">
        <f ca="1">SUMIF(データ!$BU$5:$BU$40,$CU130,データ!DB$5:DB$40)</f>
        <v>0</v>
      </c>
      <c r="EC130" s="374">
        <f ca="1">SUMIF(データ!$BU$5:$BU$40,$CU130,データ!DC$5:DC$40)</f>
        <v>0</v>
      </c>
      <c r="ED130" s="369"/>
      <c r="EE130" s="370"/>
    </row>
    <row r="131" spans="98:135" ht="12" customHeight="1">
      <c r="CT131" s="371">
        <v>25</v>
      </c>
      <c r="CU131" s="373">
        <f t="shared" ca="1" si="374"/>
        <v>0</v>
      </c>
      <c r="CV131" s="374">
        <f ca="1">SUMIF(データ!$BU$5:$BU$40,$CU131,データ!BV$5:BV$40)</f>
        <v>0</v>
      </c>
      <c r="CW131" s="374">
        <f ca="1">SUMIF(データ!$BU$5:$BU$40,$CU131,データ!BW$5:BW$40)</f>
        <v>0</v>
      </c>
      <c r="CX131" s="374">
        <f ca="1">SUMIF(データ!$BU$5:$BU$40,$CU131,データ!BX$5:BX$40)</f>
        <v>0</v>
      </c>
      <c r="CY131" s="374">
        <f ca="1">SUMIF(データ!$BU$5:$BU$40,$CU131,データ!BY$5:BY$40)</f>
        <v>0</v>
      </c>
      <c r="CZ131" s="374">
        <f ca="1">SUMIF(データ!$BU$5:$BU$40,$CU131,データ!BZ$5:BZ$40)</f>
        <v>0</v>
      </c>
      <c r="DA131" s="374">
        <f ca="1">SUMIF(データ!$BU$5:$BU$40,$CU131,データ!CA$5:CA$40)</f>
        <v>0</v>
      </c>
      <c r="DB131" s="374">
        <f ca="1">SUMIF(データ!$BU$5:$BU$40,$CU131,データ!CB$5:CB$40)</f>
        <v>0</v>
      </c>
      <c r="DC131" s="374">
        <f ca="1">SUMIF(データ!$BU$5:$BU$40,$CU131,データ!CC$5:CC$40)</f>
        <v>0</v>
      </c>
      <c r="DD131" s="374">
        <f ca="1">SUMIF(データ!$BU$5:$BU$40,$CU131,データ!CD$5:CD$40)</f>
        <v>0</v>
      </c>
      <c r="DE131" s="374">
        <f ca="1">SUMIF(データ!$BU$5:$BU$40,$CU131,データ!CE$5:CE$40)</f>
        <v>0</v>
      </c>
      <c r="DF131" s="374">
        <f ca="1">SUMIF(データ!$BU$5:$BU$40,$CU131,データ!CF$5:CF$40)</f>
        <v>0</v>
      </c>
      <c r="DG131" s="374">
        <f ca="1">SUMIF(データ!$BU$5:$BU$40,$CU131,データ!CG$5:CG$40)</f>
        <v>0</v>
      </c>
      <c r="DH131" s="374">
        <f ca="1">SUMIF(データ!$BU$5:$BU$40,$CU131,データ!CH$5:CH$40)</f>
        <v>0</v>
      </c>
      <c r="DI131" s="374">
        <f ca="1">SUMIF(データ!$BU$5:$BU$40,$CU131,データ!CI$5:CI$40)</f>
        <v>0</v>
      </c>
      <c r="DJ131" s="374">
        <f ca="1">SUMIF(データ!$BU$5:$BU$40,$CU131,データ!CJ$5:CJ$40)</f>
        <v>0</v>
      </c>
      <c r="DK131" s="374">
        <f ca="1">SUMIF(データ!$BU$5:$BU$40,$CU131,データ!CK$5:CK$40)</f>
        <v>0</v>
      </c>
      <c r="DL131" s="374">
        <f ca="1">SUMIF(データ!$BU$5:$BU$40,$CU131,データ!CL$5:CL$40)</f>
        <v>0</v>
      </c>
      <c r="DM131" s="374">
        <f ca="1">SUMIF(データ!$BU$5:$BU$40,$CU131,データ!CM$5:CM$40)</f>
        <v>0</v>
      </c>
      <c r="DN131" s="374">
        <f ca="1">SUMIF(データ!$BU$5:$BU$40,$CU131,データ!CN$5:CN$40)</f>
        <v>0</v>
      </c>
      <c r="DO131" s="374">
        <f ca="1">SUMIF(データ!$BU$5:$BU$40,$CU131,データ!CO$5:CO$40)</f>
        <v>0</v>
      </c>
      <c r="DP131" s="374">
        <f ca="1">SUMIF(データ!$BU$5:$BU$40,$CU131,データ!CP$5:CP$40)</f>
        <v>0</v>
      </c>
      <c r="DQ131" s="374">
        <f ca="1">SUMIF(データ!$BU$5:$BU$40,$CU131,データ!CQ$5:CQ$40)</f>
        <v>0</v>
      </c>
      <c r="DR131" s="374">
        <f ca="1">SUMIF(データ!$BU$5:$BU$40,$CU131,データ!CR$5:CR$40)</f>
        <v>0</v>
      </c>
      <c r="DS131" s="374">
        <f ca="1">SUMIF(データ!$BU$5:$BU$40,$CU131,データ!CS$5:CS$40)</f>
        <v>0</v>
      </c>
      <c r="DT131" s="374">
        <f ca="1">SUMIF(データ!$BU$5:$BU$40,$CU131,データ!CT$5:CT$40)</f>
        <v>0</v>
      </c>
      <c r="DU131" s="374">
        <f ca="1">SUMIF(データ!$BU$5:$BU$40,$CU131,データ!CU$5:CU$40)</f>
        <v>0</v>
      </c>
      <c r="DV131" s="374">
        <f ca="1">SUMIF(データ!$BU$5:$BU$40,$CU131,データ!CV$5:CV$40)</f>
        <v>0</v>
      </c>
      <c r="DW131" s="374">
        <f ca="1">SUMIF(データ!$BU$5:$BU$40,$CU131,データ!CW$5:CW$40)</f>
        <v>0</v>
      </c>
      <c r="DX131" s="374">
        <f ca="1">SUMIF(データ!$BU$5:$BU$40,$CU131,データ!CX$5:CX$40)</f>
        <v>0</v>
      </c>
      <c r="DY131" s="374">
        <f ca="1">SUMIF(データ!$BU$5:$BU$40,$CU131,データ!CY$5:CY$40)</f>
        <v>0</v>
      </c>
      <c r="DZ131" s="374">
        <f ca="1">SUMIF(データ!$BU$5:$BU$40,$CU131,データ!CZ$5:CZ$40)</f>
        <v>0</v>
      </c>
      <c r="EA131" s="374">
        <f ca="1">SUMIF(データ!$BU$5:$BU$40,$CU131,データ!DA$5:DA$40)</f>
        <v>0</v>
      </c>
      <c r="EB131" s="374">
        <f ca="1">SUMIF(データ!$BU$5:$BU$40,$CU131,データ!DB$5:DB$40)</f>
        <v>0</v>
      </c>
      <c r="EC131" s="374">
        <f ca="1">SUMIF(データ!$BU$5:$BU$40,$CU131,データ!DC$5:DC$40)</f>
        <v>0</v>
      </c>
      <c r="ED131" s="369"/>
      <c r="EE131" s="370"/>
    </row>
    <row r="132" spans="98:135" ht="12" customHeight="1">
      <c r="CT132" s="371">
        <v>26</v>
      </c>
      <c r="CU132" s="373">
        <f t="shared" ca="1" si="374"/>
        <v>0</v>
      </c>
      <c r="CV132" s="374">
        <f ca="1">SUMIF(データ!$BU$5:$BU$40,$CU132,データ!BV$5:BV$40)</f>
        <v>0</v>
      </c>
      <c r="CW132" s="374">
        <f ca="1">SUMIF(データ!$BU$5:$BU$40,$CU132,データ!BW$5:BW$40)</f>
        <v>0</v>
      </c>
      <c r="CX132" s="374">
        <f ca="1">SUMIF(データ!$BU$5:$BU$40,$CU132,データ!BX$5:BX$40)</f>
        <v>0</v>
      </c>
      <c r="CY132" s="374">
        <f ca="1">SUMIF(データ!$BU$5:$BU$40,$CU132,データ!BY$5:BY$40)</f>
        <v>0</v>
      </c>
      <c r="CZ132" s="374">
        <f ca="1">SUMIF(データ!$BU$5:$BU$40,$CU132,データ!BZ$5:BZ$40)</f>
        <v>0</v>
      </c>
      <c r="DA132" s="374">
        <f ca="1">SUMIF(データ!$BU$5:$BU$40,$CU132,データ!CA$5:CA$40)</f>
        <v>0</v>
      </c>
      <c r="DB132" s="374">
        <f ca="1">SUMIF(データ!$BU$5:$BU$40,$CU132,データ!CB$5:CB$40)</f>
        <v>0</v>
      </c>
      <c r="DC132" s="374">
        <f ca="1">SUMIF(データ!$BU$5:$BU$40,$CU132,データ!CC$5:CC$40)</f>
        <v>0</v>
      </c>
      <c r="DD132" s="374">
        <f ca="1">SUMIF(データ!$BU$5:$BU$40,$CU132,データ!CD$5:CD$40)</f>
        <v>0</v>
      </c>
      <c r="DE132" s="374">
        <f ca="1">SUMIF(データ!$BU$5:$BU$40,$CU132,データ!CE$5:CE$40)</f>
        <v>0</v>
      </c>
      <c r="DF132" s="374">
        <f ca="1">SUMIF(データ!$BU$5:$BU$40,$CU132,データ!CF$5:CF$40)</f>
        <v>0</v>
      </c>
      <c r="DG132" s="374">
        <f ca="1">SUMIF(データ!$BU$5:$BU$40,$CU132,データ!CG$5:CG$40)</f>
        <v>0</v>
      </c>
      <c r="DH132" s="374">
        <f ca="1">SUMIF(データ!$BU$5:$BU$40,$CU132,データ!CH$5:CH$40)</f>
        <v>0</v>
      </c>
      <c r="DI132" s="374">
        <f ca="1">SUMIF(データ!$BU$5:$BU$40,$CU132,データ!CI$5:CI$40)</f>
        <v>0</v>
      </c>
      <c r="DJ132" s="374">
        <f ca="1">SUMIF(データ!$BU$5:$BU$40,$CU132,データ!CJ$5:CJ$40)</f>
        <v>0</v>
      </c>
      <c r="DK132" s="374">
        <f ca="1">SUMIF(データ!$BU$5:$BU$40,$CU132,データ!CK$5:CK$40)</f>
        <v>0</v>
      </c>
      <c r="DL132" s="374">
        <f ca="1">SUMIF(データ!$BU$5:$BU$40,$CU132,データ!CL$5:CL$40)</f>
        <v>0</v>
      </c>
      <c r="DM132" s="374">
        <f ca="1">SUMIF(データ!$BU$5:$BU$40,$CU132,データ!CM$5:CM$40)</f>
        <v>0</v>
      </c>
      <c r="DN132" s="374">
        <f ca="1">SUMIF(データ!$BU$5:$BU$40,$CU132,データ!CN$5:CN$40)</f>
        <v>0</v>
      </c>
      <c r="DO132" s="374">
        <f ca="1">SUMIF(データ!$BU$5:$BU$40,$CU132,データ!CO$5:CO$40)</f>
        <v>0</v>
      </c>
      <c r="DP132" s="374">
        <f ca="1">SUMIF(データ!$BU$5:$BU$40,$CU132,データ!CP$5:CP$40)</f>
        <v>0</v>
      </c>
      <c r="DQ132" s="374">
        <f ca="1">SUMIF(データ!$BU$5:$BU$40,$CU132,データ!CQ$5:CQ$40)</f>
        <v>0</v>
      </c>
      <c r="DR132" s="374">
        <f ca="1">SUMIF(データ!$BU$5:$BU$40,$CU132,データ!CR$5:CR$40)</f>
        <v>0</v>
      </c>
      <c r="DS132" s="374">
        <f ca="1">SUMIF(データ!$BU$5:$BU$40,$CU132,データ!CS$5:CS$40)</f>
        <v>0</v>
      </c>
      <c r="DT132" s="374">
        <f ca="1">SUMIF(データ!$BU$5:$BU$40,$CU132,データ!CT$5:CT$40)</f>
        <v>0</v>
      </c>
      <c r="DU132" s="374">
        <f ca="1">SUMIF(データ!$BU$5:$BU$40,$CU132,データ!CU$5:CU$40)</f>
        <v>0</v>
      </c>
      <c r="DV132" s="374">
        <f ca="1">SUMIF(データ!$BU$5:$BU$40,$CU132,データ!CV$5:CV$40)</f>
        <v>0</v>
      </c>
      <c r="DW132" s="374">
        <f ca="1">SUMIF(データ!$BU$5:$BU$40,$CU132,データ!CW$5:CW$40)</f>
        <v>0</v>
      </c>
      <c r="DX132" s="374">
        <f ca="1">SUMIF(データ!$BU$5:$BU$40,$CU132,データ!CX$5:CX$40)</f>
        <v>0</v>
      </c>
      <c r="DY132" s="374">
        <f ca="1">SUMIF(データ!$BU$5:$BU$40,$CU132,データ!CY$5:CY$40)</f>
        <v>0</v>
      </c>
      <c r="DZ132" s="374">
        <f ca="1">SUMIF(データ!$BU$5:$BU$40,$CU132,データ!CZ$5:CZ$40)</f>
        <v>0</v>
      </c>
      <c r="EA132" s="374">
        <f ca="1">SUMIF(データ!$BU$5:$BU$40,$CU132,データ!DA$5:DA$40)</f>
        <v>0</v>
      </c>
      <c r="EB132" s="374">
        <f ca="1">SUMIF(データ!$BU$5:$BU$40,$CU132,データ!DB$5:DB$40)</f>
        <v>0</v>
      </c>
      <c r="EC132" s="374">
        <f ca="1">SUMIF(データ!$BU$5:$BU$40,$CU132,データ!DC$5:DC$40)</f>
        <v>0</v>
      </c>
      <c r="ED132" s="369"/>
      <c r="EE132" s="370"/>
    </row>
    <row r="133" spans="98:135" ht="12" customHeight="1">
      <c r="CT133" s="371">
        <v>27</v>
      </c>
      <c r="CU133" s="373">
        <f t="shared" ca="1" si="374"/>
        <v>0</v>
      </c>
      <c r="CV133" s="374">
        <f ca="1">SUMIF(データ!$BU$5:$BU$40,$CU133,データ!BV$5:BV$40)</f>
        <v>0</v>
      </c>
      <c r="CW133" s="374">
        <f ca="1">SUMIF(データ!$BU$5:$BU$40,$CU133,データ!BW$5:BW$40)</f>
        <v>0</v>
      </c>
      <c r="CX133" s="374">
        <f ca="1">SUMIF(データ!$BU$5:$BU$40,$CU133,データ!BX$5:BX$40)</f>
        <v>0</v>
      </c>
      <c r="CY133" s="374">
        <f ca="1">SUMIF(データ!$BU$5:$BU$40,$CU133,データ!BY$5:BY$40)</f>
        <v>0</v>
      </c>
      <c r="CZ133" s="374">
        <f ca="1">SUMIF(データ!$BU$5:$BU$40,$CU133,データ!BZ$5:BZ$40)</f>
        <v>0</v>
      </c>
      <c r="DA133" s="374">
        <f ca="1">SUMIF(データ!$BU$5:$BU$40,$CU133,データ!CA$5:CA$40)</f>
        <v>0</v>
      </c>
      <c r="DB133" s="374">
        <f ca="1">SUMIF(データ!$BU$5:$BU$40,$CU133,データ!CB$5:CB$40)</f>
        <v>0</v>
      </c>
      <c r="DC133" s="374">
        <f ca="1">SUMIF(データ!$BU$5:$BU$40,$CU133,データ!CC$5:CC$40)</f>
        <v>0</v>
      </c>
      <c r="DD133" s="374">
        <f ca="1">SUMIF(データ!$BU$5:$BU$40,$CU133,データ!CD$5:CD$40)</f>
        <v>0</v>
      </c>
      <c r="DE133" s="374">
        <f ca="1">SUMIF(データ!$BU$5:$BU$40,$CU133,データ!CE$5:CE$40)</f>
        <v>0</v>
      </c>
      <c r="DF133" s="374">
        <f ca="1">SUMIF(データ!$BU$5:$BU$40,$CU133,データ!CF$5:CF$40)</f>
        <v>0</v>
      </c>
      <c r="DG133" s="374">
        <f ca="1">SUMIF(データ!$BU$5:$BU$40,$CU133,データ!CG$5:CG$40)</f>
        <v>0</v>
      </c>
      <c r="DH133" s="374">
        <f ca="1">SUMIF(データ!$BU$5:$BU$40,$CU133,データ!CH$5:CH$40)</f>
        <v>0</v>
      </c>
      <c r="DI133" s="374">
        <f ca="1">SUMIF(データ!$BU$5:$BU$40,$CU133,データ!CI$5:CI$40)</f>
        <v>0</v>
      </c>
      <c r="DJ133" s="374">
        <f ca="1">SUMIF(データ!$BU$5:$BU$40,$CU133,データ!CJ$5:CJ$40)</f>
        <v>0</v>
      </c>
      <c r="DK133" s="374">
        <f ca="1">SUMIF(データ!$BU$5:$BU$40,$CU133,データ!CK$5:CK$40)</f>
        <v>0</v>
      </c>
      <c r="DL133" s="374">
        <f ca="1">SUMIF(データ!$BU$5:$BU$40,$CU133,データ!CL$5:CL$40)</f>
        <v>0</v>
      </c>
      <c r="DM133" s="374">
        <f ca="1">SUMIF(データ!$BU$5:$BU$40,$CU133,データ!CM$5:CM$40)</f>
        <v>0</v>
      </c>
      <c r="DN133" s="374">
        <f ca="1">SUMIF(データ!$BU$5:$BU$40,$CU133,データ!CN$5:CN$40)</f>
        <v>0</v>
      </c>
      <c r="DO133" s="374">
        <f ca="1">SUMIF(データ!$BU$5:$BU$40,$CU133,データ!CO$5:CO$40)</f>
        <v>0</v>
      </c>
      <c r="DP133" s="374">
        <f ca="1">SUMIF(データ!$BU$5:$BU$40,$CU133,データ!CP$5:CP$40)</f>
        <v>0</v>
      </c>
      <c r="DQ133" s="374">
        <f ca="1">SUMIF(データ!$BU$5:$BU$40,$CU133,データ!CQ$5:CQ$40)</f>
        <v>0</v>
      </c>
      <c r="DR133" s="374">
        <f ca="1">SUMIF(データ!$BU$5:$BU$40,$CU133,データ!CR$5:CR$40)</f>
        <v>0</v>
      </c>
      <c r="DS133" s="374">
        <f ca="1">SUMIF(データ!$BU$5:$BU$40,$CU133,データ!CS$5:CS$40)</f>
        <v>0</v>
      </c>
      <c r="DT133" s="374">
        <f ca="1">SUMIF(データ!$BU$5:$BU$40,$CU133,データ!CT$5:CT$40)</f>
        <v>0</v>
      </c>
      <c r="DU133" s="374">
        <f ca="1">SUMIF(データ!$BU$5:$BU$40,$CU133,データ!CU$5:CU$40)</f>
        <v>0</v>
      </c>
      <c r="DV133" s="374">
        <f ca="1">SUMIF(データ!$BU$5:$BU$40,$CU133,データ!CV$5:CV$40)</f>
        <v>0</v>
      </c>
      <c r="DW133" s="374">
        <f ca="1">SUMIF(データ!$BU$5:$BU$40,$CU133,データ!CW$5:CW$40)</f>
        <v>0</v>
      </c>
      <c r="DX133" s="374">
        <f ca="1">SUMIF(データ!$BU$5:$BU$40,$CU133,データ!CX$5:CX$40)</f>
        <v>0</v>
      </c>
      <c r="DY133" s="374">
        <f ca="1">SUMIF(データ!$BU$5:$BU$40,$CU133,データ!CY$5:CY$40)</f>
        <v>0</v>
      </c>
      <c r="DZ133" s="374">
        <f ca="1">SUMIF(データ!$BU$5:$BU$40,$CU133,データ!CZ$5:CZ$40)</f>
        <v>0</v>
      </c>
      <c r="EA133" s="374">
        <f ca="1">SUMIF(データ!$BU$5:$BU$40,$CU133,データ!DA$5:DA$40)</f>
        <v>0</v>
      </c>
      <c r="EB133" s="374">
        <f ca="1">SUMIF(データ!$BU$5:$BU$40,$CU133,データ!DB$5:DB$40)</f>
        <v>0</v>
      </c>
      <c r="EC133" s="374">
        <f ca="1">SUMIF(データ!$BU$5:$BU$40,$CU133,データ!DC$5:DC$40)</f>
        <v>0</v>
      </c>
      <c r="ED133" s="369"/>
      <c r="EE133" s="370"/>
    </row>
    <row r="134" spans="98:135" ht="12" customHeight="1">
      <c r="CT134" s="371">
        <v>28</v>
      </c>
      <c r="CU134" s="373">
        <f t="shared" ca="1" si="374"/>
        <v>0</v>
      </c>
      <c r="CV134" s="374">
        <f ca="1">SUMIF(データ!$BU$5:$BU$40,$CU134,データ!BV$5:BV$40)</f>
        <v>0</v>
      </c>
      <c r="CW134" s="374">
        <f ca="1">SUMIF(データ!$BU$5:$BU$40,$CU134,データ!BW$5:BW$40)</f>
        <v>0</v>
      </c>
      <c r="CX134" s="374">
        <f ca="1">SUMIF(データ!$BU$5:$BU$40,$CU134,データ!BX$5:BX$40)</f>
        <v>0</v>
      </c>
      <c r="CY134" s="374">
        <f ca="1">SUMIF(データ!$BU$5:$BU$40,$CU134,データ!BY$5:BY$40)</f>
        <v>0</v>
      </c>
      <c r="CZ134" s="374">
        <f ca="1">SUMIF(データ!$BU$5:$BU$40,$CU134,データ!BZ$5:BZ$40)</f>
        <v>0</v>
      </c>
      <c r="DA134" s="374">
        <f ca="1">SUMIF(データ!$BU$5:$BU$40,$CU134,データ!CA$5:CA$40)</f>
        <v>0</v>
      </c>
      <c r="DB134" s="374">
        <f ca="1">SUMIF(データ!$BU$5:$BU$40,$CU134,データ!CB$5:CB$40)</f>
        <v>0</v>
      </c>
      <c r="DC134" s="374">
        <f ca="1">SUMIF(データ!$BU$5:$BU$40,$CU134,データ!CC$5:CC$40)</f>
        <v>0</v>
      </c>
      <c r="DD134" s="374">
        <f ca="1">SUMIF(データ!$BU$5:$BU$40,$CU134,データ!CD$5:CD$40)</f>
        <v>0</v>
      </c>
      <c r="DE134" s="374">
        <f ca="1">SUMIF(データ!$BU$5:$BU$40,$CU134,データ!CE$5:CE$40)</f>
        <v>0</v>
      </c>
      <c r="DF134" s="374">
        <f ca="1">SUMIF(データ!$BU$5:$BU$40,$CU134,データ!CF$5:CF$40)</f>
        <v>0</v>
      </c>
      <c r="DG134" s="374">
        <f ca="1">SUMIF(データ!$BU$5:$BU$40,$CU134,データ!CG$5:CG$40)</f>
        <v>0</v>
      </c>
      <c r="DH134" s="374">
        <f ca="1">SUMIF(データ!$BU$5:$BU$40,$CU134,データ!CH$5:CH$40)</f>
        <v>0</v>
      </c>
      <c r="DI134" s="374">
        <f ca="1">SUMIF(データ!$BU$5:$BU$40,$CU134,データ!CI$5:CI$40)</f>
        <v>0</v>
      </c>
      <c r="DJ134" s="374">
        <f ca="1">SUMIF(データ!$BU$5:$BU$40,$CU134,データ!CJ$5:CJ$40)</f>
        <v>0</v>
      </c>
      <c r="DK134" s="374">
        <f ca="1">SUMIF(データ!$BU$5:$BU$40,$CU134,データ!CK$5:CK$40)</f>
        <v>0</v>
      </c>
      <c r="DL134" s="374">
        <f ca="1">SUMIF(データ!$BU$5:$BU$40,$CU134,データ!CL$5:CL$40)</f>
        <v>0</v>
      </c>
      <c r="DM134" s="374">
        <f ca="1">SUMIF(データ!$BU$5:$BU$40,$CU134,データ!CM$5:CM$40)</f>
        <v>0</v>
      </c>
      <c r="DN134" s="374">
        <f ca="1">SUMIF(データ!$BU$5:$BU$40,$CU134,データ!CN$5:CN$40)</f>
        <v>0</v>
      </c>
      <c r="DO134" s="374">
        <f ca="1">SUMIF(データ!$BU$5:$BU$40,$CU134,データ!CO$5:CO$40)</f>
        <v>0</v>
      </c>
      <c r="DP134" s="374">
        <f ca="1">SUMIF(データ!$BU$5:$BU$40,$CU134,データ!CP$5:CP$40)</f>
        <v>0</v>
      </c>
      <c r="DQ134" s="374">
        <f ca="1">SUMIF(データ!$BU$5:$BU$40,$CU134,データ!CQ$5:CQ$40)</f>
        <v>0</v>
      </c>
      <c r="DR134" s="374">
        <f ca="1">SUMIF(データ!$BU$5:$BU$40,$CU134,データ!CR$5:CR$40)</f>
        <v>0</v>
      </c>
      <c r="DS134" s="374">
        <f ca="1">SUMIF(データ!$BU$5:$BU$40,$CU134,データ!CS$5:CS$40)</f>
        <v>0</v>
      </c>
      <c r="DT134" s="374">
        <f ca="1">SUMIF(データ!$BU$5:$BU$40,$CU134,データ!CT$5:CT$40)</f>
        <v>0</v>
      </c>
      <c r="DU134" s="374">
        <f ca="1">SUMIF(データ!$BU$5:$BU$40,$CU134,データ!CU$5:CU$40)</f>
        <v>0</v>
      </c>
      <c r="DV134" s="374">
        <f ca="1">SUMIF(データ!$BU$5:$BU$40,$CU134,データ!CV$5:CV$40)</f>
        <v>0</v>
      </c>
      <c r="DW134" s="374">
        <f ca="1">SUMIF(データ!$BU$5:$BU$40,$CU134,データ!CW$5:CW$40)</f>
        <v>0</v>
      </c>
      <c r="DX134" s="374">
        <f ca="1">SUMIF(データ!$BU$5:$BU$40,$CU134,データ!CX$5:CX$40)</f>
        <v>0</v>
      </c>
      <c r="DY134" s="374">
        <f ca="1">SUMIF(データ!$BU$5:$BU$40,$CU134,データ!CY$5:CY$40)</f>
        <v>0</v>
      </c>
      <c r="DZ134" s="374">
        <f ca="1">SUMIF(データ!$BU$5:$BU$40,$CU134,データ!CZ$5:CZ$40)</f>
        <v>0</v>
      </c>
      <c r="EA134" s="374">
        <f ca="1">SUMIF(データ!$BU$5:$BU$40,$CU134,データ!DA$5:DA$40)</f>
        <v>0</v>
      </c>
      <c r="EB134" s="374">
        <f ca="1">SUMIF(データ!$BU$5:$BU$40,$CU134,データ!DB$5:DB$40)</f>
        <v>0</v>
      </c>
      <c r="EC134" s="374">
        <f ca="1">SUMIF(データ!$BU$5:$BU$40,$CU134,データ!DC$5:DC$40)</f>
        <v>0</v>
      </c>
      <c r="ED134" s="369"/>
      <c r="EE134" s="370"/>
    </row>
    <row r="135" spans="98:135" ht="12" customHeight="1">
      <c r="CT135" s="371">
        <v>29</v>
      </c>
      <c r="CU135" s="373">
        <f t="shared" ca="1" si="374"/>
        <v>0</v>
      </c>
      <c r="CV135" s="374">
        <f ca="1">SUMIF(データ!$BU$5:$BU$40,$CU135,データ!BV$5:BV$40)</f>
        <v>0</v>
      </c>
      <c r="CW135" s="374">
        <f ca="1">SUMIF(データ!$BU$5:$BU$40,$CU135,データ!BW$5:BW$40)</f>
        <v>0</v>
      </c>
      <c r="CX135" s="374">
        <f ca="1">SUMIF(データ!$BU$5:$BU$40,$CU135,データ!BX$5:BX$40)</f>
        <v>0</v>
      </c>
      <c r="CY135" s="374">
        <f ca="1">SUMIF(データ!$BU$5:$BU$40,$CU135,データ!BY$5:BY$40)</f>
        <v>0</v>
      </c>
      <c r="CZ135" s="374">
        <f ca="1">SUMIF(データ!$BU$5:$BU$40,$CU135,データ!BZ$5:BZ$40)</f>
        <v>0</v>
      </c>
      <c r="DA135" s="374">
        <f ca="1">SUMIF(データ!$BU$5:$BU$40,$CU135,データ!CA$5:CA$40)</f>
        <v>0</v>
      </c>
      <c r="DB135" s="374">
        <f ca="1">SUMIF(データ!$BU$5:$BU$40,$CU135,データ!CB$5:CB$40)</f>
        <v>0</v>
      </c>
      <c r="DC135" s="374">
        <f ca="1">SUMIF(データ!$BU$5:$BU$40,$CU135,データ!CC$5:CC$40)</f>
        <v>0</v>
      </c>
      <c r="DD135" s="374">
        <f ca="1">SUMIF(データ!$BU$5:$BU$40,$CU135,データ!CD$5:CD$40)</f>
        <v>0</v>
      </c>
      <c r="DE135" s="374">
        <f ca="1">SUMIF(データ!$BU$5:$BU$40,$CU135,データ!CE$5:CE$40)</f>
        <v>0</v>
      </c>
      <c r="DF135" s="374">
        <f ca="1">SUMIF(データ!$BU$5:$BU$40,$CU135,データ!CF$5:CF$40)</f>
        <v>0</v>
      </c>
      <c r="DG135" s="374">
        <f ca="1">SUMIF(データ!$BU$5:$BU$40,$CU135,データ!CG$5:CG$40)</f>
        <v>0</v>
      </c>
      <c r="DH135" s="374">
        <f ca="1">SUMIF(データ!$BU$5:$BU$40,$CU135,データ!CH$5:CH$40)</f>
        <v>0</v>
      </c>
      <c r="DI135" s="374">
        <f ca="1">SUMIF(データ!$BU$5:$BU$40,$CU135,データ!CI$5:CI$40)</f>
        <v>0</v>
      </c>
      <c r="DJ135" s="374">
        <f ca="1">SUMIF(データ!$BU$5:$BU$40,$CU135,データ!CJ$5:CJ$40)</f>
        <v>0</v>
      </c>
      <c r="DK135" s="374">
        <f ca="1">SUMIF(データ!$BU$5:$BU$40,$CU135,データ!CK$5:CK$40)</f>
        <v>0</v>
      </c>
      <c r="DL135" s="374">
        <f ca="1">SUMIF(データ!$BU$5:$BU$40,$CU135,データ!CL$5:CL$40)</f>
        <v>0</v>
      </c>
      <c r="DM135" s="374">
        <f ca="1">SUMIF(データ!$BU$5:$BU$40,$CU135,データ!CM$5:CM$40)</f>
        <v>0</v>
      </c>
      <c r="DN135" s="374">
        <f ca="1">SUMIF(データ!$BU$5:$BU$40,$CU135,データ!CN$5:CN$40)</f>
        <v>0</v>
      </c>
      <c r="DO135" s="374">
        <f ca="1">SUMIF(データ!$BU$5:$BU$40,$CU135,データ!CO$5:CO$40)</f>
        <v>0</v>
      </c>
      <c r="DP135" s="374">
        <f ca="1">SUMIF(データ!$BU$5:$BU$40,$CU135,データ!CP$5:CP$40)</f>
        <v>0</v>
      </c>
      <c r="DQ135" s="374">
        <f ca="1">SUMIF(データ!$BU$5:$BU$40,$CU135,データ!CQ$5:CQ$40)</f>
        <v>0</v>
      </c>
      <c r="DR135" s="374">
        <f ca="1">SUMIF(データ!$BU$5:$BU$40,$CU135,データ!CR$5:CR$40)</f>
        <v>0</v>
      </c>
      <c r="DS135" s="374">
        <f ca="1">SUMIF(データ!$BU$5:$BU$40,$CU135,データ!CS$5:CS$40)</f>
        <v>0</v>
      </c>
      <c r="DT135" s="374">
        <f ca="1">SUMIF(データ!$BU$5:$BU$40,$CU135,データ!CT$5:CT$40)</f>
        <v>0</v>
      </c>
      <c r="DU135" s="374">
        <f ca="1">SUMIF(データ!$BU$5:$BU$40,$CU135,データ!CU$5:CU$40)</f>
        <v>0</v>
      </c>
      <c r="DV135" s="374">
        <f ca="1">SUMIF(データ!$BU$5:$BU$40,$CU135,データ!CV$5:CV$40)</f>
        <v>0</v>
      </c>
      <c r="DW135" s="374">
        <f ca="1">SUMIF(データ!$BU$5:$BU$40,$CU135,データ!CW$5:CW$40)</f>
        <v>0</v>
      </c>
      <c r="DX135" s="374">
        <f ca="1">SUMIF(データ!$BU$5:$BU$40,$CU135,データ!CX$5:CX$40)</f>
        <v>0</v>
      </c>
      <c r="DY135" s="374">
        <f ca="1">SUMIF(データ!$BU$5:$BU$40,$CU135,データ!CY$5:CY$40)</f>
        <v>0</v>
      </c>
      <c r="DZ135" s="374">
        <f ca="1">SUMIF(データ!$BU$5:$BU$40,$CU135,データ!CZ$5:CZ$40)</f>
        <v>0</v>
      </c>
      <c r="EA135" s="374">
        <f ca="1">SUMIF(データ!$BU$5:$BU$40,$CU135,データ!DA$5:DA$40)</f>
        <v>0</v>
      </c>
      <c r="EB135" s="374">
        <f ca="1">SUMIF(データ!$BU$5:$BU$40,$CU135,データ!DB$5:DB$40)</f>
        <v>0</v>
      </c>
      <c r="EC135" s="374">
        <f ca="1">SUMIF(データ!$BU$5:$BU$40,$CU135,データ!DC$5:DC$40)</f>
        <v>0</v>
      </c>
      <c r="ED135" s="369"/>
      <c r="EE135" s="370"/>
    </row>
    <row r="136" spans="98:135" ht="12" customHeight="1">
      <c r="CT136" s="371">
        <v>30</v>
      </c>
      <c r="CU136" s="373">
        <f t="shared" ca="1" si="374"/>
        <v>0</v>
      </c>
      <c r="CV136" s="374">
        <f ca="1">SUMIF(データ!$BU$5:$BU$40,$CU136,データ!BV$5:BV$40)</f>
        <v>0</v>
      </c>
      <c r="CW136" s="374">
        <f ca="1">SUMIF(データ!$BU$5:$BU$40,$CU136,データ!BW$5:BW$40)</f>
        <v>0</v>
      </c>
      <c r="CX136" s="374">
        <f ca="1">SUMIF(データ!$BU$5:$BU$40,$CU136,データ!BX$5:BX$40)</f>
        <v>0</v>
      </c>
      <c r="CY136" s="374">
        <f ca="1">SUMIF(データ!$BU$5:$BU$40,$CU136,データ!BY$5:BY$40)</f>
        <v>0</v>
      </c>
      <c r="CZ136" s="374">
        <f ca="1">SUMIF(データ!$BU$5:$BU$40,$CU136,データ!BZ$5:BZ$40)</f>
        <v>0</v>
      </c>
      <c r="DA136" s="374">
        <f ca="1">SUMIF(データ!$BU$5:$BU$40,$CU136,データ!CA$5:CA$40)</f>
        <v>0</v>
      </c>
      <c r="DB136" s="374">
        <f ca="1">SUMIF(データ!$BU$5:$BU$40,$CU136,データ!CB$5:CB$40)</f>
        <v>0</v>
      </c>
      <c r="DC136" s="374">
        <f ca="1">SUMIF(データ!$BU$5:$BU$40,$CU136,データ!CC$5:CC$40)</f>
        <v>0</v>
      </c>
      <c r="DD136" s="374">
        <f ca="1">SUMIF(データ!$BU$5:$BU$40,$CU136,データ!CD$5:CD$40)</f>
        <v>0</v>
      </c>
      <c r="DE136" s="374">
        <f ca="1">SUMIF(データ!$BU$5:$BU$40,$CU136,データ!CE$5:CE$40)</f>
        <v>0</v>
      </c>
      <c r="DF136" s="374">
        <f ca="1">SUMIF(データ!$BU$5:$BU$40,$CU136,データ!CF$5:CF$40)</f>
        <v>0</v>
      </c>
      <c r="DG136" s="374">
        <f ca="1">SUMIF(データ!$BU$5:$BU$40,$CU136,データ!CG$5:CG$40)</f>
        <v>0</v>
      </c>
      <c r="DH136" s="374">
        <f ca="1">SUMIF(データ!$BU$5:$BU$40,$CU136,データ!CH$5:CH$40)</f>
        <v>0</v>
      </c>
      <c r="DI136" s="374">
        <f ca="1">SUMIF(データ!$BU$5:$BU$40,$CU136,データ!CI$5:CI$40)</f>
        <v>0</v>
      </c>
      <c r="DJ136" s="374">
        <f ca="1">SUMIF(データ!$BU$5:$BU$40,$CU136,データ!CJ$5:CJ$40)</f>
        <v>0</v>
      </c>
      <c r="DK136" s="374">
        <f ca="1">SUMIF(データ!$BU$5:$BU$40,$CU136,データ!CK$5:CK$40)</f>
        <v>0</v>
      </c>
      <c r="DL136" s="374">
        <f ca="1">SUMIF(データ!$BU$5:$BU$40,$CU136,データ!CL$5:CL$40)</f>
        <v>0</v>
      </c>
      <c r="DM136" s="374">
        <f ca="1">SUMIF(データ!$BU$5:$BU$40,$CU136,データ!CM$5:CM$40)</f>
        <v>0</v>
      </c>
      <c r="DN136" s="374">
        <f ca="1">SUMIF(データ!$BU$5:$BU$40,$CU136,データ!CN$5:CN$40)</f>
        <v>0</v>
      </c>
      <c r="DO136" s="374">
        <f ca="1">SUMIF(データ!$BU$5:$BU$40,$CU136,データ!CO$5:CO$40)</f>
        <v>0</v>
      </c>
      <c r="DP136" s="374">
        <f ca="1">SUMIF(データ!$BU$5:$BU$40,$CU136,データ!CP$5:CP$40)</f>
        <v>0</v>
      </c>
      <c r="DQ136" s="374">
        <f ca="1">SUMIF(データ!$BU$5:$BU$40,$CU136,データ!CQ$5:CQ$40)</f>
        <v>0</v>
      </c>
      <c r="DR136" s="374">
        <f ca="1">SUMIF(データ!$BU$5:$BU$40,$CU136,データ!CR$5:CR$40)</f>
        <v>0</v>
      </c>
      <c r="DS136" s="374">
        <f ca="1">SUMIF(データ!$BU$5:$BU$40,$CU136,データ!CS$5:CS$40)</f>
        <v>0</v>
      </c>
      <c r="DT136" s="374">
        <f ca="1">SUMIF(データ!$BU$5:$BU$40,$CU136,データ!CT$5:CT$40)</f>
        <v>0</v>
      </c>
      <c r="DU136" s="374">
        <f ca="1">SUMIF(データ!$BU$5:$BU$40,$CU136,データ!CU$5:CU$40)</f>
        <v>0</v>
      </c>
      <c r="DV136" s="374">
        <f ca="1">SUMIF(データ!$BU$5:$BU$40,$CU136,データ!CV$5:CV$40)</f>
        <v>0</v>
      </c>
      <c r="DW136" s="374">
        <f ca="1">SUMIF(データ!$BU$5:$BU$40,$CU136,データ!CW$5:CW$40)</f>
        <v>0</v>
      </c>
      <c r="DX136" s="374">
        <f ca="1">SUMIF(データ!$BU$5:$BU$40,$CU136,データ!CX$5:CX$40)</f>
        <v>0</v>
      </c>
      <c r="DY136" s="374">
        <f ca="1">SUMIF(データ!$BU$5:$BU$40,$CU136,データ!CY$5:CY$40)</f>
        <v>0</v>
      </c>
      <c r="DZ136" s="374">
        <f ca="1">SUMIF(データ!$BU$5:$BU$40,$CU136,データ!CZ$5:CZ$40)</f>
        <v>0</v>
      </c>
      <c r="EA136" s="374">
        <f ca="1">SUMIF(データ!$BU$5:$BU$40,$CU136,データ!DA$5:DA$40)</f>
        <v>0</v>
      </c>
      <c r="EB136" s="374">
        <f ca="1">SUMIF(データ!$BU$5:$BU$40,$CU136,データ!DB$5:DB$40)</f>
        <v>0</v>
      </c>
      <c r="EC136" s="374">
        <f ca="1">SUMIF(データ!$BU$5:$BU$40,$CU136,データ!DC$5:DC$40)</f>
        <v>0</v>
      </c>
      <c r="ED136" s="369"/>
      <c r="EE136" s="370"/>
    </row>
    <row r="137" spans="98:135" ht="12" customHeight="1">
      <c r="CT137" s="371">
        <v>31</v>
      </c>
      <c r="CU137" s="373">
        <f t="shared" ca="1" si="374"/>
        <v>0</v>
      </c>
      <c r="CV137" s="374">
        <f ca="1">SUMIF(データ!$BU$5:$BU$40,$CU137,データ!BV$5:BV$40)</f>
        <v>0</v>
      </c>
      <c r="CW137" s="374">
        <f ca="1">SUMIF(データ!$BU$5:$BU$40,$CU137,データ!BW$5:BW$40)</f>
        <v>0</v>
      </c>
      <c r="CX137" s="374">
        <f ca="1">SUMIF(データ!$BU$5:$BU$40,$CU137,データ!BX$5:BX$40)</f>
        <v>0</v>
      </c>
      <c r="CY137" s="374">
        <f ca="1">SUMIF(データ!$BU$5:$BU$40,$CU137,データ!BY$5:BY$40)</f>
        <v>0</v>
      </c>
      <c r="CZ137" s="374">
        <f ca="1">SUMIF(データ!$BU$5:$BU$40,$CU137,データ!BZ$5:BZ$40)</f>
        <v>0</v>
      </c>
      <c r="DA137" s="374">
        <f ca="1">SUMIF(データ!$BU$5:$BU$40,$CU137,データ!CA$5:CA$40)</f>
        <v>0</v>
      </c>
      <c r="DB137" s="374">
        <f ca="1">SUMIF(データ!$BU$5:$BU$40,$CU137,データ!CB$5:CB$40)</f>
        <v>0</v>
      </c>
      <c r="DC137" s="374">
        <f ca="1">SUMIF(データ!$BU$5:$BU$40,$CU137,データ!CC$5:CC$40)</f>
        <v>0</v>
      </c>
      <c r="DD137" s="374">
        <f ca="1">SUMIF(データ!$BU$5:$BU$40,$CU137,データ!CD$5:CD$40)</f>
        <v>0</v>
      </c>
      <c r="DE137" s="374">
        <f ca="1">SUMIF(データ!$BU$5:$BU$40,$CU137,データ!CE$5:CE$40)</f>
        <v>0</v>
      </c>
      <c r="DF137" s="374">
        <f ca="1">SUMIF(データ!$BU$5:$BU$40,$CU137,データ!CF$5:CF$40)</f>
        <v>0</v>
      </c>
      <c r="DG137" s="374">
        <f ca="1">SUMIF(データ!$BU$5:$BU$40,$CU137,データ!CG$5:CG$40)</f>
        <v>0</v>
      </c>
      <c r="DH137" s="374">
        <f ca="1">SUMIF(データ!$BU$5:$BU$40,$CU137,データ!CH$5:CH$40)</f>
        <v>0</v>
      </c>
      <c r="DI137" s="374">
        <f ca="1">SUMIF(データ!$BU$5:$BU$40,$CU137,データ!CI$5:CI$40)</f>
        <v>0</v>
      </c>
      <c r="DJ137" s="374">
        <f ca="1">SUMIF(データ!$BU$5:$BU$40,$CU137,データ!CJ$5:CJ$40)</f>
        <v>0</v>
      </c>
      <c r="DK137" s="374">
        <f ca="1">SUMIF(データ!$BU$5:$BU$40,$CU137,データ!CK$5:CK$40)</f>
        <v>0</v>
      </c>
      <c r="DL137" s="374">
        <f ca="1">SUMIF(データ!$BU$5:$BU$40,$CU137,データ!CL$5:CL$40)</f>
        <v>0</v>
      </c>
      <c r="DM137" s="374">
        <f ca="1">SUMIF(データ!$BU$5:$BU$40,$CU137,データ!CM$5:CM$40)</f>
        <v>0</v>
      </c>
      <c r="DN137" s="374">
        <f ca="1">SUMIF(データ!$BU$5:$BU$40,$CU137,データ!CN$5:CN$40)</f>
        <v>0</v>
      </c>
      <c r="DO137" s="374">
        <f ca="1">SUMIF(データ!$BU$5:$BU$40,$CU137,データ!CO$5:CO$40)</f>
        <v>0</v>
      </c>
      <c r="DP137" s="374">
        <f ca="1">SUMIF(データ!$BU$5:$BU$40,$CU137,データ!CP$5:CP$40)</f>
        <v>0</v>
      </c>
      <c r="DQ137" s="374">
        <f ca="1">SUMIF(データ!$BU$5:$BU$40,$CU137,データ!CQ$5:CQ$40)</f>
        <v>0</v>
      </c>
      <c r="DR137" s="374">
        <f ca="1">SUMIF(データ!$BU$5:$BU$40,$CU137,データ!CR$5:CR$40)</f>
        <v>0</v>
      </c>
      <c r="DS137" s="374">
        <f ca="1">SUMIF(データ!$BU$5:$BU$40,$CU137,データ!CS$5:CS$40)</f>
        <v>0</v>
      </c>
      <c r="DT137" s="374">
        <f ca="1">SUMIF(データ!$BU$5:$BU$40,$CU137,データ!CT$5:CT$40)</f>
        <v>0</v>
      </c>
      <c r="DU137" s="374">
        <f ca="1">SUMIF(データ!$BU$5:$BU$40,$CU137,データ!CU$5:CU$40)</f>
        <v>0</v>
      </c>
      <c r="DV137" s="374">
        <f ca="1">SUMIF(データ!$BU$5:$BU$40,$CU137,データ!CV$5:CV$40)</f>
        <v>0</v>
      </c>
      <c r="DW137" s="374">
        <f ca="1">SUMIF(データ!$BU$5:$BU$40,$CU137,データ!CW$5:CW$40)</f>
        <v>0</v>
      </c>
      <c r="DX137" s="374">
        <f ca="1">SUMIF(データ!$BU$5:$BU$40,$CU137,データ!CX$5:CX$40)</f>
        <v>0</v>
      </c>
      <c r="DY137" s="374">
        <f ca="1">SUMIF(データ!$BU$5:$BU$40,$CU137,データ!CY$5:CY$40)</f>
        <v>0</v>
      </c>
      <c r="DZ137" s="374">
        <f ca="1">SUMIF(データ!$BU$5:$BU$40,$CU137,データ!CZ$5:CZ$40)</f>
        <v>0</v>
      </c>
      <c r="EA137" s="374">
        <f ca="1">SUMIF(データ!$BU$5:$BU$40,$CU137,データ!DA$5:DA$40)</f>
        <v>0</v>
      </c>
      <c r="EB137" s="374">
        <f ca="1">SUMIF(データ!$BU$5:$BU$40,$CU137,データ!DB$5:DB$40)</f>
        <v>0</v>
      </c>
      <c r="EC137" s="374">
        <f ca="1">SUMIF(データ!$BU$5:$BU$40,$CU137,データ!DC$5:DC$40)</f>
        <v>0</v>
      </c>
      <c r="ED137" s="369"/>
      <c r="EE137" s="370"/>
    </row>
    <row r="138" spans="98:135" ht="12" customHeight="1">
      <c r="CT138" s="371">
        <v>32</v>
      </c>
      <c r="CU138" s="373">
        <f t="shared" ca="1" si="374"/>
        <v>0</v>
      </c>
      <c r="CV138" s="374">
        <f ca="1">SUMIF(データ!$BU$5:$BU$40,$CU138,データ!BV$5:BV$40)</f>
        <v>0</v>
      </c>
      <c r="CW138" s="374">
        <f ca="1">SUMIF(データ!$BU$5:$BU$40,$CU138,データ!BW$5:BW$40)</f>
        <v>0</v>
      </c>
      <c r="CX138" s="374">
        <f ca="1">SUMIF(データ!$BU$5:$BU$40,$CU138,データ!BX$5:BX$40)</f>
        <v>0</v>
      </c>
      <c r="CY138" s="374">
        <f ca="1">SUMIF(データ!$BU$5:$BU$40,$CU138,データ!BY$5:BY$40)</f>
        <v>0</v>
      </c>
      <c r="CZ138" s="374">
        <f ca="1">SUMIF(データ!$BU$5:$BU$40,$CU138,データ!BZ$5:BZ$40)</f>
        <v>0</v>
      </c>
      <c r="DA138" s="374">
        <f ca="1">SUMIF(データ!$BU$5:$BU$40,$CU138,データ!CA$5:CA$40)</f>
        <v>0</v>
      </c>
      <c r="DB138" s="374">
        <f ca="1">SUMIF(データ!$BU$5:$BU$40,$CU138,データ!CB$5:CB$40)</f>
        <v>0</v>
      </c>
      <c r="DC138" s="374">
        <f ca="1">SUMIF(データ!$BU$5:$BU$40,$CU138,データ!CC$5:CC$40)</f>
        <v>0</v>
      </c>
      <c r="DD138" s="374">
        <f ca="1">SUMIF(データ!$BU$5:$BU$40,$CU138,データ!CD$5:CD$40)</f>
        <v>0</v>
      </c>
      <c r="DE138" s="374">
        <f ca="1">SUMIF(データ!$BU$5:$BU$40,$CU138,データ!CE$5:CE$40)</f>
        <v>0</v>
      </c>
      <c r="DF138" s="374">
        <f ca="1">SUMIF(データ!$BU$5:$BU$40,$CU138,データ!CF$5:CF$40)</f>
        <v>0</v>
      </c>
      <c r="DG138" s="374">
        <f ca="1">SUMIF(データ!$BU$5:$BU$40,$CU138,データ!CG$5:CG$40)</f>
        <v>0</v>
      </c>
      <c r="DH138" s="374">
        <f ca="1">SUMIF(データ!$BU$5:$BU$40,$CU138,データ!CH$5:CH$40)</f>
        <v>0</v>
      </c>
      <c r="DI138" s="374">
        <f ca="1">SUMIF(データ!$BU$5:$BU$40,$CU138,データ!CI$5:CI$40)</f>
        <v>0</v>
      </c>
      <c r="DJ138" s="374">
        <f ca="1">SUMIF(データ!$BU$5:$BU$40,$CU138,データ!CJ$5:CJ$40)</f>
        <v>0</v>
      </c>
      <c r="DK138" s="374">
        <f ca="1">SUMIF(データ!$BU$5:$BU$40,$CU138,データ!CK$5:CK$40)</f>
        <v>0</v>
      </c>
      <c r="DL138" s="374">
        <f ca="1">SUMIF(データ!$BU$5:$BU$40,$CU138,データ!CL$5:CL$40)</f>
        <v>0</v>
      </c>
      <c r="DM138" s="374">
        <f ca="1">SUMIF(データ!$BU$5:$BU$40,$CU138,データ!CM$5:CM$40)</f>
        <v>0</v>
      </c>
      <c r="DN138" s="374">
        <f ca="1">SUMIF(データ!$BU$5:$BU$40,$CU138,データ!CN$5:CN$40)</f>
        <v>0</v>
      </c>
      <c r="DO138" s="374">
        <f ca="1">SUMIF(データ!$BU$5:$BU$40,$CU138,データ!CO$5:CO$40)</f>
        <v>0</v>
      </c>
      <c r="DP138" s="374">
        <f ca="1">SUMIF(データ!$BU$5:$BU$40,$CU138,データ!CP$5:CP$40)</f>
        <v>0</v>
      </c>
      <c r="DQ138" s="374">
        <f ca="1">SUMIF(データ!$BU$5:$BU$40,$CU138,データ!CQ$5:CQ$40)</f>
        <v>0</v>
      </c>
      <c r="DR138" s="374">
        <f ca="1">SUMIF(データ!$BU$5:$BU$40,$CU138,データ!CR$5:CR$40)</f>
        <v>0</v>
      </c>
      <c r="DS138" s="374">
        <f ca="1">SUMIF(データ!$BU$5:$BU$40,$CU138,データ!CS$5:CS$40)</f>
        <v>0</v>
      </c>
      <c r="DT138" s="374">
        <f ca="1">SUMIF(データ!$BU$5:$BU$40,$CU138,データ!CT$5:CT$40)</f>
        <v>0</v>
      </c>
      <c r="DU138" s="374">
        <f ca="1">SUMIF(データ!$BU$5:$BU$40,$CU138,データ!CU$5:CU$40)</f>
        <v>0</v>
      </c>
      <c r="DV138" s="374">
        <f ca="1">SUMIF(データ!$BU$5:$BU$40,$CU138,データ!CV$5:CV$40)</f>
        <v>0</v>
      </c>
      <c r="DW138" s="374">
        <f ca="1">SUMIF(データ!$BU$5:$BU$40,$CU138,データ!CW$5:CW$40)</f>
        <v>0</v>
      </c>
      <c r="DX138" s="374">
        <f ca="1">SUMIF(データ!$BU$5:$BU$40,$CU138,データ!CX$5:CX$40)</f>
        <v>0</v>
      </c>
      <c r="DY138" s="374">
        <f ca="1">SUMIF(データ!$BU$5:$BU$40,$CU138,データ!CY$5:CY$40)</f>
        <v>0</v>
      </c>
      <c r="DZ138" s="374">
        <f ca="1">SUMIF(データ!$BU$5:$BU$40,$CU138,データ!CZ$5:CZ$40)</f>
        <v>0</v>
      </c>
      <c r="EA138" s="374">
        <f ca="1">SUMIF(データ!$BU$5:$BU$40,$CU138,データ!DA$5:DA$40)</f>
        <v>0</v>
      </c>
      <c r="EB138" s="374">
        <f ca="1">SUMIF(データ!$BU$5:$BU$40,$CU138,データ!DB$5:DB$40)</f>
        <v>0</v>
      </c>
      <c r="EC138" s="374">
        <f ca="1">SUMIF(データ!$BU$5:$BU$40,$CU138,データ!DC$5:DC$40)</f>
        <v>0</v>
      </c>
      <c r="ED138" s="369"/>
      <c r="EE138" s="370"/>
    </row>
    <row r="139" spans="98:135" ht="12" customHeight="1">
      <c r="CT139" s="371">
        <v>33</v>
      </c>
      <c r="CU139" s="373">
        <f t="shared" ca="1" si="374"/>
        <v>0</v>
      </c>
      <c r="CV139" s="374">
        <f ca="1">SUMIF(データ!$BU$5:$BU$40,$CU139,データ!BV$5:BV$40)</f>
        <v>0</v>
      </c>
      <c r="CW139" s="374">
        <f ca="1">SUMIF(データ!$BU$5:$BU$40,$CU139,データ!BW$5:BW$40)</f>
        <v>0</v>
      </c>
      <c r="CX139" s="374">
        <f ca="1">SUMIF(データ!$BU$5:$BU$40,$CU139,データ!BX$5:BX$40)</f>
        <v>0</v>
      </c>
      <c r="CY139" s="374">
        <f ca="1">SUMIF(データ!$BU$5:$BU$40,$CU139,データ!BY$5:BY$40)</f>
        <v>0</v>
      </c>
      <c r="CZ139" s="374">
        <f ca="1">SUMIF(データ!$BU$5:$BU$40,$CU139,データ!BZ$5:BZ$40)</f>
        <v>0</v>
      </c>
      <c r="DA139" s="374">
        <f ca="1">SUMIF(データ!$BU$5:$BU$40,$CU139,データ!CA$5:CA$40)</f>
        <v>0</v>
      </c>
      <c r="DB139" s="374">
        <f ca="1">SUMIF(データ!$BU$5:$BU$40,$CU139,データ!CB$5:CB$40)</f>
        <v>0</v>
      </c>
      <c r="DC139" s="374">
        <f ca="1">SUMIF(データ!$BU$5:$BU$40,$CU139,データ!CC$5:CC$40)</f>
        <v>0</v>
      </c>
      <c r="DD139" s="374">
        <f ca="1">SUMIF(データ!$BU$5:$BU$40,$CU139,データ!CD$5:CD$40)</f>
        <v>0</v>
      </c>
      <c r="DE139" s="374">
        <f ca="1">SUMIF(データ!$BU$5:$BU$40,$CU139,データ!CE$5:CE$40)</f>
        <v>0</v>
      </c>
      <c r="DF139" s="374">
        <f ca="1">SUMIF(データ!$BU$5:$BU$40,$CU139,データ!CF$5:CF$40)</f>
        <v>0</v>
      </c>
      <c r="DG139" s="374">
        <f ca="1">SUMIF(データ!$BU$5:$BU$40,$CU139,データ!CG$5:CG$40)</f>
        <v>0</v>
      </c>
      <c r="DH139" s="374">
        <f ca="1">SUMIF(データ!$BU$5:$BU$40,$CU139,データ!CH$5:CH$40)</f>
        <v>0</v>
      </c>
      <c r="DI139" s="374">
        <f ca="1">SUMIF(データ!$BU$5:$BU$40,$CU139,データ!CI$5:CI$40)</f>
        <v>0</v>
      </c>
      <c r="DJ139" s="374">
        <f ca="1">SUMIF(データ!$BU$5:$BU$40,$CU139,データ!CJ$5:CJ$40)</f>
        <v>0</v>
      </c>
      <c r="DK139" s="374">
        <f ca="1">SUMIF(データ!$BU$5:$BU$40,$CU139,データ!CK$5:CK$40)</f>
        <v>0</v>
      </c>
      <c r="DL139" s="374">
        <f ca="1">SUMIF(データ!$BU$5:$BU$40,$CU139,データ!CL$5:CL$40)</f>
        <v>0</v>
      </c>
      <c r="DM139" s="374">
        <f ca="1">SUMIF(データ!$BU$5:$BU$40,$CU139,データ!CM$5:CM$40)</f>
        <v>0</v>
      </c>
      <c r="DN139" s="374">
        <f ca="1">SUMIF(データ!$BU$5:$BU$40,$CU139,データ!CN$5:CN$40)</f>
        <v>0</v>
      </c>
      <c r="DO139" s="374">
        <f ca="1">SUMIF(データ!$BU$5:$BU$40,$CU139,データ!CO$5:CO$40)</f>
        <v>0</v>
      </c>
      <c r="DP139" s="374">
        <f ca="1">SUMIF(データ!$BU$5:$BU$40,$CU139,データ!CP$5:CP$40)</f>
        <v>0</v>
      </c>
      <c r="DQ139" s="374">
        <f ca="1">SUMIF(データ!$BU$5:$BU$40,$CU139,データ!CQ$5:CQ$40)</f>
        <v>0</v>
      </c>
      <c r="DR139" s="374">
        <f ca="1">SUMIF(データ!$BU$5:$BU$40,$CU139,データ!CR$5:CR$40)</f>
        <v>0</v>
      </c>
      <c r="DS139" s="374">
        <f ca="1">SUMIF(データ!$BU$5:$BU$40,$CU139,データ!CS$5:CS$40)</f>
        <v>0</v>
      </c>
      <c r="DT139" s="374">
        <f ca="1">SUMIF(データ!$BU$5:$BU$40,$CU139,データ!CT$5:CT$40)</f>
        <v>0</v>
      </c>
      <c r="DU139" s="374">
        <f ca="1">SUMIF(データ!$BU$5:$BU$40,$CU139,データ!CU$5:CU$40)</f>
        <v>0</v>
      </c>
      <c r="DV139" s="374">
        <f ca="1">SUMIF(データ!$BU$5:$BU$40,$CU139,データ!CV$5:CV$40)</f>
        <v>0</v>
      </c>
      <c r="DW139" s="374">
        <f ca="1">SUMIF(データ!$BU$5:$BU$40,$CU139,データ!CW$5:CW$40)</f>
        <v>0</v>
      </c>
      <c r="DX139" s="374">
        <f ca="1">SUMIF(データ!$BU$5:$BU$40,$CU139,データ!CX$5:CX$40)</f>
        <v>0</v>
      </c>
      <c r="DY139" s="374">
        <f ca="1">SUMIF(データ!$BU$5:$BU$40,$CU139,データ!CY$5:CY$40)</f>
        <v>0</v>
      </c>
      <c r="DZ139" s="374">
        <f ca="1">SUMIF(データ!$BU$5:$BU$40,$CU139,データ!CZ$5:CZ$40)</f>
        <v>0</v>
      </c>
      <c r="EA139" s="374">
        <f ca="1">SUMIF(データ!$BU$5:$BU$40,$CU139,データ!DA$5:DA$40)</f>
        <v>0</v>
      </c>
      <c r="EB139" s="374">
        <f ca="1">SUMIF(データ!$BU$5:$BU$40,$CU139,データ!DB$5:DB$40)</f>
        <v>0</v>
      </c>
      <c r="EC139" s="374">
        <f ca="1">SUMIF(データ!$BU$5:$BU$40,$CU139,データ!DC$5:DC$40)</f>
        <v>0</v>
      </c>
      <c r="ED139" s="369"/>
      <c r="EE139" s="370"/>
    </row>
    <row r="140" spans="98:135" ht="12" customHeight="1">
      <c r="CT140" s="371">
        <v>34</v>
      </c>
      <c r="CU140" s="373">
        <f t="shared" ca="1" si="374"/>
        <v>0</v>
      </c>
      <c r="CV140" s="374">
        <f ca="1">SUMIF(データ!$BU$5:$BU$40,$CU140,データ!BV$5:BV$40)</f>
        <v>0</v>
      </c>
      <c r="CW140" s="374">
        <f ca="1">SUMIF(データ!$BU$5:$BU$40,$CU140,データ!BW$5:BW$40)</f>
        <v>0</v>
      </c>
      <c r="CX140" s="374">
        <f ca="1">SUMIF(データ!$BU$5:$BU$40,$CU140,データ!BX$5:BX$40)</f>
        <v>0</v>
      </c>
      <c r="CY140" s="374">
        <f ca="1">SUMIF(データ!$BU$5:$BU$40,$CU140,データ!BY$5:BY$40)</f>
        <v>0</v>
      </c>
      <c r="CZ140" s="374">
        <f ca="1">SUMIF(データ!$BU$5:$BU$40,$CU140,データ!BZ$5:BZ$40)</f>
        <v>0</v>
      </c>
      <c r="DA140" s="374">
        <f ca="1">SUMIF(データ!$BU$5:$BU$40,$CU140,データ!CA$5:CA$40)</f>
        <v>0</v>
      </c>
      <c r="DB140" s="374">
        <f ca="1">SUMIF(データ!$BU$5:$BU$40,$CU140,データ!CB$5:CB$40)</f>
        <v>0</v>
      </c>
      <c r="DC140" s="374">
        <f ca="1">SUMIF(データ!$BU$5:$BU$40,$CU140,データ!CC$5:CC$40)</f>
        <v>0</v>
      </c>
      <c r="DD140" s="374">
        <f ca="1">SUMIF(データ!$BU$5:$BU$40,$CU140,データ!CD$5:CD$40)</f>
        <v>0</v>
      </c>
      <c r="DE140" s="374">
        <f ca="1">SUMIF(データ!$BU$5:$BU$40,$CU140,データ!CE$5:CE$40)</f>
        <v>0</v>
      </c>
      <c r="DF140" s="374">
        <f ca="1">SUMIF(データ!$BU$5:$BU$40,$CU140,データ!CF$5:CF$40)</f>
        <v>0</v>
      </c>
      <c r="DG140" s="374">
        <f ca="1">SUMIF(データ!$BU$5:$BU$40,$CU140,データ!CG$5:CG$40)</f>
        <v>0</v>
      </c>
      <c r="DH140" s="374">
        <f ca="1">SUMIF(データ!$BU$5:$BU$40,$CU140,データ!CH$5:CH$40)</f>
        <v>0</v>
      </c>
      <c r="DI140" s="374">
        <f ca="1">SUMIF(データ!$BU$5:$BU$40,$CU140,データ!CI$5:CI$40)</f>
        <v>0</v>
      </c>
      <c r="DJ140" s="374">
        <f ca="1">SUMIF(データ!$BU$5:$BU$40,$CU140,データ!CJ$5:CJ$40)</f>
        <v>0</v>
      </c>
      <c r="DK140" s="374">
        <f ca="1">SUMIF(データ!$BU$5:$BU$40,$CU140,データ!CK$5:CK$40)</f>
        <v>0</v>
      </c>
      <c r="DL140" s="374">
        <f ca="1">SUMIF(データ!$BU$5:$BU$40,$CU140,データ!CL$5:CL$40)</f>
        <v>0</v>
      </c>
      <c r="DM140" s="374">
        <f ca="1">SUMIF(データ!$BU$5:$BU$40,$CU140,データ!CM$5:CM$40)</f>
        <v>0</v>
      </c>
      <c r="DN140" s="374">
        <f ca="1">SUMIF(データ!$BU$5:$BU$40,$CU140,データ!CN$5:CN$40)</f>
        <v>0</v>
      </c>
      <c r="DO140" s="374">
        <f ca="1">SUMIF(データ!$BU$5:$BU$40,$CU140,データ!CO$5:CO$40)</f>
        <v>0</v>
      </c>
      <c r="DP140" s="374">
        <f ca="1">SUMIF(データ!$BU$5:$BU$40,$CU140,データ!CP$5:CP$40)</f>
        <v>0</v>
      </c>
      <c r="DQ140" s="374">
        <f ca="1">SUMIF(データ!$BU$5:$BU$40,$CU140,データ!CQ$5:CQ$40)</f>
        <v>0</v>
      </c>
      <c r="DR140" s="374">
        <f ca="1">SUMIF(データ!$BU$5:$BU$40,$CU140,データ!CR$5:CR$40)</f>
        <v>0</v>
      </c>
      <c r="DS140" s="374">
        <f ca="1">SUMIF(データ!$BU$5:$BU$40,$CU140,データ!CS$5:CS$40)</f>
        <v>0</v>
      </c>
      <c r="DT140" s="374">
        <f ca="1">SUMIF(データ!$BU$5:$BU$40,$CU140,データ!CT$5:CT$40)</f>
        <v>0</v>
      </c>
      <c r="DU140" s="374">
        <f ca="1">SUMIF(データ!$BU$5:$BU$40,$CU140,データ!CU$5:CU$40)</f>
        <v>0</v>
      </c>
      <c r="DV140" s="374">
        <f ca="1">SUMIF(データ!$BU$5:$BU$40,$CU140,データ!CV$5:CV$40)</f>
        <v>0</v>
      </c>
      <c r="DW140" s="374">
        <f ca="1">SUMIF(データ!$BU$5:$BU$40,$CU140,データ!CW$5:CW$40)</f>
        <v>0</v>
      </c>
      <c r="DX140" s="374">
        <f ca="1">SUMIF(データ!$BU$5:$BU$40,$CU140,データ!CX$5:CX$40)</f>
        <v>0</v>
      </c>
      <c r="DY140" s="374">
        <f ca="1">SUMIF(データ!$BU$5:$BU$40,$CU140,データ!CY$5:CY$40)</f>
        <v>0</v>
      </c>
      <c r="DZ140" s="374">
        <f ca="1">SUMIF(データ!$BU$5:$BU$40,$CU140,データ!CZ$5:CZ$40)</f>
        <v>0</v>
      </c>
      <c r="EA140" s="374">
        <f ca="1">SUMIF(データ!$BU$5:$BU$40,$CU140,データ!DA$5:DA$40)</f>
        <v>0</v>
      </c>
      <c r="EB140" s="374">
        <f ca="1">SUMIF(データ!$BU$5:$BU$40,$CU140,データ!DB$5:DB$40)</f>
        <v>0</v>
      </c>
      <c r="EC140" s="374">
        <f ca="1">SUMIF(データ!$BU$5:$BU$40,$CU140,データ!DC$5:DC$40)</f>
        <v>0</v>
      </c>
      <c r="ED140" s="369"/>
      <c r="EE140" s="370"/>
    </row>
    <row r="141" spans="98:135" ht="12" customHeight="1">
      <c r="CT141" s="373">
        <v>35</v>
      </c>
      <c r="CU141" s="373">
        <f t="shared" ca="1" si="374"/>
        <v>0</v>
      </c>
      <c r="CV141" s="374">
        <f ca="1">SUMIF(データ!$BU$5:$BU$40,$CU141,データ!BV$5:BV$40)</f>
        <v>0</v>
      </c>
      <c r="CW141" s="374">
        <f ca="1">SUMIF(データ!$BU$5:$BU$40,$CU141,データ!BW$5:BW$40)</f>
        <v>0</v>
      </c>
      <c r="CX141" s="374">
        <f ca="1">SUMIF(データ!$BU$5:$BU$40,$CU141,データ!BX$5:BX$40)</f>
        <v>0</v>
      </c>
      <c r="CY141" s="374">
        <f ca="1">SUMIF(データ!$BU$5:$BU$40,$CU141,データ!BY$5:BY$40)</f>
        <v>0</v>
      </c>
      <c r="CZ141" s="374">
        <f ca="1">SUMIF(データ!$BU$5:$BU$40,$CU141,データ!BZ$5:BZ$40)</f>
        <v>0</v>
      </c>
      <c r="DA141" s="374">
        <f ca="1">SUMIF(データ!$BU$5:$BU$40,$CU141,データ!CA$5:CA$40)</f>
        <v>0</v>
      </c>
      <c r="DB141" s="374">
        <f ca="1">SUMIF(データ!$BU$5:$BU$40,$CU141,データ!CB$5:CB$40)</f>
        <v>0</v>
      </c>
      <c r="DC141" s="374">
        <f ca="1">SUMIF(データ!$BU$5:$BU$40,$CU141,データ!CC$5:CC$40)</f>
        <v>0</v>
      </c>
      <c r="DD141" s="374">
        <f ca="1">SUMIF(データ!$BU$5:$BU$40,$CU141,データ!CD$5:CD$40)</f>
        <v>0</v>
      </c>
      <c r="DE141" s="374">
        <f ca="1">SUMIF(データ!$BU$5:$BU$40,$CU141,データ!CE$5:CE$40)</f>
        <v>0</v>
      </c>
      <c r="DF141" s="374">
        <f ca="1">SUMIF(データ!$BU$5:$BU$40,$CU141,データ!CF$5:CF$40)</f>
        <v>0</v>
      </c>
      <c r="DG141" s="374">
        <f ca="1">SUMIF(データ!$BU$5:$BU$40,$CU141,データ!CG$5:CG$40)</f>
        <v>0</v>
      </c>
      <c r="DH141" s="374">
        <f ca="1">SUMIF(データ!$BU$5:$BU$40,$CU141,データ!CH$5:CH$40)</f>
        <v>0</v>
      </c>
      <c r="DI141" s="374">
        <f ca="1">SUMIF(データ!$BU$5:$BU$40,$CU141,データ!CI$5:CI$40)</f>
        <v>0</v>
      </c>
      <c r="DJ141" s="374">
        <f ca="1">SUMIF(データ!$BU$5:$BU$40,$CU141,データ!CJ$5:CJ$40)</f>
        <v>0</v>
      </c>
      <c r="DK141" s="374">
        <f ca="1">SUMIF(データ!$BU$5:$BU$40,$CU141,データ!CK$5:CK$40)</f>
        <v>0</v>
      </c>
      <c r="DL141" s="374">
        <f ca="1">SUMIF(データ!$BU$5:$BU$40,$CU141,データ!CL$5:CL$40)</f>
        <v>0</v>
      </c>
      <c r="DM141" s="374">
        <f ca="1">SUMIF(データ!$BU$5:$BU$40,$CU141,データ!CM$5:CM$40)</f>
        <v>0</v>
      </c>
      <c r="DN141" s="374">
        <f ca="1">SUMIF(データ!$BU$5:$BU$40,$CU141,データ!CN$5:CN$40)</f>
        <v>0</v>
      </c>
      <c r="DO141" s="374">
        <f ca="1">SUMIF(データ!$BU$5:$BU$40,$CU141,データ!CO$5:CO$40)</f>
        <v>0</v>
      </c>
      <c r="DP141" s="374">
        <f ca="1">SUMIF(データ!$BU$5:$BU$40,$CU141,データ!CP$5:CP$40)</f>
        <v>0</v>
      </c>
      <c r="DQ141" s="374">
        <f ca="1">SUMIF(データ!$BU$5:$BU$40,$CU141,データ!CQ$5:CQ$40)</f>
        <v>0</v>
      </c>
      <c r="DR141" s="374">
        <f ca="1">SUMIF(データ!$BU$5:$BU$40,$CU141,データ!CR$5:CR$40)</f>
        <v>0</v>
      </c>
      <c r="DS141" s="374">
        <f ca="1">SUMIF(データ!$BU$5:$BU$40,$CU141,データ!CS$5:CS$40)</f>
        <v>0</v>
      </c>
      <c r="DT141" s="374">
        <f ca="1">SUMIF(データ!$BU$5:$BU$40,$CU141,データ!CT$5:CT$40)</f>
        <v>0</v>
      </c>
      <c r="DU141" s="374">
        <f ca="1">SUMIF(データ!$BU$5:$BU$40,$CU141,データ!CU$5:CU$40)</f>
        <v>0</v>
      </c>
      <c r="DV141" s="374">
        <f ca="1">SUMIF(データ!$BU$5:$BU$40,$CU141,データ!CV$5:CV$40)</f>
        <v>0</v>
      </c>
      <c r="DW141" s="374">
        <f ca="1">SUMIF(データ!$BU$5:$BU$40,$CU141,データ!CW$5:CW$40)</f>
        <v>0</v>
      </c>
      <c r="DX141" s="374">
        <f ca="1">SUMIF(データ!$BU$5:$BU$40,$CU141,データ!CX$5:CX$40)</f>
        <v>0</v>
      </c>
      <c r="DY141" s="374">
        <f ca="1">SUMIF(データ!$BU$5:$BU$40,$CU141,データ!CY$5:CY$40)</f>
        <v>0</v>
      </c>
      <c r="DZ141" s="374">
        <f ca="1">SUMIF(データ!$BU$5:$BU$40,$CU141,データ!CZ$5:CZ$40)</f>
        <v>0</v>
      </c>
      <c r="EA141" s="374">
        <f ca="1">SUMIF(データ!$BU$5:$BU$40,$CU141,データ!DA$5:DA$40)</f>
        <v>0</v>
      </c>
      <c r="EB141" s="374">
        <f ca="1">SUMIF(データ!$BU$5:$BU$40,$CU141,データ!DB$5:DB$40)</f>
        <v>0</v>
      </c>
      <c r="EC141" s="374">
        <f ca="1">SUMIF(データ!$BU$5:$BU$40,$CU141,データ!DC$5:DC$40)</f>
        <v>0</v>
      </c>
      <c r="ED141" s="369"/>
      <c r="EE141" s="370"/>
    </row>
    <row r="142" spans="98:135" ht="12" customHeight="1" thickBot="1">
      <c r="CT142" s="375">
        <v>36</v>
      </c>
      <c r="CU142" s="375">
        <f t="shared" ca="1" si="374"/>
        <v>0</v>
      </c>
      <c r="CV142" s="376">
        <f ca="1">SUMIF(データ!$BU$5:$BU$40,$CU142,データ!BV$5:BV$40)</f>
        <v>0</v>
      </c>
      <c r="CW142" s="376">
        <f ca="1">SUMIF(データ!$BU$5:$BU$40,$CU142,データ!BW$5:BW$40)</f>
        <v>0</v>
      </c>
      <c r="CX142" s="376">
        <f ca="1">SUMIF(データ!$BU$5:$BU$40,$CU142,データ!BX$5:BX$40)</f>
        <v>0</v>
      </c>
      <c r="CY142" s="376">
        <f ca="1">SUMIF(データ!$BU$5:$BU$40,$CU142,データ!BY$5:BY$40)</f>
        <v>0</v>
      </c>
      <c r="CZ142" s="376">
        <f ca="1">SUMIF(データ!$BU$5:$BU$40,$CU142,データ!BZ$5:BZ$40)</f>
        <v>0</v>
      </c>
      <c r="DA142" s="376">
        <f ca="1">SUMIF(データ!$BU$5:$BU$40,$CU142,データ!CA$5:CA$40)</f>
        <v>0</v>
      </c>
      <c r="DB142" s="376">
        <f ca="1">SUMIF(データ!$BU$5:$BU$40,$CU142,データ!CB$5:CB$40)</f>
        <v>0</v>
      </c>
      <c r="DC142" s="376">
        <f ca="1">SUMIF(データ!$BU$5:$BU$40,$CU142,データ!CC$5:CC$40)</f>
        <v>0</v>
      </c>
      <c r="DD142" s="376">
        <f ca="1">SUMIF(データ!$BU$5:$BU$40,$CU142,データ!CD$5:CD$40)</f>
        <v>0</v>
      </c>
      <c r="DE142" s="376">
        <f ca="1">SUMIF(データ!$BU$5:$BU$40,$CU142,データ!CE$5:CE$40)</f>
        <v>0</v>
      </c>
      <c r="DF142" s="376">
        <f ca="1">SUMIF(データ!$BU$5:$BU$40,$CU142,データ!CF$5:CF$40)</f>
        <v>0</v>
      </c>
      <c r="DG142" s="376">
        <f ca="1">SUMIF(データ!$BU$5:$BU$40,$CU142,データ!CG$5:CG$40)</f>
        <v>0</v>
      </c>
      <c r="DH142" s="376">
        <f ca="1">SUMIF(データ!$BU$5:$BU$40,$CU142,データ!CH$5:CH$40)</f>
        <v>0</v>
      </c>
      <c r="DI142" s="376">
        <f ca="1">SUMIF(データ!$BU$5:$BU$40,$CU142,データ!CI$5:CI$40)</f>
        <v>0</v>
      </c>
      <c r="DJ142" s="376">
        <f ca="1">SUMIF(データ!$BU$5:$BU$40,$CU142,データ!CJ$5:CJ$40)</f>
        <v>0</v>
      </c>
      <c r="DK142" s="376">
        <f ca="1">SUMIF(データ!$BU$5:$BU$40,$CU142,データ!CK$5:CK$40)</f>
        <v>0</v>
      </c>
      <c r="DL142" s="376">
        <f ca="1">SUMIF(データ!$BU$5:$BU$40,$CU142,データ!CL$5:CL$40)</f>
        <v>0</v>
      </c>
      <c r="DM142" s="376">
        <f ca="1">SUMIF(データ!$BU$5:$BU$40,$CU142,データ!CM$5:CM$40)</f>
        <v>0</v>
      </c>
      <c r="DN142" s="376">
        <f ca="1">SUMIF(データ!$BU$5:$BU$40,$CU142,データ!CN$5:CN$40)</f>
        <v>0</v>
      </c>
      <c r="DO142" s="376">
        <f ca="1">SUMIF(データ!$BU$5:$BU$40,$CU142,データ!CO$5:CO$40)</f>
        <v>0</v>
      </c>
      <c r="DP142" s="376">
        <f ca="1">SUMIF(データ!$BU$5:$BU$40,$CU142,データ!CP$5:CP$40)</f>
        <v>0</v>
      </c>
      <c r="DQ142" s="376">
        <f ca="1">SUMIF(データ!$BU$5:$BU$40,$CU142,データ!CQ$5:CQ$40)</f>
        <v>0</v>
      </c>
      <c r="DR142" s="376">
        <f ca="1">SUMIF(データ!$BU$5:$BU$40,$CU142,データ!CR$5:CR$40)</f>
        <v>0</v>
      </c>
      <c r="DS142" s="376">
        <f ca="1">SUMIF(データ!$BU$5:$BU$40,$CU142,データ!CS$5:CS$40)</f>
        <v>0</v>
      </c>
      <c r="DT142" s="376">
        <f ca="1">SUMIF(データ!$BU$5:$BU$40,$CU142,データ!CT$5:CT$40)</f>
        <v>0</v>
      </c>
      <c r="DU142" s="376">
        <f ca="1">SUMIF(データ!$BU$5:$BU$40,$CU142,データ!CU$5:CU$40)</f>
        <v>0</v>
      </c>
      <c r="DV142" s="376">
        <f ca="1">SUMIF(データ!$BU$5:$BU$40,$CU142,データ!CV$5:CV$40)</f>
        <v>0</v>
      </c>
      <c r="DW142" s="376">
        <f ca="1">SUMIF(データ!$BU$5:$BU$40,$CU142,データ!CW$5:CW$40)</f>
        <v>0</v>
      </c>
      <c r="DX142" s="376">
        <f ca="1">SUMIF(データ!$BU$5:$BU$40,$CU142,データ!CX$5:CX$40)</f>
        <v>0</v>
      </c>
      <c r="DY142" s="376">
        <f ca="1">SUMIF(データ!$BU$5:$BU$40,$CU142,データ!CY$5:CY$40)</f>
        <v>0</v>
      </c>
      <c r="DZ142" s="376">
        <f ca="1">SUMIF(データ!$BU$5:$BU$40,$CU142,データ!CZ$5:CZ$40)</f>
        <v>0</v>
      </c>
      <c r="EA142" s="376">
        <f ca="1">SUMIF(データ!$BU$5:$BU$40,$CU142,データ!DA$5:DA$40)</f>
        <v>0</v>
      </c>
      <c r="EB142" s="376">
        <f ca="1">SUMIF(データ!$BU$5:$BU$40,$CU142,データ!DB$5:DB$40)</f>
        <v>0</v>
      </c>
      <c r="EC142" s="376">
        <f ca="1">SUMIF(データ!$BU$5:$BU$40,$CU142,データ!DC$5:DC$40)</f>
        <v>0</v>
      </c>
      <c r="ED142" s="366"/>
      <c r="EE142" s="367"/>
    </row>
    <row r="143" spans="98:135" ht="12" customHeight="1" thickTop="1">
      <c r="CT143" s="368" t="s">
        <v>488</v>
      </c>
      <c r="CU143" s="368"/>
      <c r="CV143" s="296">
        <f t="shared" ref="CV143:EE143" ca="1" si="375">MAX(CV105:CV142)</f>
        <v>0</v>
      </c>
      <c r="CW143" s="296">
        <f t="shared" ca="1" si="375"/>
        <v>0</v>
      </c>
      <c r="CX143" s="296">
        <f t="shared" ca="1" si="375"/>
        <v>0</v>
      </c>
      <c r="CY143" s="296">
        <f t="shared" ca="1" si="375"/>
        <v>0</v>
      </c>
      <c r="CZ143" s="296">
        <f t="shared" ca="1" si="375"/>
        <v>0</v>
      </c>
      <c r="DA143" s="296">
        <f t="shared" ca="1" si="375"/>
        <v>0</v>
      </c>
      <c r="DB143" s="296">
        <f t="shared" ca="1" si="375"/>
        <v>0</v>
      </c>
      <c r="DC143" s="296">
        <f t="shared" ca="1" si="375"/>
        <v>0</v>
      </c>
      <c r="DD143" s="296">
        <f t="shared" ca="1" si="375"/>
        <v>0</v>
      </c>
      <c r="DE143" s="296">
        <f t="shared" ca="1" si="375"/>
        <v>0</v>
      </c>
      <c r="DF143" s="296">
        <f t="shared" ca="1" si="375"/>
        <v>0</v>
      </c>
      <c r="DG143" s="296">
        <f t="shared" ca="1" si="375"/>
        <v>0</v>
      </c>
      <c r="DH143" s="296">
        <f t="shared" ca="1" si="375"/>
        <v>0</v>
      </c>
      <c r="DI143" s="296">
        <f t="shared" ca="1" si="375"/>
        <v>0</v>
      </c>
      <c r="DJ143" s="296">
        <f t="shared" ca="1" si="375"/>
        <v>0</v>
      </c>
      <c r="DK143" s="296">
        <f t="shared" ca="1" si="375"/>
        <v>0</v>
      </c>
      <c r="DL143" s="296">
        <f t="shared" ca="1" si="375"/>
        <v>0</v>
      </c>
      <c r="DM143" s="296">
        <f t="shared" ca="1" si="375"/>
        <v>0</v>
      </c>
      <c r="DN143" s="296">
        <f t="shared" ca="1" si="375"/>
        <v>0</v>
      </c>
      <c r="DO143" s="296">
        <f t="shared" ca="1" si="375"/>
        <v>0</v>
      </c>
      <c r="DP143" s="296">
        <f t="shared" ca="1" si="375"/>
        <v>0</v>
      </c>
      <c r="DQ143" s="296">
        <f t="shared" ca="1" si="375"/>
        <v>0</v>
      </c>
      <c r="DR143" s="296">
        <f t="shared" ca="1" si="375"/>
        <v>0</v>
      </c>
      <c r="DS143" s="296">
        <f t="shared" ca="1" si="375"/>
        <v>0</v>
      </c>
      <c r="DT143" s="296">
        <f t="shared" ca="1" si="375"/>
        <v>0</v>
      </c>
      <c r="DU143" s="296">
        <f t="shared" ca="1" si="375"/>
        <v>0</v>
      </c>
      <c r="DV143" s="296">
        <f t="shared" ca="1" si="375"/>
        <v>0</v>
      </c>
      <c r="DW143" s="296">
        <f t="shared" ca="1" si="375"/>
        <v>0</v>
      </c>
      <c r="DX143" s="296">
        <f t="shared" ca="1" si="375"/>
        <v>0</v>
      </c>
      <c r="DY143" s="296">
        <f t="shared" ca="1" si="375"/>
        <v>0</v>
      </c>
      <c r="DZ143" s="296">
        <f t="shared" ca="1" si="375"/>
        <v>0</v>
      </c>
      <c r="EA143" s="296">
        <f t="shared" ca="1" si="375"/>
        <v>0</v>
      </c>
      <c r="EB143" s="296">
        <f t="shared" ca="1" si="375"/>
        <v>0</v>
      </c>
      <c r="EC143" s="296">
        <f t="shared" ca="1" si="375"/>
        <v>0</v>
      </c>
      <c r="ED143" s="296">
        <f t="shared" si="375"/>
        <v>0</v>
      </c>
      <c r="EE143" s="296">
        <f t="shared" si="375"/>
        <v>0</v>
      </c>
    </row>
  </sheetData>
  <sortState ref="DI14:DJ51">
    <sortCondition ref="DI16:DI51"/>
  </sortState>
  <mergeCells count="6">
    <mergeCell ref="I45:I51"/>
    <mergeCell ref="I13:I19"/>
    <mergeCell ref="I39:I43"/>
    <mergeCell ref="I32:I37"/>
    <mergeCell ref="I53:I61"/>
    <mergeCell ref="I21:I30"/>
  </mergeCells>
  <phoneticPr fontId="1"/>
  <conditionalFormatting sqref="K15:K19 Q23:Q30 T23:T30 W23:W30 Q34:Q37 T34:T37 W34:W37 Q41:Q43 T41:T43 W41:W43 Q47:Q51 T47:T51 W47:W51 Q55:Q61 T55:T61 W55:W61">
    <cfRule type="expression" dxfId="187" priority="181">
      <formula>AN15=3</formula>
    </cfRule>
    <cfRule type="expression" dxfId="186" priority="182">
      <formula>AN15=2</formula>
    </cfRule>
    <cfRule type="expression" dxfId="185" priority="183">
      <formula>AN15=1</formula>
    </cfRule>
  </conditionalFormatting>
  <conditionalFormatting sqref="L15:L19 R23:R30 U23:U30 X23:X30 R34:R37 U34:U37 X34:X37 R41:R43 U41:U43 X41:X43 R47:R51 U47:U51 X47:X51 R55:R61 U55:U61 X55:X61">
    <cfRule type="expression" dxfId="184" priority="178">
      <formula>AN15=3</formula>
    </cfRule>
    <cfRule type="expression" dxfId="183" priority="179">
      <formula>AN15=2</formula>
    </cfRule>
    <cfRule type="expression" dxfId="182" priority="180">
      <formula>AN15=1</formula>
    </cfRule>
  </conditionalFormatting>
  <conditionalFormatting sqref="M15:M19 S23:S30 V23:V30 Y23:Y30 S34:S37 V34:V37 Y34:Y37 S41:S43 V41:V43 Y41:Y43 S47:S51 V47:V51 Y47:Y51 S55:S61 V55:V61 Y55:Y61">
    <cfRule type="expression" dxfId="181" priority="172">
      <formula>AN15=3</formula>
    </cfRule>
    <cfRule type="expression" dxfId="180" priority="173">
      <formula>AN15=2</formula>
    </cfRule>
    <cfRule type="expression" dxfId="179" priority="174">
      <formula>AN15=1</formula>
    </cfRule>
  </conditionalFormatting>
  <conditionalFormatting sqref="N15:N19">
    <cfRule type="expression" dxfId="178" priority="169">
      <formula>AQ15=3</formula>
    </cfRule>
    <cfRule type="expression" dxfId="177" priority="170">
      <formula>AQ15=2</formula>
    </cfRule>
    <cfRule type="expression" dxfId="176" priority="171">
      <formula>AQ15=1</formula>
    </cfRule>
  </conditionalFormatting>
  <conditionalFormatting sqref="O15:O19">
    <cfRule type="expression" dxfId="175" priority="166">
      <formula>AQ15=3</formula>
    </cfRule>
    <cfRule type="expression" dxfId="174" priority="167">
      <formula>AQ15=2</formula>
    </cfRule>
    <cfRule type="expression" dxfId="173" priority="168">
      <formula>AQ15=1</formula>
    </cfRule>
  </conditionalFormatting>
  <conditionalFormatting sqref="P15:P19">
    <cfRule type="expression" dxfId="172" priority="163">
      <formula>AQ15=3</formula>
    </cfRule>
    <cfRule type="expression" dxfId="171" priority="164">
      <formula>AQ15=2</formula>
    </cfRule>
    <cfRule type="expression" dxfId="170" priority="165">
      <formula>AQ15=1</formula>
    </cfRule>
  </conditionalFormatting>
  <conditionalFormatting sqref="Q15:Q19">
    <cfRule type="expression" dxfId="169" priority="160">
      <formula>AT15=3</formula>
    </cfRule>
    <cfRule type="expression" dxfId="168" priority="161">
      <formula>AT15=2</formula>
    </cfRule>
    <cfRule type="expression" dxfId="167" priority="162">
      <formula>AT15=1</formula>
    </cfRule>
  </conditionalFormatting>
  <conditionalFormatting sqref="R15:R19">
    <cfRule type="expression" dxfId="166" priority="157">
      <formula>AT15=3</formula>
    </cfRule>
    <cfRule type="expression" dxfId="165" priority="158">
      <formula>AT15=2</formula>
    </cfRule>
    <cfRule type="expression" dxfId="164" priority="159">
      <formula>AT15=1</formula>
    </cfRule>
  </conditionalFormatting>
  <conditionalFormatting sqref="S15:S19">
    <cfRule type="expression" dxfId="163" priority="154">
      <formula>AT15=3</formula>
    </cfRule>
    <cfRule type="expression" dxfId="162" priority="155">
      <formula>AT15=2</formula>
    </cfRule>
    <cfRule type="expression" dxfId="161" priority="156">
      <formula>AT15=1</formula>
    </cfRule>
  </conditionalFormatting>
  <conditionalFormatting sqref="T15:T19">
    <cfRule type="expression" dxfId="160" priority="151">
      <formula>AW15=3</formula>
    </cfRule>
    <cfRule type="expression" dxfId="159" priority="152">
      <formula>AW15=2</formula>
    </cfRule>
    <cfRule type="expression" dxfId="158" priority="153">
      <formula>AW15=1</formula>
    </cfRule>
  </conditionalFormatting>
  <conditionalFormatting sqref="U15:U19">
    <cfRule type="expression" dxfId="157" priority="148">
      <formula>AW15=3</formula>
    </cfRule>
    <cfRule type="expression" dxfId="156" priority="149">
      <formula>AW15=2</formula>
    </cfRule>
    <cfRule type="expression" dxfId="155" priority="150">
      <formula>AW15=1</formula>
    </cfRule>
  </conditionalFormatting>
  <conditionalFormatting sqref="V15:V19">
    <cfRule type="expression" dxfId="154" priority="145">
      <formula>AW15=3</formula>
    </cfRule>
    <cfRule type="expression" dxfId="153" priority="146">
      <formula>AW15=2</formula>
    </cfRule>
    <cfRule type="expression" dxfId="152" priority="147">
      <formula>AW15=1</formula>
    </cfRule>
  </conditionalFormatting>
  <conditionalFormatting sqref="W15:W19">
    <cfRule type="expression" dxfId="151" priority="142">
      <formula>AZ15=3</formula>
    </cfRule>
    <cfRule type="expression" dxfId="150" priority="143">
      <formula>AZ15=2</formula>
    </cfRule>
    <cfRule type="expression" dxfId="149" priority="144">
      <formula>AZ15=1</formula>
    </cfRule>
  </conditionalFormatting>
  <conditionalFormatting sqref="X15:X19">
    <cfRule type="expression" dxfId="148" priority="139">
      <formula>AZ15=3</formula>
    </cfRule>
    <cfRule type="expression" dxfId="147" priority="140">
      <formula>AZ15=2</formula>
    </cfRule>
    <cfRule type="expression" dxfId="146" priority="141">
      <formula>AZ15=1</formula>
    </cfRule>
  </conditionalFormatting>
  <conditionalFormatting sqref="Y15:Y19">
    <cfRule type="expression" dxfId="145" priority="136">
      <formula>AZ15=3</formula>
    </cfRule>
    <cfRule type="expression" dxfId="144" priority="137">
      <formula>AZ15=2</formula>
    </cfRule>
    <cfRule type="expression" dxfId="143" priority="138">
      <formula>AZ15=1</formula>
    </cfRule>
  </conditionalFormatting>
  <conditionalFormatting sqref="K23:K30">
    <cfRule type="expression" dxfId="142" priority="133">
      <formula>AN23=3</formula>
    </cfRule>
    <cfRule type="expression" dxfId="141" priority="134">
      <formula>AN23=2</formula>
    </cfRule>
    <cfRule type="expression" dxfId="140" priority="135">
      <formula>AN23=1</formula>
    </cfRule>
  </conditionalFormatting>
  <conditionalFormatting sqref="L23:L30">
    <cfRule type="expression" dxfId="139" priority="130">
      <formula>AN23=3</formula>
    </cfRule>
    <cfRule type="expression" dxfId="138" priority="131">
      <formula>AN23=2</formula>
    </cfRule>
    <cfRule type="expression" dxfId="137" priority="132">
      <formula>AN23=1</formula>
    </cfRule>
  </conditionalFormatting>
  <conditionalFormatting sqref="M23:M30">
    <cfRule type="expression" dxfId="136" priority="127">
      <formula>AN23=3</formula>
    </cfRule>
    <cfRule type="expression" dxfId="135" priority="128">
      <formula>AN23=2</formula>
    </cfRule>
    <cfRule type="expression" dxfId="134" priority="129">
      <formula>AN23=1</formula>
    </cfRule>
  </conditionalFormatting>
  <conditionalFormatting sqref="K34:K37">
    <cfRule type="expression" dxfId="133" priority="124">
      <formula>AN34=3</formula>
    </cfRule>
    <cfRule type="expression" dxfId="132" priority="125">
      <formula>AN34=2</formula>
    </cfRule>
    <cfRule type="expression" dxfId="131" priority="126">
      <formula>AN34=1</formula>
    </cfRule>
  </conditionalFormatting>
  <conditionalFormatting sqref="L34:L37">
    <cfRule type="expression" dxfId="130" priority="121">
      <formula>AN34=3</formula>
    </cfRule>
    <cfRule type="expression" dxfId="129" priority="122">
      <formula>AN34=2</formula>
    </cfRule>
    <cfRule type="expression" dxfId="128" priority="123">
      <formula>AN34=1</formula>
    </cfRule>
  </conditionalFormatting>
  <conditionalFormatting sqref="M34:M37">
    <cfRule type="expression" dxfId="127" priority="118">
      <formula>AN34=3</formula>
    </cfRule>
    <cfRule type="expression" dxfId="126" priority="119">
      <formula>AN34=2</formula>
    </cfRule>
    <cfRule type="expression" dxfId="125" priority="120">
      <formula>AN34=1</formula>
    </cfRule>
  </conditionalFormatting>
  <conditionalFormatting sqref="K41:K43">
    <cfRule type="expression" dxfId="124" priority="115">
      <formula>AN41=3</formula>
    </cfRule>
    <cfRule type="expression" dxfId="123" priority="116">
      <formula>AN41=2</formula>
    </cfRule>
    <cfRule type="expression" dxfId="122" priority="117">
      <formula>AN41=1</formula>
    </cfRule>
  </conditionalFormatting>
  <conditionalFormatting sqref="L41:L43">
    <cfRule type="expression" dxfId="121" priority="112">
      <formula>AN41=3</formula>
    </cfRule>
    <cfRule type="expression" dxfId="120" priority="113">
      <formula>AN41=2</formula>
    </cfRule>
    <cfRule type="expression" dxfId="119" priority="114">
      <formula>AN41=1</formula>
    </cfRule>
  </conditionalFormatting>
  <conditionalFormatting sqref="M41:M43">
    <cfRule type="expression" dxfId="118" priority="109">
      <formula>AN41=3</formula>
    </cfRule>
    <cfRule type="expression" dxfId="117" priority="110">
      <formula>AN41=2</formula>
    </cfRule>
    <cfRule type="expression" dxfId="116" priority="111">
      <formula>AN41=1</formula>
    </cfRule>
  </conditionalFormatting>
  <conditionalFormatting sqref="K47:K51">
    <cfRule type="expression" dxfId="115" priority="106">
      <formula>AN47=3</formula>
    </cfRule>
    <cfRule type="expression" dxfId="114" priority="107">
      <formula>AN47=2</formula>
    </cfRule>
    <cfRule type="expression" dxfId="113" priority="108">
      <formula>AN47=1</formula>
    </cfRule>
  </conditionalFormatting>
  <conditionalFormatting sqref="L47:L51">
    <cfRule type="expression" dxfId="112" priority="103">
      <formula>AN47=3</formula>
    </cfRule>
    <cfRule type="expression" dxfId="111" priority="104">
      <formula>AN47=2</formula>
    </cfRule>
    <cfRule type="expression" dxfId="110" priority="105">
      <formula>AN47=1</formula>
    </cfRule>
  </conditionalFormatting>
  <conditionalFormatting sqref="M47:M51">
    <cfRule type="expression" dxfId="109" priority="100">
      <formula>AN47=3</formula>
    </cfRule>
    <cfRule type="expression" dxfId="108" priority="101">
      <formula>AN47=2</formula>
    </cfRule>
    <cfRule type="expression" dxfId="107" priority="102">
      <formula>AN47=1</formula>
    </cfRule>
  </conditionalFormatting>
  <conditionalFormatting sqref="K55:K61">
    <cfRule type="expression" dxfId="106" priority="97">
      <formula>AN55=3</formula>
    </cfRule>
    <cfRule type="expression" dxfId="105" priority="98">
      <formula>AN55=2</formula>
    </cfRule>
    <cfRule type="expression" dxfId="104" priority="99">
      <formula>AN55=1</formula>
    </cfRule>
  </conditionalFormatting>
  <conditionalFormatting sqref="L55:L61">
    <cfRule type="expression" dxfId="103" priority="94">
      <formula>AN55=3</formula>
    </cfRule>
    <cfRule type="expression" dxfId="102" priority="95">
      <formula>AN55=2</formula>
    </cfRule>
    <cfRule type="expression" dxfId="101" priority="96">
      <formula>AN55=1</formula>
    </cfRule>
  </conditionalFormatting>
  <conditionalFormatting sqref="M55:M61">
    <cfRule type="expression" dxfId="100" priority="91">
      <formula>AN55=3</formula>
    </cfRule>
    <cfRule type="expression" dxfId="99" priority="92">
      <formula>AN55=2</formula>
    </cfRule>
    <cfRule type="expression" dxfId="98" priority="93">
      <formula>AN55=1</formula>
    </cfRule>
  </conditionalFormatting>
  <conditionalFormatting sqref="AB34:AB37">
    <cfRule type="expression" dxfId="97" priority="7">
      <formula>BC34=3</formula>
    </cfRule>
    <cfRule type="expression" dxfId="96" priority="8">
      <formula>BC34=2</formula>
    </cfRule>
    <cfRule type="expression" dxfId="95" priority="9">
      <formula>BC34=1</formula>
    </cfRule>
  </conditionalFormatting>
  <conditionalFormatting sqref="N23:N30">
    <cfRule type="expression" dxfId="94" priority="88">
      <formula>AQ23=3</formula>
    </cfRule>
    <cfRule type="expression" dxfId="93" priority="89">
      <formula>AQ23=2</formula>
    </cfRule>
    <cfRule type="expression" dxfId="92" priority="90">
      <formula>AQ23=1</formula>
    </cfRule>
  </conditionalFormatting>
  <conditionalFormatting sqref="O23:O30">
    <cfRule type="expression" dxfId="91" priority="85">
      <formula>AQ23=3</formula>
    </cfRule>
    <cfRule type="expression" dxfId="90" priority="86">
      <formula>AQ23=2</formula>
    </cfRule>
    <cfRule type="expression" dxfId="89" priority="87">
      <formula>AQ23=1</formula>
    </cfRule>
  </conditionalFormatting>
  <conditionalFormatting sqref="P23:P30">
    <cfRule type="expression" dxfId="88" priority="82">
      <formula>AQ23=3</formula>
    </cfRule>
    <cfRule type="expression" dxfId="87" priority="83">
      <formula>AQ23=2</formula>
    </cfRule>
    <cfRule type="expression" dxfId="86" priority="84">
      <formula>AQ23=1</formula>
    </cfRule>
  </conditionalFormatting>
  <conditionalFormatting sqref="N34:N37">
    <cfRule type="expression" dxfId="85" priority="79">
      <formula>AQ34=3</formula>
    </cfRule>
    <cfRule type="expression" dxfId="84" priority="80">
      <formula>AQ34=2</formula>
    </cfRule>
    <cfRule type="expression" dxfId="83" priority="81">
      <formula>AQ34=1</formula>
    </cfRule>
  </conditionalFormatting>
  <conditionalFormatting sqref="O34:O37">
    <cfRule type="expression" dxfId="82" priority="76">
      <formula>AQ34=3</formula>
    </cfRule>
    <cfRule type="expression" dxfId="81" priority="77">
      <formula>AQ34=2</formula>
    </cfRule>
    <cfRule type="expression" dxfId="80" priority="78">
      <formula>AQ34=1</formula>
    </cfRule>
  </conditionalFormatting>
  <conditionalFormatting sqref="P34:P37">
    <cfRule type="expression" dxfId="79" priority="73">
      <formula>AQ34=3</formula>
    </cfRule>
    <cfRule type="expression" dxfId="78" priority="74">
      <formula>AQ34=2</formula>
    </cfRule>
    <cfRule type="expression" dxfId="77" priority="75">
      <formula>AQ34=1</formula>
    </cfRule>
  </conditionalFormatting>
  <conditionalFormatting sqref="N41:N43">
    <cfRule type="expression" dxfId="76" priority="70">
      <formula>AQ41=3</formula>
    </cfRule>
    <cfRule type="expression" dxfId="75" priority="71">
      <formula>AQ41=2</formula>
    </cfRule>
    <cfRule type="expression" dxfId="74" priority="72">
      <formula>AQ41=1</formula>
    </cfRule>
  </conditionalFormatting>
  <conditionalFormatting sqref="O41:O43">
    <cfRule type="expression" dxfId="73" priority="67">
      <formula>AQ41=3</formula>
    </cfRule>
    <cfRule type="expression" dxfId="72" priority="68">
      <formula>AQ41=2</formula>
    </cfRule>
    <cfRule type="expression" dxfId="71" priority="69">
      <formula>AQ41=1</formula>
    </cfRule>
  </conditionalFormatting>
  <conditionalFormatting sqref="P41:P43">
    <cfRule type="expression" dxfId="70" priority="64">
      <formula>AQ41=3</formula>
    </cfRule>
    <cfRule type="expression" dxfId="69" priority="65">
      <formula>AQ41=2</formula>
    </cfRule>
    <cfRule type="expression" dxfId="68" priority="66">
      <formula>AQ41=1</formula>
    </cfRule>
  </conditionalFormatting>
  <conditionalFormatting sqref="N47:N51">
    <cfRule type="expression" dxfId="67" priority="61">
      <formula>AQ47=3</formula>
    </cfRule>
    <cfRule type="expression" dxfId="66" priority="62">
      <formula>AQ47=2</formula>
    </cfRule>
    <cfRule type="expression" dxfId="65" priority="63">
      <formula>AQ47=1</formula>
    </cfRule>
  </conditionalFormatting>
  <conditionalFormatting sqref="O47:O51">
    <cfRule type="expression" dxfId="64" priority="58">
      <formula>AQ47=3</formula>
    </cfRule>
    <cfRule type="expression" dxfId="63" priority="59">
      <formula>AQ47=2</formula>
    </cfRule>
    <cfRule type="expression" dxfId="62" priority="60">
      <formula>AQ47=1</formula>
    </cfRule>
  </conditionalFormatting>
  <conditionalFormatting sqref="P47:P51">
    <cfRule type="expression" dxfId="61" priority="55">
      <formula>AQ47=3</formula>
    </cfRule>
    <cfRule type="expression" dxfId="60" priority="56">
      <formula>AQ47=2</formula>
    </cfRule>
    <cfRule type="expression" dxfId="59" priority="57">
      <formula>AQ47=1</formula>
    </cfRule>
  </conditionalFormatting>
  <conditionalFormatting sqref="N55:N61">
    <cfRule type="expression" dxfId="58" priority="52">
      <formula>AQ55=3</formula>
    </cfRule>
    <cfRule type="expression" dxfId="57" priority="53">
      <formula>AQ55=2</formula>
    </cfRule>
    <cfRule type="expression" dxfId="56" priority="54">
      <formula>AQ55=1</formula>
    </cfRule>
  </conditionalFormatting>
  <conditionalFormatting sqref="O55:O61">
    <cfRule type="expression" dxfId="55" priority="49">
      <formula>AQ55=3</formula>
    </cfRule>
    <cfRule type="expression" dxfId="54" priority="50">
      <formula>AQ55=2</formula>
    </cfRule>
    <cfRule type="expression" dxfId="53" priority="51">
      <formula>AQ55=1</formula>
    </cfRule>
  </conditionalFormatting>
  <conditionalFormatting sqref="P55:P61">
    <cfRule type="expression" dxfId="52" priority="46">
      <formula>AQ55=3</formula>
    </cfRule>
    <cfRule type="expression" dxfId="51" priority="47">
      <formula>AQ55=2</formula>
    </cfRule>
    <cfRule type="expression" dxfId="50" priority="48">
      <formula>AQ55=1</formula>
    </cfRule>
  </conditionalFormatting>
  <conditionalFormatting sqref="Z55:Z61">
    <cfRule type="expression" dxfId="49" priority="43">
      <formula>BC55=3</formula>
    </cfRule>
    <cfRule type="expression" dxfId="48" priority="44">
      <formula>BC55=2</formula>
    </cfRule>
    <cfRule type="expression" dxfId="47" priority="45">
      <formula>BC55=1</formula>
    </cfRule>
  </conditionalFormatting>
  <conditionalFormatting sqref="AA55:AA61">
    <cfRule type="expression" dxfId="46" priority="40">
      <formula>BC55=3</formula>
    </cfRule>
    <cfRule type="expression" dxfId="45" priority="41">
      <formula>BC55=2</formula>
    </cfRule>
    <cfRule type="expression" dxfId="44" priority="42">
      <formula>BC55=1</formula>
    </cfRule>
  </conditionalFormatting>
  <conditionalFormatting sqref="AB55:AB61">
    <cfRule type="expression" dxfId="43" priority="37">
      <formula>BC55=3</formula>
    </cfRule>
    <cfRule type="expression" dxfId="42" priority="38">
      <formula>BC55=2</formula>
    </cfRule>
    <cfRule type="expression" dxfId="41" priority="39">
      <formula>BC55=1</formula>
    </cfRule>
  </conditionalFormatting>
  <conditionalFormatting sqref="Z41:Z43">
    <cfRule type="expression" dxfId="40" priority="34">
      <formula>BC41=3</formula>
    </cfRule>
    <cfRule type="expression" dxfId="39" priority="35">
      <formula>BC41=2</formula>
    </cfRule>
    <cfRule type="expression" dxfId="38" priority="36">
      <formula>BC41=1</formula>
    </cfRule>
  </conditionalFormatting>
  <conditionalFormatting sqref="AA41:AA43">
    <cfRule type="expression" dxfId="37" priority="31">
      <formula>BC41=3</formula>
    </cfRule>
    <cfRule type="expression" dxfId="36" priority="32">
      <formula>BC41=2</formula>
    </cfRule>
    <cfRule type="expression" dxfId="35" priority="33">
      <formula>BC41=1</formula>
    </cfRule>
  </conditionalFormatting>
  <conditionalFormatting sqref="AB41:AB43">
    <cfRule type="expression" dxfId="34" priority="28">
      <formula>BC41=3</formula>
    </cfRule>
    <cfRule type="expression" dxfId="33" priority="29">
      <formula>BC41=2</formula>
    </cfRule>
    <cfRule type="expression" dxfId="32" priority="30">
      <formula>BC41=1</formula>
    </cfRule>
  </conditionalFormatting>
  <conditionalFormatting sqref="Z23:Z30">
    <cfRule type="expression" dxfId="31" priority="22">
      <formula>BC23=3</formula>
    </cfRule>
    <cfRule type="expression" dxfId="30" priority="23">
      <formula>BC23=2</formula>
    </cfRule>
    <cfRule type="expression" dxfId="29" priority="24">
      <formula>BC23=1</formula>
    </cfRule>
  </conditionalFormatting>
  <conditionalFormatting sqref="AA23:AA30">
    <cfRule type="expression" dxfId="28" priority="19">
      <formula>BC23=3</formula>
    </cfRule>
    <cfRule type="expression" dxfId="27" priority="20">
      <formula>BC23=2</formula>
    </cfRule>
    <cfRule type="expression" dxfId="26" priority="21">
      <formula>BC23=1</formula>
    </cfRule>
  </conditionalFormatting>
  <conditionalFormatting sqref="AB23:AB30">
    <cfRule type="expression" dxfId="25" priority="16">
      <formula>BC23=3</formula>
    </cfRule>
    <cfRule type="expression" dxfId="24" priority="17">
      <formula>BC23=2</formula>
    </cfRule>
    <cfRule type="expression" dxfId="23" priority="18">
      <formula>BC23=1</formula>
    </cfRule>
  </conditionalFormatting>
  <conditionalFormatting sqref="Z34:Z37">
    <cfRule type="expression" dxfId="22" priority="13">
      <formula>BC34=3</formula>
    </cfRule>
    <cfRule type="expression" dxfId="21" priority="14">
      <formula>BC34=2</formula>
    </cfRule>
    <cfRule type="expression" dxfId="20" priority="15">
      <formula>BC34=1</formula>
    </cfRule>
  </conditionalFormatting>
  <conditionalFormatting sqref="AA34:AA37">
    <cfRule type="expression" dxfId="19" priority="10">
      <formula>BC34=3</formula>
    </cfRule>
    <cfRule type="expression" dxfId="18" priority="11">
      <formula>BC34=2</formula>
    </cfRule>
    <cfRule type="expression" dxfId="17" priority="12">
      <formula>BC34=1</formula>
    </cfRule>
  </conditionalFormatting>
  <conditionalFormatting sqref="K15:AB61">
    <cfRule type="cellIs" dxfId="16" priority="205" operator="equal">
      <formula>$AP$8</formula>
    </cfRule>
    <cfRule type="cellIs" dxfId="15" priority="206" operator="equal">
      <formula>$AO$8</formula>
    </cfRule>
    <cfRule type="cellIs" dxfId="14" priority="207" operator="equal">
      <formula>$AN$8</formula>
    </cfRule>
  </conditionalFormatting>
  <conditionalFormatting sqref="AE5:AE45">
    <cfRule type="cellIs" dxfId="13" priority="208" operator="equal">
      <formula>$AP$8</formula>
    </cfRule>
    <cfRule type="cellIs" dxfId="12" priority="209" operator="equal">
      <formula>$AO$8</formula>
    </cfRule>
    <cfRule type="cellIs" dxfId="11" priority="210" operator="equal">
      <formula>$AN$8</formula>
    </cfRule>
  </conditionalFormatting>
  <conditionalFormatting sqref="P15:Q19">
    <cfRule type="expression" dxfId="10" priority="211">
      <formula>C15=TRUE</formula>
    </cfRule>
  </conditionalFormatting>
  <conditionalFormatting sqref="O15:O19">
    <cfRule type="expression" dxfId="9" priority="212">
      <formula>C15=TRUE</formula>
    </cfRule>
  </conditionalFormatting>
  <conditionalFormatting sqref="N15:N19">
    <cfRule type="expression" dxfId="8" priority="213">
      <formula>C15=TRUE</formula>
    </cfRule>
  </conditionalFormatting>
  <conditionalFormatting sqref="S15:T19">
    <cfRule type="expression" dxfId="7" priority="214">
      <formula>D15=TRUE</formula>
    </cfRule>
  </conditionalFormatting>
  <conditionalFormatting sqref="R15:R19">
    <cfRule type="expression" dxfId="6" priority="215">
      <formula>D15=TRUE</formula>
    </cfRule>
  </conditionalFormatting>
  <conditionalFormatting sqref="V15:W19 W23:W30">
    <cfRule type="expression" dxfId="5" priority="216">
      <formula>E15=TRUE</formula>
    </cfRule>
  </conditionalFormatting>
  <conditionalFormatting sqref="U15:U19">
    <cfRule type="expression" dxfId="4" priority="217">
      <formula>E15=TRUE</formula>
    </cfRule>
  </conditionalFormatting>
  <conditionalFormatting sqref="Y15:Y19 Y23:Z30">
    <cfRule type="expression" dxfId="3" priority="218">
      <formula>F15=TRUE</formula>
    </cfRule>
  </conditionalFormatting>
  <conditionalFormatting sqref="X15:X19 X23:X30">
    <cfRule type="expression" dxfId="2" priority="219">
      <formula>F15=TRUE</formula>
    </cfRule>
  </conditionalFormatting>
  <conditionalFormatting sqref="AB23:AB30">
    <cfRule type="expression" dxfId="1" priority="220">
      <formula>G23=TRUE</formula>
    </cfRule>
  </conditionalFormatting>
  <conditionalFormatting sqref="AA23:AA30">
    <cfRule type="expression" dxfId="0" priority="221">
      <formula>G23=TRUE</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55" r:id="rId4" name="Option Button 163">
              <controlPr defaultSize="0" autoFill="0" autoLine="0" autoPict="0">
                <anchor moveWithCells="1">
                  <from>
                    <xdr:col>25</xdr:col>
                    <xdr:colOff>190500</xdr:colOff>
                    <xdr:row>6</xdr:row>
                    <xdr:rowOff>57150</xdr:rowOff>
                  </from>
                  <to>
                    <xdr:col>26</xdr:col>
                    <xdr:colOff>228600</xdr:colOff>
                    <xdr:row>7</xdr:row>
                    <xdr:rowOff>114300</xdr:rowOff>
                  </to>
                </anchor>
              </controlPr>
            </control>
          </mc:Choice>
        </mc:AlternateContent>
        <mc:AlternateContent xmlns:mc="http://schemas.openxmlformats.org/markup-compatibility/2006">
          <mc:Choice Requires="x14">
            <control shapeId="8356" r:id="rId5" name="Option Button 164">
              <controlPr defaultSize="0" autoFill="0" autoLine="0" autoPict="0">
                <anchor moveWithCells="1">
                  <from>
                    <xdr:col>25</xdr:col>
                    <xdr:colOff>190500</xdr:colOff>
                    <xdr:row>7</xdr:row>
                    <xdr:rowOff>142875</xdr:rowOff>
                  </from>
                  <to>
                    <xdr:col>26</xdr:col>
                    <xdr:colOff>66675</xdr:colOff>
                    <xdr:row>9</xdr:row>
                    <xdr:rowOff>47625</xdr:rowOff>
                  </to>
                </anchor>
              </controlPr>
            </control>
          </mc:Choice>
        </mc:AlternateContent>
        <mc:AlternateContent xmlns:mc="http://schemas.openxmlformats.org/markup-compatibility/2006">
          <mc:Choice Requires="x14">
            <control shapeId="8357" r:id="rId6" name="Option Button 165">
              <controlPr defaultSize="0" autoFill="0" autoLine="0" autoPict="0">
                <anchor moveWithCells="1">
                  <from>
                    <xdr:col>26</xdr:col>
                    <xdr:colOff>95250</xdr:colOff>
                    <xdr:row>7</xdr:row>
                    <xdr:rowOff>142875</xdr:rowOff>
                  </from>
                  <to>
                    <xdr:col>27</xdr:col>
                    <xdr:colOff>304800</xdr:colOff>
                    <xdr:row>9</xdr:row>
                    <xdr:rowOff>47625</xdr:rowOff>
                  </to>
                </anchor>
              </controlPr>
            </control>
          </mc:Choice>
        </mc:AlternateContent>
        <mc:AlternateContent xmlns:mc="http://schemas.openxmlformats.org/markup-compatibility/2006">
          <mc:Choice Requires="x14">
            <control shapeId="8358" r:id="rId7" name="Group Box 166">
              <controlPr defaultSize="0" autoFill="0" autoPict="0">
                <anchor moveWithCells="1">
                  <from>
                    <xdr:col>25</xdr:col>
                    <xdr:colOff>104775</xdr:colOff>
                    <xdr:row>5</xdr:row>
                    <xdr:rowOff>57150</xdr:rowOff>
                  </from>
                  <to>
                    <xdr:col>28</xdr:col>
                    <xdr:colOff>0</xdr:colOff>
                    <xdr:row>10</xdr:row>
                    <xdr:rowOff>0</xdr:rowOff>
                  </to>
                </anchor>
              </controlPr>
            </control>
          </mc:Choice>
        </mc:AlternateContent>
        <mc:AlternateContent xmlns:mc="http://schemas.openxmlformats.org/markup-compatibility/2006">
          <mc:Choice Requires="x14">
            <control shapeId="8359" r:id="rId8" name="Option Button 167">
              <controlPr defaultSize="0" autoFill="0" autoLine="0" autoPict="0">
                <anchor moveWithCells="1">
                  <from>
                    <xdr:col>19</xdr:col>
                    <xdr:colOff>104775</xdr:colOff>
                    <xdr:row>4</xdr:row>
                    <xdr:rowOff>114300</xdr:rowOff>
                  </from>
                  <to>
                    <xdr:col>21</xdr:col>
                    <xdr:colOff>238125</xdr:colOff>
                    <xdr:row>6</xdr:row>
                    <xdr:rowOff>19050</xdr:rowOff>
                  </to>
                </anchor>
              </controlPr>
            </control>
          </mc:Choice>
        </mc:AlternateContent>
        <mc:AlternateContent xmlns:mc="http://schemas.openxmlformats.org/markup-compatibility/2006">
          <mc:Choice Requires="x14">
            <control shapeId="8360" r:id="rId9" name="Group Box 168">
              <controlPr defaultSize="0" autoFill="0" autoPict="0">
                <anchor moveWithCells="1">
                  <from>
                    <xdr:col>19</xdr:col>
                    <xdr:colOff>57150</xdr:colOff>
                    <xdr:row>3</xdr:row>
                    <xdr:rowOff>9525</xdr:rowOff>
                  </from>
                  <to>
                    <xdr:col>21</xdr:col>
                    <xdr:colOff>314325</xdr:colOff>
                    <xdr:row>10</xdr:row>
                    <xdr:rowOff>0</xdr:rowOff>
                  </to>
                </anchor>
              </controlPr>
            </control>
          </mc:Choice>
        </mc:AlternateContent>
        <mc:AlternateContent xmlns:mc="http://schemas.openxmlformats.org/markup-compatibility/2006">
          <mc:Choice Requires="x14">
            <control shapeId="8361" r:id="rId10" name="Option Button 169">
              <controlPr defaultSize="0" autoFill="0" autoLine="0" autoPict="0">
                <anchor moveWithCells="1">
                  <from>
                    <xdr:col>19</xdr:col>
                    <xdr:colOff>104775</xdr:colOff>
                    <xdr:row>6</xdr:row>
                    <xdr:rowOff>47625</xdr:rowOff>
                  </from>
                  <to>
                    <xdr:col>21</xdr:col>
                    <xdr:colOff>238125</xdr:colOff>
                    <xdr:row>7</xdr:row>
                    <xdr:rowOff>104775</xdr:rowOff>
                  </to>
                </anchor>
              </controlPr>
            </control>
          </mc:Choice>
        </mc:AlternateContent>
        <mc:AlternateContent xmlns:mc="http://schemas.openxmlformats.org/markup-compatibility/2006">
          <mc:Choice Requires="x14">
            <control shapeId="8362" r:id="rId11" name="Option Button 170">
              <controlPr defaultSize="0" autoFill="0" autoLine="0" autoPict="0">
                <anchor moveWithCells="1">
                  <from>
                    <xdr:col>19</xdr:col>
                    <xdr:colOff>104775</xdr:colOff>
                    <xdr:row>7</xdr:row>
                    <xdr:rowOff>133350</xdr:rowOff>
                  </from>
                  <to>
                    <xdr:col>21</xdr:col>
                    <xdr:colOff>238125</xdr:colOff>
                    <xdr:row>9</xdr:row>
                    <xdr:rowOff>38100</xdr:rowOff>
                  </to>
                </anchor>
              </controlPr>
            </control>
          </mc:Choice>
        </mc:AlternateContent>
        <mc:AlternateContent xmlns:mc="http://schemas.openxmlformats.org/markup-compatibility/2006">
          <mc:Choice Requires="x14">
            <control shapeId="8406" r:id="rId12" name="Check Box 214">
              <controlPr defaultSize="0" autoFill="0" autoLine="0" autoPict="0">
                <anchor moveWithCells="1" sizeWithCells="1">
                  <from>
                    <xdr:col>29</xdr:col>
                    <xdr:colOff>0</xdr:colOff>
                    <xdr:row>6</xdr:row>
                    <xdr:rowOff>123825</xdr:rowOff>
                  </from>
                  <to>
                    <xdr:col>33</xdr:col>
                    <xdr:colOff>228600</xdr:colOff>
                    <xdr:row>8</xdr:row>
                    <xdr:rowOff>0</xdr:rowOff>
                  </to>
                </anchor>
              </controlPr>
            </control>
          </mc:Choice>
        </mc:AlternateContent>
        <mc:AlternateContent xmlns:mc="http://schemas.openxmlformats.org/markup-compatibility/2006">
          <mc:Choice Requires="x14">
            <control shapeId="8408" r:id="rId13" name="Check Box 216">
              <controlPr defaultSize="0" autoFill="0" autoLine="0" autoPict="0">
                <anchor moveWithCells="1" sizeWithCells="1">
                  <from>
                    <xdr:col>29</xdr:col>
                    <xdr:colOff>0</xdr:colOff>
                    <xdr:row>7</xdr:row>
                    <xdr:rowOff>123825</xdr:rowOff>
                  </from>
                  <to>
                    <xdr:col>33</xdr:col>
                    <xdr:colOff>228600</xdr:colOff>
                    <xdr:row>9</xdr:row>
                    <xdr:rowOff>0</xdr:rowOff>
                  </to>
                </anchor>
              </controlPr>
            </control>
          </mc:Choice>
        </mc:AlternateContent>
        <mc:AlternateContent xmlns:mc="http://schemas.openxmlformats.org/markup-compatibility/2006">
          <mc:Choice Requires="x14">
            <control shapeId="8409" r:id="rId14" name="Check Box 217">
              <controlPr defaultSize="0" autoFill="0" autoLine="0" autoPict="0">
                <anchor moveWithCells="1" sizeWithCells="1">
                  <from>
                    <xdr:col>29</xdr:col>
                    <xdr:colOff>0</xdr:colOff>
                    <xdr:row>8</xdr:row>
                    <xdr:rowOff>123825</xdr:rowOff>
                  </from>
                  <to>
                    <xdr:col>33</xdr:col>
                    <xdr:colOff>228600</xdr:colOff>
                    <xdr:row>10</xdr:row>
                    <xdr:rowOff>0</xdr:rowOff>
                  </to>
                </anchor>
              </controlPr>
            </control>
          </mc:Choice>
        </mc:AlternateContent>
        <mc:AlternateContent xmlns:mc="http://schemas.openxmlformats.org/markup-compatibility/2006">
          <mc:Choice Requires="x14">
            <control shapeId="8403" r:id="rId15" name="Check Box 211">
              <controlPr defaultSize="0" autoFill="0" autoLine="0" autoPict="0">
                <anchor moveWithCells="1" sizeWithCells="1">
                  <from>
                    <xdr:col>29</xdr:col>
                    <xdr:colOff>0</xdr:colOff>
                    <xdr:row>4</xdr:row>
                    <xdr:rowOff>123825</xdr:rowOff>
                  </from>
                  <to>
                    <xdr:col>33</xdr:col>
                    <xdr:colOff>228600</xdr:colOff>
                    <xdr:row>6</xdr:row>
                    <xdr:rowOff>0</xdr:rowOff>
                  </to>
                </anchor>
              </controlPr>
            </control>
          </mc:Choice>
        </mc:AlternateContent>
        <mc:AlternateContent xmlns:mc="http://schemas.openxmlformats.org/markup-compatibility/2006">
          <mc:Choice Requires="x14">
            <control shapeId="8405" r:id="rId16" name="Check Box 213">
              <controlPr defaultSize="0" autoFill="0" autoLine="0" autoPict="0">
                <anchor moveWithCells="1" sizeWithCells="1">
                  <from>
                    <xdr:col>29</xdr:col>
                    <xdr:colOff>0</xdr:colOff>
                    <xdr:row>5</xdr:row>
                    <xdr:rowOff>123825</xdr:rowOff>
                  </from>
                  <to>
                    <xdr:col>33</xdr:col>
                    <xdr:colOff>228600</xdr:colOff>
                    <xdr:row>7</xdr:row>
                    <xdr:rowOff>0</xdr:rowOff>
                  </to>
                </anchor>
              </controlPr>
            </control>
          </mc:Choice>
        </mc:AlternateContent>
        <mc:AlternateContent xmlns:mc="http://schemas.openxmlformats.org/markup-compatibility/2006">
          <mc:Choice Requires="x14">
            <control shapeId="8410" r:id="rId17" name="Check Box 218">
              <controlPr defaultSize="0" autoFill="0" autoLine="0" autoPict="0">
                <anchor moveWithCells="1" sizeWithCells="1">
                  <from>
                    <xdr:col>29</xdr:col>
                    <xdr:colOff>0</xdr:colOff>
                    <xdr:row>11</xdr:row>
                    <xdr:rowOff>9525</xdr:rowOff>
                  </from>
                  <to>
                    <xdr:col>33</xdr:col>
                    <xdr:colOff>228600</xdr:colOff>
                    <xdr:row>12</xdr:row>
                    <xdr:rowOff>0</xdr:rowOff>
                  </to>
                </anchor>
              </controlPr>
            </control>
          </mc:Choice>
        </mc:AlternateContent>
        <mc:AlternateContent xmlns:mc="http://schemas.openxmlformats.org/markup-compatibility/2006">
          <mc:Choice Requires="x14">
            <control shapeId="8441" r:id="rId18" name="Check Box 249">
              <controlPr defaultSize="0" autoFill="0" autoLine="0" autoPict="0">
                <anchor moveWithCells="1" sizeWithCells="1">
                  <from>
                    <xdr:col>29</xdr:col>
                    <xdr:colOff>0</xdr:colOff>
                    <xdr:row>43</xdr:row>
                    <xdr:rowOff>0</xdr:rowOff>
                  </from>
                  <to>
                    <xdr:col>33</xdr:col>
                    <xdr:colOff>228600</xdr:colOff>
                    <xdr:row>43</xdr:row>
                    <xdr:rowOff>180975</xdr:rowOff>
                  </to>
                </anchor>
              </controlPr>
            </control>
          </mc:Choice>
        </mc:AlternateContent>
        <mc:AlternateContent xmlns:mc="http://schemas.openxmlformats.org/markup-compatibility/2006">
          <mc:Choice Requires="x14">
            <control shapeId="8442" r:id="rId19" name="Check Box 250">
              <controlPr defaultSize="0" autoFill="0" autoLine="0" autoPict="0">
                <anchor moveWithCells="1" sizeWithCells="1">
                  <from>
                    <xdr:col>29</xdr:col>
                    <xdr:colOff>0</xdr:colOff>
                    <xdr:row>44</xdr:row>
                    <xdr:rowOff>0</xdr:rowOff>
                  </from>
                  <to>
                    <xdr:col>33</xdr:col>
                    <xdr:colOff>228600</xdr:colOff>
                    <xdr:row>44</xdr:row>
                    <xdr:rowOff>180975</xdr:rowOff>
                  </to>
                </anchor>
              </controlPr>
            </control>
          </mc:Choice>
        </mc:AlternateContent>
        <mc:AlternateContent xmlns:mc="http://schemas.openxmlformats.org/markup-compatibility/2006">
          <mc:Choice Requires="x14">
            <control shapeId="8193" r:id="rId20" name="Check Box 1">
              <controlPr defaultSize="0" autoFill="0" autoLine="0" autoPict="0">
                <anchor moveWithCells="1" sizeWithCells="1">
                  <from>
                    <xdr:col>10</xdr:col>
                    <xdr:colOff>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8194" r:id="rId21" name="Check Box 2">
              <controlPr defaultSize="0" autoFill="0" autoLine="0" autoPict="0">
                <anchor moveWithCells="1" sizeWithCells="1">
                  <from>
                    <xdr:col>10</xdr:col>
                    <xdr:colOff>0</xdr:colOff>
                    <xdr:row>15</xdr:row>
                    <xdr:rowOff>9525</xdr:rowOff>
                  </from>
                  <to>
                    <xdr:col>13</xdr:col>
                    <xdr:colOff>0</xdr:colOff>
                    <xdr:row>16</xdr:row>
                    <xdr:rowOff>0</xdr:rowOff>
                  </to>
                </anchor>
              </controlPr>
            </control>
          </mc:Choice>
        </mc:AlternateContent>
        <mc:AlternateContent xmlns:mc="http://schemas.openxmlformats.org/markup-compatibility/2006">
          <mc:Choice Requires="x14">
            <control shapeId="8195" r:id="rId22" name="Check Box 3">
              <controlPr defaultSize="0" autoFill="0" autoLine="0" autoPict="0">
                <anchor moveWithCells="1" sizeWithCells="1">
                  <from>
                    <xdr:col>10</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8196" r:id="rId23" name="Check Box 4">
              <controlPr defaultSize="0" autoFill="0" autoLine="0" autoPict="0">
                <anchor moveWithCells="1" sizeWithCells="1">
                  <from>
                    <xdr:col>10</xdr:col>
                    <xdr:colOff>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8197" r:id="rId24" name="Check Box 5">
              <controlPr defaultSize="0" autoFill="0" autoLine="0" autoPict="0">
                <anchor moveWithCells="1" sizeWithCells="1">
                  <from>
                    <xdr:col>10</xdr:col>
                    <xdr:colOff>0</xdr:colOff>
                    <xdr:row>18</xdr:row>
                    <xdr:rowOff>0</xdr:rowOff>
                  </from>
                  <to>
                    <xdr:col>13</xdr:col>
                    <xdr:colOff>0</xdr:colOff>
                    <xdr:row>19</xdr:row>
                    <xdr:rowOff>0</xdr:rowOff>
                  </to>
                </anchor>
              </controlPr>
            </control>
          </mc:Choice>
        </mc:AlternateContent>
        <mc:AlternateContent xmlns:mc="http://schemas.openxmlformats.org/markup-compatibility/2006">
          <mc:Choice Requires="x14">
            <control shapeId="8198" r:id="rId25" name="Check Box 6">
              <controlPr defaultSize="0" autoFill="0" autoLine="0" autoPict="0">
                <anchor moveWithCells="1" sizeWithCells="1">
                  <from>
                    <xdr:col>13</xdr:col>
                    <xdr:colOff>0</xdr:colOff>
                    <xdr:row>14</xdr:row>
                    <xdr:rowOff>0</xdr:rowOff>
                  </from>
                  <to>
                    <xdr:col>16</xdr:col>
                    <xdr:colOff>0</xdr:colOff>
                    <xdr:row>15</xdr:row>
                    <xdr:rowOff>0</xdr:rowOff>
                  </to>
                </anchor>
              </controlPr>
            </control>
          </mc:Choice>
        </mc:AlternateContent>
        <mc:AlternateContent xmlns:mc="http://schemas.openxmlformats.org/markup-compatibility/2006">
          <mc:Choice Requires="x14">
            <control shapeId="8199" r:id="rId26" name="Check Box 7">
              <controlPr defaultSize="0" autoFill="0" autoLine="0" autoPict="0">
                <anchor moveWithCells="1" sizeWithCells="1">
                  <from>
                    <xdr:col>13</xdr:col>
                    <xdr:colOff>0</xdr:colOff>
                    <xdr:row>15</xdr:row>
                    <xdr:rowOff>9525</xdr:rowOff>
                  </from>
                  <to>
                    <xdr:col>16</xdr:col>
                    <xdr:colOff>0</xdr:colOff>
                    <xdr:row>16</xdr:row>
                    <xdr:rowOff>0</xdr:rowOff>
                  </to>
                </anchor>
              </controlPr>
            </control>
          </mc:Choice>
        </mc:AlternateContent>
        <mc:AlternateContent xmlns:mc="http://schemas.openxmlformats.org/markup-compatibility/2006">
          <mc:Choice Requires="x14">
            <control shapeId="8200" r:id="rId27" name="Check Box 8">
              <controlPr defaultSize="0" autoFill="0" autoLine="0" autoPict="0">
                <anchor moveWithCells="1" sizeWithCells="1">
                  <from>
                    <xdr:col>13</xdr:col>
                    <xdr:colOff>0</xdr:colOff>
                    <xdr:row>16</xdr:row>
                    <xdr:rowOff>0</xdr:rowOff>
                  </from>
                  <to>
                    <xdr:col>16</xdr:col>
                    <xdr:colOff>0</xdr:colOff>
                    <xdr:row>17</xdr:row>
                    <xdr:rowOff>0</xdr:rowOff>
                  </to>
                </anchor>
              </controlPr>
            </control>
          </mc:Choice>
        </mc:AlternateContent>
        <mc:AlternateContent xmlns:mc="http://schemas.openxmlformats.org/markup-compatibility/2006">
          <mc:Choice Requires="x14">
            <control shapeId="8201" r:id="rId28" name="Check Box 9">
              <controlPr defaultSize="0" autoFill="0" autoLine="0" autoPict="0">
                <anchor moveWithCells="1" sizeWithCells="1">
                  <from>
                    <xdr:col>13</xdr:col>
                    <xdr:colOff>0</xdr:colOff>
                    <xdr:row>17</xdr:row>
                    <xdr:rowOff>0</xdr:rowOff>
                  </from>
                  <to>
                    <xdr:col>16</xdr:col>
                    <xdr:colOff>0</xdr:colOff>
                    <xdr:row>18</xdr:row>
                    <xdr:rowOff>0</xdr:rowOff>
                  </to>
                </anchor>
              </controlPr>
            </control>
          </mc:Choice>
        </mc:AlternateContent>
        <mc:AlternateContent xmlns:mc="http://schemas.openxmlformats.org/markup-compatibility/2006">
          <mc:Choice Requires="x14">
            <control shapeId="8202" r:id="rId29" name="Check Box 10">
              <controlPr defaultSize="0" autoFill="0" autoLine="0" autoPict="0">
                <anchor moveWithCells="1" sizeWithCells="1">
                  <from>
                    <xdr:col>13</xdr:col>
                    <xdr:colOff>0</xdr:colOff>
                    <xdr:row>18</xdr:row>
                    <xdr:rowOff>0</xdr:rowOff>
                  </from>
                  <to>
                    <xdr:col>16</xdr:col>
                    <xdr:colOff>0</xdr:colOff>
                    <xdr:row>19</xdr:row>
                    <xdr:rowOff>0</xdr:rowOff>
                  </to>
                </anchor>
              </controlPr>
            </control>
          </mc:Choice>
        </mc:AlternateContent>
        <mc:AlternateContent xmlns:mc="http://schemas.openxmlformats.org/markup-compatibility/2006">
          <mc:Choice Requires="x14">
            <control shapeId="8203" r:id="rId30" name="Check Box 11">
              <controlPr defaultSize="0" autoFill="0" autoLine="0" autoPict="0">
                <anchor moveWithCells="1" sizeWithCells="1">
                  <from>
                    <xdr:col>16</xdr:col>
                    <xdr:colOff>0</xdr:colOff>
                    <xdr:row>14</xdr:row>
                    <xdr:rowOff>0</xdr:rowOff>
                  </from>
                  <to>
                    <xdr:col>19</xdr:col>
                    <xdr:colOff>0</xdr:colOff>
                    <xdr:row>15</xdr:row>
                    <xdr:rowOff>0</xdr:rowOff>
                  </to>
                </anchor>
              </controlPr>
            </control>
          </mc:Choice>
        </mc:AlternateContent>
        <mc:AlternateContent xmlns:mc="http://schemas.openxmlformats.org/markup-compatibility/2006">
          <mc:Choice Requires="x14">
            <control shapeId="8204" r:id="rId31" name="Check Box 12">
              <controlPr defaultSize="0" autoFill="0" autoLine="0" autoPict="0">
                <anchor moveWithCells="1" sizeWithCells="1">
                  <from>
                    <xdr:col>16</xdr:col>
                    <xdr:colOff>0</xdr:colOff>
                    <xdr:row>15</xdr:row>
                    <xdr:rowOff>9525</xdr:rowOff>
                  </from>
                  <to>
                    <xdr:col>19</xdr:col>
                    <xdr:colOff>0</xdr:colOff>
                    <xdr:row>16</xdr:row>
                    <xdr:rowOff>0</xdr:rowOff>
                  </to>
                </anchor>
              </controlPr>
            </control>
          </mc:Choice>
        </mc:AlternateContent>
        <mc:AlternateContent xmlns:mc="http://schemas.openxmlformats.org/markup-compatibility/2006">
          <mc:Choice Requires="x14">
            <control shapeId="8205" r:id="rId32" name="Check Box 13">
              <controlPr defaultSize="0" autoFill="0" autoLine="0" autoPict="0">
                <anchor moveWithCells="1" sizeWithCells="1">
                  <from>
                    <xdr:col>16</xdr:col>
                    <xdr:colOff>0</xdr:colOff>
                    <xdr:row>16</xdr:row>
                    <xdr:rowOff>0</xdr:rowOff>
                  </from>
                  <to>
                    <xdr:col>19</xdr:col>
                    <xdr:colOff>0</xdr:colOff>
                    <xdr:row>17</xdr:row>
                    <xdr:rowOff>0</xdr:rowOff>
                  </to>
                </anchor>
              </controlPr>
            </control>
          </mc:Choice>
        </mc:AlternateContent>
        <mc:AlternateContent xmlns:mc="http://schemas.openxmlformats.org/markup-compatibility/2006">
          <mc:Choice Requires="x14">
            <control shapeId="8206" r:id="rId33" name="Check Box 14">
              <controlPr defaultSize="0" autoFill="0" autoLine="0" autoPict="0">
                <anchor moveWithCells="1" sizeWithCells="1">
                  <from>
                    <xdr:col>16</xdr:col>
                    <xdr:colOff>0</xdr:colOff>
                    <xdr:row>17</xdr:row>
                    <xdr:rowOff>0</xdr:rowOff>
                  </from>
                  <to>
                    <xdr:col>19</xdr:col>
                    <xdr:colOff>0</xdr:colOff>
                    <xdr:row>18</xdr:row>
                    <xdr:rowOff>0</xdr:rowOff>
                  </to>
                </anchor>
              </controlPr>
            </control>
          </mc:Choice>
        </mc:AlternateContent>
        <mc:AlternateContent xmlns:mc="http://schemas.openxmlformats.org/markup-compatibility/2006">
          <mc:Choice Requires="x14">
            <control shapeId="8207" r:id="rId34" name="Check Box 15">
              <controlPr defaultSize="0" autoFill="0" autoLine="0" autoPict="0">
                <anchor moveWithCells="1" sizeWithCells="1">
                  <from>
                    <xdr:col>16</xdr:col>
                    <xdr:colOff>0</xdr:colOff>
                    <xdr:row>18</xdr:row>
                    <xdr:rowOff>0</xdr:rowOff>
                  </from>
                  <to>
                    <xdr:col>19</xdr:col>
                    <xdr:colOff>0</xdr:colOff>
                    <xdr:row>19</xdr:row>
                    <xdr:rowOff>0</xdr:rowOff>
                  </to>
                </anchor>
              </controlPr>
            </control>
          </mc:Choice>
        </mc:AlternateContent>
        <mc:AlternateContent xmlns:mc="http://schemas.openxmlformats.org/markup-compatibility/2006">
          <mc:Choice Requires="x14">
            <control shapeId="8208" r:id="rId35" name="Check Box 16">
              <controlPr defaultSize="0" autoFill="0" autoLine="0" autoPict="0">
                <anchor moveWithCells="1" sizeWithCells="1">
                  <from>
                    <xdr:col>19</xdr:col>
                    <xdr:colOff>0</xdr:colOff>
                    <xdr:row>14</xdr:row>
                    <xdr:rowOff>0</xdr:rowOff>
                  </from>
                  <to>
                    <xdr:col>22</xdr:col>
                    <xdr:colOff>0</xdr:colOff>
                    <xdr:row>15</xdr:row>
                    <xdr:rowOff>0</xdr:rowOff>
                  </to>
                </anchor>
              </controlPr>
            </control>
          </mc:Choice>
        </mc:AlternateContent>
        <mc:AlternateContent xmlns:mc="http://schemas.openxmlformats.org/markup-compatibility/2006">
          <mc:Choice Requires="x14">
            <control shapeId="8209" r:id="rId36" name="Check Box 17">
              <controlPr defaultSize="0" autoFill="0" autoLine="0" autoPict="0">
                <anchor moveWithCells="1" sizeWithCells="1">
                  <from>
                    <xdr:col>19</xdr:col>
                    <xdr:colOff>0</xdr:colOff>
                    <xdr:row>15</xdr:row>
                    <xdr:rowOff>9525</xdr:rowOff>
                  </from>
                  <to>
                    <xdr:col>22</xdr:col>
                    <xdr:colOff>0</xdr:colOff>
                    <xdr:row>16</xdr:row>
                    <xdr:rowOff>0</xdr:rowOff>
                  </to>
                </anchor>
              </controlPr>
            </control>
          </mc:Choice>
        </mc:AlternateContent>
        <mc:AlternateContent xmlns:mc="http://schemas.openxmlformats.org/markup-compatibility/2006">
          <mc:Choice Requires="x14">
            <control shapeId="8210" r:id="rId37" name="Check Box 18">
              <controlPr defaultSize="0" autoFill="0" autoLine="0" autoPict="0">
                <anchor moveWithCells="1" sizeWithCells="1">
                  <from>
                    <xdr:col>19</xdr:col>
                    <xdr:colOff>0</xdr:colOff>
                    <xdr:row>16</xdr:row>
                    <xdr:rowOff>0</xdr:rowOff>
                  </from>
                  <to>
                    <xdr:col>22</xdr:col>
                    <xdr:colOff>0</xdr:colOff>
                    <xdr:row>17</xdr:row>
                    <xdr:rowOff>0</xdr:rowOff>
                  </to>
                </anchor>
              </controlPr>
            </control>
          </mc:Choice>
        </mc:AlternateContent>
        <mc:AlternateContent xmlns:mc="http://schemas.openxmlformats.org/markup-compatibility/2006">
          <mc:Choice Requires="x14">
            <control shapeId="8211" r:id="rId38" name="Check Box 19">
              <controlPr defaultSize="0" autoFill="0" autoLine="0" autoPict="0">
                <anchor moveWithCells="1" sizeWithCells="1">
                  <from>
                    <xdr:col>19</xdr:col>
                    <xdr:colOff>0</xdr:colOff>
                    <xdr:row>17</xdr:row>
                    <xdr:rowOff>0</xdr:rowOff>
                  </from>
                  <to>
                    <xdr:col>22</xdr:col>
                    <xdr:colOff>0</xdr:colOff>
                    <xdr:row>18</xdr:row>
                    <xdr:rowOff>0</xdr:rowOff>
                  </to>
                </anchor>
              </controlPr>
            </control>
          </mc:Choice>
        </mc:AlternateContent>
        <mc:AlternateContent xmlns:mc="http://schemas.openxmlformats.org/markup-compatibility/2006">
          <mc:Choice Requires="x14">
            <control shapeId="8212" r:id="rId39" name="Check Box 20">
              <controlPr defaultSize="0" autoFill="0" autoLine="0" autoPict="0">
                <anchor moveWithCells="1" sizeWithCells="1">
                  <from>
                    <xdr:col>19</xdr:col>
                    <xdr:colOff>0</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8213" r:id="rId40" name="Check Box 21">
              <controlPr defaultSize="0" autoFill="0" autoLine="0" autoPict="0">
                <anchor moveWithCells="1" sizeWithCells="1">
                  <from>
                    <xdr:col>22</xdr:col>
                    <xdr:colOff>0</xdr:colOff>
                    <xdr:row>14</xdr:row>
                    <xdr:rowOff>0</xdr:rowOff>
                  </from>
                  <to>
                    <xdr:col>25</xdr:col>
                    <xdr:colOff>0</xdr:colOff>
                    <xdr:row>15</xdr:row>
                    <xdr:rowOff>0</xdr:rowOff>
                  </to>
                </anchor>
              </controlPr>
            </control>
          </mc:Choice>
        </mc:AlternateContent>
        <mc:AlternateContent xmlns:mc="http://schemas.openxmlformats.org/markup-compatibility/2006">
          <mc:Choice Requires="x14">
            <control shapeId="8214" r:id="rId41" name="Check Box 22">
              <controlPr defaultSize="0" autoFill="0" autoLine="0" autoPict="0">
                <anchor moveWithCells="1" sizeWithCells="1">
                  <from>
                    <xdr:col>22</xdr:col>
                    <xdr:colOff>0</xdr:colOff>
                    <xdr:row>15</xdr:row>
                    <xdr:rowOff>9525</xdr:rowOff>
                  </from>
                  <to>
                    <xdr:col>25</xdr:col>
                    <xdr:colOff>0</xdr:colOff>
                    <xdr:row>16</xdr:row>
                    <xdr:rowOff>0</xdr:rowOff>
                  </to>
                </anchor>
              </controlPr>
            </control>
          </mc:Choice>
        </mc:AlternateContent>
        <mc:AlternateContent xmlns:mc="http://schemas.openxmlformats.org/markup-compatibility/2006">
          <mc:Choice Requires="x14">
            <control shapeId="8215" r:id="rId42" name="Check Box 23">
              <controlPr defaultSize="0" autoFill="0" autoLine="0" autoPict="0">
                <anchor moveWithCells="1" sizeWithCells="1">
                  <from>
                    <xdr:col>22</xdr:col>
                    <xdr:colOff>0</xdr:colOff>
                    <xdr:row>16</xdr:row>
                    <xdr:rowOff>0</xdr:rowOff>
                  </from>
                  <to>
                    <xdr:col>25</xdr:col>
                    <xdr:colOff>0</xdr:colOff>
                    <xdr:row>17</xdr:row>
                    <xdr:rowOff>0</xdr:rowOff>
                  </to>
                </anchor>
              </controlPr>
            </control>
          </mc:Choice>
        </mc:AlternateContent>
        <mc:AlternateContent xmlns:mc="http://schemas.openxmlformats.org/markup-compatibility/2006">
          <mc:Choice Requires="x14">
            <control shapeId="8216" r:id="rId43" name="Check Box 24">
              <controlPr defaultSize="0" autoFill="0" autoLine="0" autoPict="0">
                <anchor moveWithCells="1" sizeWithCells="1">
                  <from>
                    <xdr:col>22</xdr:col>
                    <xdr:colOff>0</xdr:colOff>
                    <xdr:row>17</xdr:row>
                    <xdr:rowOff>0</xdr:rowOff>
                  </from>
                  <to>
                    <xdr:col>25</xdr:col>
                    <xdr:colOff>0</xdr:colOff>
                    <xdr:row>18</xdr:row>
                    <xdr:rowOff>0</xdr:rowOff>
                  </to>
                </anchor>
              </controlPr>
            </control>
          </mc:Choice>
        </mc:AlternateContent>
        <mc:AlternateContent xmlns:mc="http://schemas.openxmlformats.org/markup-compatibility/2006">
          <mc:Choice Requires="x14">
            <control shapeId="8217" r:id="rId44" name="Check Box 25">
              <controlPr defaultSize="0" autoFill="0" autoLine="0" autoPict="0">
                <anchor moveWithCells="1" sizeWithCells="1">
                  <from>
                    <xdr:col>22</xdr:col>
                    <xdr:colOff>0</xdr:colOff>
                    <xdr:row>18</xdr:row>
                    <xdr:rowOff>0</xdr:rowOff>
                  </from>
                  <to>
                    <xdr:col>25</xdr:col>
                    <xdr:colOff>0</xdr:colOff>
                    <xdr:row>19</xdr:row>
                    <xdr:rowOff>0</xdr:rowOff>
                  </to>
                </anchor>
              </controlPr>
            </control>
          </mc:Choice>
        </mc:AlternateContent>
        <mc:AlternateContent xmlns:mc="http://schemas.openxmlformats.org/markup-compatibility/2006">
          <mc:Choice Requires="x14">
            <control shapeId="8218" r:id="rId45" name="Check Box 26">
              <controlPr defaultSize="0" autoFill="0" autoLine="0" autoPict="0">
                <anchor moveWithCells="1" sizeWithCells="1">
                  <from>
                    <xdr:col>10</xdr:col>
                    <xdr:colOff>0</xdr:colOff>
                    <xdr:row>22</xdr:row>
                    <xdr:rowOff>0</xdr:rowOff>
                  </from>
                  <to>
                    <xdr:col>13</xdr:col>
                    <xdr:colOff>0</xdr:colOff>
                    <xdr:row>23</xdr:row>
                    <xdr:rowOff>0</xdr:rowOff>
                  </to>
                </anchor>
              </controlPr>
            </control>
          </mc:Choice>
        </mc:AlternateContent>
        <mc:AlternateContent xmlns:mc="http://schemas.openxmlformats.org/markup-compatibility/2006">
          <mc:Choice Requires="x14">
            <control shapeId="8219" r:id="rId46" name="Check Box 27">
              <controlPr defaultSize="0" autoFill="0" autoLine="0" autoPict="0">
                <anchor moveWithCells="1" sizeWithCells="1">
                  <from>
                    <xdr:col>10</xdr:col>
                    <xdr:colOff>0</xdr:colOff>
                    <xdr:row>23</xdr:row>
                    <xdr:rowOff>9525</xdr:rowOff>
                  </from>
                  <to>
                    <xdr:col>13</xdr:col>
                    <xdr:colOff>0</xdr:colOff>
                    <xdr:row>24</xdr:row>
                    <xdr:rowOff>0</xdr:rowOff>
                  </to>
                </anchor>
              </controlPr>
            </control>
          </mc:Choice>
        </mc:AlternateContent>
        <mc:AlternateContent xmlns:mc="http://schemas.openxmlformats.org/markup-compatibility/2006">
          <mc:Choice Requires="x14">
            <control shapeId="8220" r:id="rId47" name="Check Box 28">
              <controlPr defaultSize="0" autoFill="0" autoLine="0" autoPict="0">
                <anchor moveWithCells="1" sizeWithCells="1">
                  <from>
                    <xdr:col>10</xdr:col>
                    <xdr:colOff>0</xdr:colOff>
                    <xdr:row>24</xdr:row>
                    <xdr:rowOff>0</xdr:rowOff>
                  </from>
                  <to>
                    <xdr:col>13</xdr:col>
                    <xdr:colOff>0</xdr:colOff>
                    <xdr:row>25</xdr:row>
                    <xdr:rowOff>0</xdr:rowOff>
                  </to>
                </anchor>
              </controlPr>
            </control>
          </mc:Choice>
        </mc:AlternateContent>
        <mc:AlternateContent xmlns:mc="http://schemas.openxmlformats.org/markup-compatibility/2006">
          <mc:Choice Requires="x14">
            <control shapeId="8221" r:id="rId48" name="Check Box 29">
              <controlPr defaultSize="0" autoFill="0" autoLine="0" autoPict="0">
                <anchor moveWithCells="1" sizeWithCells="1">
                  <from>
                    <xdr:col>10</xdr:col>
                    <xdr:colOff>0</xdr:colOff>
                    <xdr:row>25</xdr:row>
                    <xdr:rowOff>0</xdr:rowOff>
                  </from>
                  <to>
                    <xdr:col>13</xdr:col>
                    <xdr:colOff>0</xdr:colOff>
                    <xdr:row>26</xdr:row>
                    <xdr:rowOff>0</xdr:rowOff>
                  </to>
                </anchor>
              </controlPr>
            </control>
          </mc:Choice>
        </mc:AlternateContent>
        <mc:AlternateContent xmlns:mc="http://schemas.openxmlformats.org/markup-compatibility/2006">
          <mc:Choice Requires="x14">
            <control shapeId="8222" r:id="rId49" name="Check Box 30">
              <controlPr defaultSize="0" autoFill="0" autoLine="0" autoPict="0">
                <anchor moveWithCells="1" sizeWithCells="1">
                  <from>
                    <xdr:col>10</xdr:col>
                    <xdr:colOff>0</xdr:colOff>
                    <xdr:row>26</xdr:row>
                    <xdr:rowOff>0</xdr:rowOff>
                  </from>
                  <to>
                    <xdr:col>13</xdr:col>
                    <xdr:colOff>0</xdr:colOff>
                    <xdr:row>27</xdr:row>
                    <xdr:rowOff>0</xdr:rowOff>
                  </to>
                </anchor>
              </controlPr>
            </control>
          </mc:Choice>
        </mc:AlternateContent>
        <mc:AlternateContent xmlns:mc="http://schemas.openxmlformats.org/markup-compatibility/2006">
          <mc:Choice Requires="x14">
            <control shapeId="8223" r:id="rId50" name="Check Box 31">
              <controlPr defaultSize="0" autoFill="0" autoLine="0" autoPict="0">
                <anchor moveWithCells="1" sizeWithCells="1">
                  <from>
                    <xdr:col>13</xdr:col>
                    <xdr:colOff>0</xdr:colOff>
                    <xdr:row>22</xdr:row>
                    <xdr:rowOff>0</xdr:rowOff>
                  </from>
                  <to>
                    <xdr:col>16</xdr:col>
                    <xdr:colOff>0</xdr:colOff>
                    <xdr:row>23</xdr:row>
                    <xdr:rowOff>0</xdr:rowOff>
                  </to>
                </anchor>
              </controlPr>
            </control>
          </mc:Choice>
        </mc:AlternateContent>
        <mc:AlternateContent xmlns:mc="http://schemas.openxmlformats.org/markup-compatibility/2006">
          <mc:Choice Requires="x14">
            <control shapeId="8224" r:id="rId51" name="Check Box 32">
              <controlPr defaultSize="0" autoFill="0" autoLine="0" autoPict="0">
                <anchor moveWithCells="1" sizeWithCells="1">
                  <from>
                    <xdr:col>13</xdr:col>
                    <xdr:colOff>0</xdr:colOff>
                    <xdr:row>23</xdr:row>
                    <xdr:rowOff>9525</xdr:rowOff>
                  </from>
                  <to>
                    <xdr:col>16</xdr:col>
                    <xdr:colOff>0</xdr:colOff>
                    <xdr:row>24</xdr:row>
                    <xdr:rowOff>0</xdr:rowOff>
                  </to>
                </anchor>
              </controlPr>
            </control>
          </mc:Choice>
        </mc:AlternateContent>
        <mc:AlternateContent xmlns:mc="http://schemas.openxmlformats.org/markup-compatibility/2006">
          <mc:Choice Requires="x14">
            <control shapeId="8225" r:id="rId52" name="Check Box 33">
              <controlPr defaultSize="0" autoFill="0" autoLine="0" autoPict="0">
                <anchor moveWithCells="1" sizeWithCells="1">
                  <from>
                    <xdr:col>13</xdr:col>
                    <xdr:colOff>0</xdr:colOff>
                    <xdr:row>24</xdr:row>
                    <xdr:rowOff>0</xdr:rowOff>
                  </from>
                  <to>
                    <xdr:col>16</xdr:col>
                    <xdr:colOff>0</xdr:colOff>
                    <xdr:row>25</xdr:row>
                    <xdr:rowOff>0</xdr:rowOff>
                  </to>
                </anchor>
              </controlPr>
            </control>
          </mc:Choice>
        </mc:AlternateContent>
        <mc:AlternateContent xmlns:mc="http://schemas.openxmlformats.org/markup-compatibility/2006">
          <mc:Choice Requires="x14">
            <control shapeId="8226" r:id="rId53" name="Check Box 34">
              <controlPr defaultSize="0" autoFill="0" autoLine="0" autoPict="0">
                <anchor moveWithCells="1" sizeWithCells="1">
                  <from>
                    <xdr:col>13</xdr:col>
                    <xdr:colOff>0</xdr:colOff>
                    <xdr:row>25</xdr:row>
                    <xdr:rowOff>0</xdr:rowOff>
                  </from>
                  <to>
                    <xdr:col>16</xdr:col>
                    <xdr:colOff>0</xdr:colOff>
                    <xdr:row>26</xdr:row>
                    <xdr:rowOff>0</xdr:rowOff>
                  </to>
                </anchor>
              </controlPr>
            </control>
          </mc:Choice>
        </mc:AlternateContent>
        <mc:AlternateContent xmlns:mc="http://schemas.openxmlformats.org/markup-compatibility/2006">
          <mc:Choice Requires="x14">
            <control shapeId="8227" r:id="rId54" name="Check Box 35">
              <controlPr defaultSize="0" autoFill="0" autoLine="0" autoPict="0">
                <anchor moveWithCells="1" sizeWithCells="1">
                  <from>
                    <xdr:col>13</xdr:col>
                    <xdr:colOff>0</xdr:colOff>
                    <xdr:row>26</xdr:row>
                    <xdr:rowOff>0</xdr:rowOff>
                  </from>
                  <to>
                    <xdr:col>16</xdr:col>
                    <xdr:colOff>0</xdr:colOff>
                    <xdr:row>27</xdr:row>
                    <xdr:rowOff>0</xdr:rowOff>
                  </to>
                </anchor>
              </controlPr>
            </control>
          </mc:Choice>
        </mc:AlternateContent>
        <mc:AlternateContent xmlns:mc="http://schemas.openxmlformats.org/markup-compatibility/2006">
          <mc:Choice Requires="x14">
            <control shapeId="8228" r:id="rId55" name="Check Box 36">
              <controlPr defaultSize="0" autoFill="0" autoLine="0" autoPict="0">
                <anchor moveWithCells="1" sizeWithCells="1">
                  <from>
                    <xdr:col>16</xdr:col>
                    <xdr:colOff>0</xdr:colOff>
                    <xdr:row>22</xdr:row>
                    <xdr:rowOff>0</xdr:rowOff>
                  </from>
                  <to>
                    <xdr:col>19</xdr:col>
                    <xdr:colOff>0</xdr:colOff>
                    <xdr:row>23</xdr:row>
                    <xdr:rowOff>0</xdr:rowOff>
                  </to>
                </anchor>
              </controlPr>
            </control>
          </mc:Choice>
        </mc:AlternateContent>
        <mc:AlternateContent xmlns:mc="http://schemas.openxmlformats.org/markup-compatibility/2006">
          <mc:Choice Requires="x14">
            <control shapeId="8229" r:id="rId56" name="Check Box 37">
              <controlPr defaultSize="0" autoFill="0" autoLine="0" autoPict="0">
                <anchor moveWithCells="1" sizeWithCells="1">
                  <from>
                    <xdr:col>16</xdr:col>
                    <xdr:colOff>0</xdr:colOff>
                    <xdr:row>23</xdr:row>
                    <xdr:rowOff>9525</xdr:rowOff>
                  </from>
                  <to>
                    <xdr:col>19</xdr:col>
                    <xdr:colOff>0</xdr:colOff>
                    <xdr:row>24</xdr:row>
                    <xdr:rowOff>0</xdr:rowOff>
                  </to>
                </anchor>
              </controlPr>
            </control>
          </mc:Choice>
        </mc:AlternateContent>
        <mc:AlternateContent xmlns:mc="http://schemas.openxmlformats.org/markup-compatibility/2006">
          <mc:Choice Requires="x14">
            <control shapeId="8230" r:id="rId57" name="Check Box 38">
              <controlPr defaultSize="0" autoFill="0" autoLine="0" autoPict="0">
                <anchor moveWithCells="1" sizeWithCells="1">
                  <from>
                    <xdr:col>16</xdr:col>
                    <xdr:colOff>0</xdr:colOff>
                    <xdr:row>24</xdr:row>
                    <xdr:rowOff>0</xdr:rowOff>
                  </from>
                  <to>
                    <xdr:col>19</xdr:col>
                    <xdr:colOff>0</xdr:colOff>
                    <xdr:row>25</xdr:row>
                    <xdr:rowOff>0</xdr:rowOff>
                  </to>
                </anchor>
              </controlPr>
            </control>
          </mc:Choice>
        </mc:AlternateContent>
        <mc:AlternateContent xmlns:mc="http://schemas.openxmlformats.org/markup-compatibility/2006">
          <mc:Choice Requires="x14">
            <control shapeId="8231" r:id="rId58" name="Check Box 39">
              <controlPr defaultSize="0" autoFill="0" autoLine="0" autoPict="0">
                <anchor moveWithCells="1" sizeWithCells="1">
                  <from>
                    <xdr:col>16</xdr:col>
                    <xdr:colOff>0</xdr:colOff>
                    <xdr:row>25</xdr:row>
                    <xdr:rowOff>0</xdr:rowOff>
                  </from>
                  <to>
                    <xdr:col>19</xdr:col>
                    <xdr:colOff>0</xdr:colOff>
                    <xdr:row>26</xdr:row>
                    <xdr:rowOff>0</xdr:rowOff>
                  </to>
                </anchor>
              </controlPr>
            </control>
          </mc:Choice>
        </mc:AlternateContent>
        <mc:AlternateContent xmlns:mc="http://schemas.openxmlformats.org/markup-compatibility/2006">
          <mc:Choice Requires="x14">
            <control shapeId="8232" r:id="rId59" name="Check Box 40">
              <controlPr defaultSize="0" autoFill="0" autoLine="0" autoPict="0">
                <anchor moveWithCells="1" sizeWithCells="1">
                  <from>
                    <xdr:col>16</xdr:col>
                    <xdr:colOff>0</xdr:colOff>
                    <xdr:row>26</xdr:row>
                    <xdr:rowOff>0</xdr:rowOff>
                  </from>
                  <to>
                    <xdr:col>19</xdr:col>
                    <xdr:colOff>0</xdr:colOff>
                    <xdr:row>27</xdr:row>
                    <xdr:rowOff>0</xdr:rowOff>
                  </to>
                </anchor>
              </controlPr>
            </control>
          </mc:Choice>
        </mc:AlternateContent>
        <mc:AlternateContent xmlns:mc="http://schemas.openxmlformats.org/markup-compatibility/2006">
          <mc:Choice Requires="x14">
            <control shapeId="8233" r:id="rId60" name="Check Box 41">
              <controlPr defaultSize="0" autoFill="0" autoLine="0" autoPict="0">
                <anchor moveWithCells="1" sizeWithCells="1">
                  <from>
                    <xdr:col>16</xdr:col>
                    <xdr:colOff>0</xdr:colOff>
                    <xdr:row>27</xdr:row>
                    <xdr:rowOff>0</xdr:rowOff>
                  </from>
                  <to>
                    <xdr:col>19</xdr:col>
                    <xdr:colOff>0</xdr:colOff>
                    <xdr:row>28</xdr:row>
                    <xdr:rowOff>0</xdr:rowOff>
                  </to>
                </anchor>
              </controlPr>
            </control>
          </mc:Choice>
        </mc:AlternateContent>
        <mc:AlternateContent xmlns:mc="http://schemas.openxmlformats.org/markup-compatibility/2006">
          <mc:Choice Requires="x14">
            <control shapeId="8234" r:id="rId61" name="Check Box 42">
              <controlPr defaultSize="0" autoFill="0" autoLine="0" autoPict="0">
                <anchor moveWithCells="1" sizeWithCells="1">
                  <from>
                    <xdr:col>16</xdr:col>
                    <xdr:colOff>0</xdr:colOff>
                    <xdr:row>28</xdr:row>
                    <xdr:rowOff>0</xdr:rowOff>
                  </from>
                  <to>
                    <xdr:col>19</xdr:col>
                    <xdr:colOff>0</xdr:colOff>
                    <xdr:row>29</xdr:row>
                    <xdr:rowOff>0</xdr:rowOff>
                  </to>
                </anchor>
              </controlPr>
            </control>
          </mc:Choice>
        </mc:AlternateContent>
        <mc:AlternateContent xmlns:mc="http://schemas.openxmlformats.org/markup-compatibility/2006">
          <mc:Choice Requires="x14">
            <control shapeId="8235" r:id="rId62" name="Check Box 43">
              <controlPr defaultSize="0" autoFill="0" autoLine="0" autoPict="0">
                <anchor moveWithCells="1" sizeWithCells="1">
                  <from>
                    <xdr:col>16</xdr:col>
                    <xdr:colOff>0</xdr:colOff>
                    <xdr:row>29</xdr:row>
                    <xdr:rowOff>0</xdr:rowOff>
                  </from>
                  <to>
                    <xdr:col>19</xdr:col>
                    <xdr:colOff>0</xdr:colOff>
                    <xdr:row>30</xdr:row>
                    <xdr:rowOff>0</xdr:rowOff>
                  </to>
                </anchor>
              </controlPr>
            </control>
          </mc:Choice>
        </mc:AlternateContent>
        <mc:AlternateContent xmlns:mc="http://schemas.openxmlformats.org/markup-compatibility/2006">
          <mc:Choice Requires="x14">
            <control shapeId="8236" r:id="rId63" name="Check Box 44">
              <controlPr defaultSize="0" autoFill="0" autoLine="0" autoPict="0">
                <anchor moveWithCells="1" sizeWithCells="1">
                  <from>
                    <xdr:col>19</xdr:col>
                    <xdr:colOff>0</xdr:colOff>
                    <xdr:row>22</xdr:row>
                    <xdr:rowOff>0</xdr:rowOff>
                  </from>
                  <to>
                    <xdr:col>22</xdr:col>
                    <xdr:colOff>0</xdr:colOff>
                    <xdr:row>23</xdr:row>
                    <xdr:rowOff>0</xdr:rowOff>
                  </to>
                </anchor>
              </controlPr>
            </control>
          </mc:Choice>
        </mc:AlternateContent>
        <mc:AlternateContent xmlns:mc="http://schemas.openxmlformats.org/markup-compatibility/2006">
          <mc:Choice Requires="x14">
            <control shapeId="8237" r:id="rId64" name="Check Box 45">
              <controlPr defaultSize="0" autoFill="0" autoLine="0" autoPict="0">
                <anchor moveWithCells="1" sizeWithCells="1">
                  <from>
                    <xdr:col>19</xdr:col>
                    <xdr:colOff>0</xdr:colOff>
                    <xdr:row>23</xdr:row>
                    <xdr:rowOff>9525</xdr:rowOff>
                  </from>
                  <to>
                    <xdr:col>22</xdr:col>
                    <xdr:colOff>0</xdr:colOff>
                    <xdr:row>24</xdr:row>
                    <xdr:rowOff>0</xdr:rowOff>
                  </to>
                </anchor>
              </controlPr>
            </control>
          </mc:Choice>
        </mc:AlternateContent>
        <mc:AlternateContent xmlns:mc="http://schemas.openxmlformats.org/markup-compatibility/2006">
          <mc:Choice Requires="x14">
            <control shapeId="8238" r:id="rId65" name="Check Box 46">
              <controlPr defaultSize="0" autoFill="0" autoLine="0" autoPict="0">
                <anchor moveWithCells="1" sizeWithCells="1">
                  <from>
                    <xdr:col>19</xdr:col>
                    <xdr:colOff>0</xdr:colOff>
                    <xdr:row>24</xdr:row>
                    <xdr:rowOff>0</xdr:rowOff>
                  </from>
                  <to>
                    <xdr:col>22</xdr:col>
                    <xdr:colOff>0</xdr:colOff>
                    <xdr:row>25</xdr:row>
                    <xdr:rowOff>0</xdr:rowOff>
                  </to>
                </anchor>
              </controlPr>
            </control>
          </mc:Choice>
        </mc:AlternateContent>
        <mc:AlternateContent xmlns:mc="http://schemas.openxmlformats.org/markup-compatibility/2006">
          <mc:Choice Requires="x14">
            <control shapeId="8239" r:id="rId66" name="Check Box 47">
              <controlPr defaultSize="0" autoFill="0" autoLine="0" autoPict="0">
                <anchor moveWithCells="1" sizeWithCells="1">
                  <from>
                    <xdr:col>19</xdr:col>
                    <xdr:colOff>0</xdr:colOff>
                    <xdr:row>25</xdr:row>
                    <xdr:rowOff>0</xdr:rowOff>
                  </from>
                  <to>
                    <xdr:col>22</xdr:col>
                    <xdr:colOff>0</xdr:colOff>
                    <xdr:row>26</xdr:row>
                    <xdr:rowOff>0</xdr:rowOff>
                  </to>
                </anchor>
              </controlPr>
            </control>
          </mc:Choice>
        </mc:AlternateContent>
        <mc:AlternateContent xmlns:mc="http://schemas.openxmlformats.org/markup-compatibility/2006">
          <mc:Choice Requires="x14">
            <control shapeId="8240" r:id="rId67" name="Check Box 48">
              <controlPr defaultSize="0" autoFill="0" autoLine="0" autoPict="0">
                <anchor moveWithCells="1" sizeWithCells="1">
                  <from>
                    <xdr:col>19</xdr:col>
                    <xdr:colOff>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8241" r:id="rId68" name="Check Box 49">
              <controlPr defaultSize="0" autoFill="0" autoLine="0" autoPict="0">
                <anchor moveWithCells="1" sizeWithCells="1">
                  <from>
                    <xdr:col>19</xdr:col>
                    <xdr:colOff>0</xdr:colOff>
                    <xdr:row>27</xdr:row>
                    <xdr:rowOff>0</xdr:rowOff>
                  </from>
                  <to>
                    <xdr:col>22</xdr:col>
                    <xdr:colOff>0</xdr:colOff>
                    <xdr:row>28</xdr:row>
                    <xdr:rowOff>0</xdr:rowOff>
                  </to>
                </anchor>
              </controlPr>
            </control>
          </mc:Choice>
        </mc:AlternateContent>
        <mc:AlternateContent xmlns:mc="http://schemas.openxmlformats.org/markup-compatibility/2006">
          <mc:Choice Requires="x14">
            <control shapeId="8242" r:id="rId69" name="Check Box 50">
              <controlPr defaultSize="0" autoFill="0" autoLine="0" autoPict="0">
                <anchor moveWithCells="1" sizeWithCells="1">
                  <from>
                    <xdr:col>19</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8243" r:id="rId70" name="Check Box 51">
              <controlPr defaultSize="0" autoFill="0" autoLine="0" autoPict="0">
                <anchor moveWithCells="1" sizeWithCells="1">
                  <from>
                    <xdr:col>22</xdr:col>
                    <xdr:colOff>0</xdr:colOff>
                    <xdr:row>22</xdr:row>
                    <xdr:rowOff>0</xdr:rowOff>
                  </from>
                  <to>
                    <xdr:col>25</xdr:col>
                    <xdr:colOff>0</xdr:colOff>
                    <xdr:row>23</xdr:row>
                    <xdr:rowOff>0</xdr:rowOff>
                  </to>
                </anchor>
              </controlPr>
            </control>
          </mc:Choice>
        </mc:AlternateContent>
        <mc:AlternateContent xmlns:mc="http://schemas.openxmlformats.org/markup-compatibility/2006">
          <mc:Choice Requires="x14">
            <control shapeId="8244" r:id="rId71" name="Check Box 52">
              <controlPr defaultSize="0" autoFill="0" autoLine="0" autoPict="0">
                <anchor moveWithCells="1" sizeWithCells="1">
                  <from>
                    <xdr:col>22</xdr:col>
                    <xdr:colOff>0</xdr:colOff>
                    <xdr:row>23</xdr:row>
                    <xdr:rowOff>9525</xdr:rowOff>
                  </from>
                  <to>
                    <xdr:col>25</xdr:col>
                    <xdr:colOff>0</xdr:colOff>
                    <xdr:row>24</xdr:row>
                    <xdr:rowOff>0</xdr:rowOff>
                  </to>
                </anchor>
              </controlPr>
            </control>
          </mc:Choice>
        </mc:AlternateContent>
        <mc:AlternateContent xmlns:mc="http://schemas.openxmlformats.org/markup-compatibility/2006">
          <mc:Choice Requires="x14">
            <control shapeId="8245" r:id="rId72" name="Check Box 53">
              <controlPr defaultSize="0" autoFill="0" autoLine="0" autoPict="0">
                <anchor moveWithCells="1" sizeWithCells="1">
                  <from>
                    <xdr:col>22</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8246" r:id="rId73" name="Check Box 54">
              <controlPr defaultSize="0" autoFill="0" autoLine="0" autoPict="0">
                <anchor moveWithCells="1" sizeWithCells="1">
                  <from>
                    <xdr:col>22</xdr:col>
                    <xdr:colOff>0</xdr:colOff>
                    <xdr:row>25</xdr:row>
                    <xdr:rowOff>0</xdr:rowOff>
                  </from>
                  <to>
                    <xdr:col>25</xdr:col>
                    <xdr:colOff>0</xdr:colOff>
                    <xdr:row>26</xdr:row>
                    <xdr:rowOff>0</xdr:rowOff>
                  </to>
                </anchor>
              </controlPr>
            </control>
          </mc:Choice>
        </mc:AlternateContent>
        <mc:AlternateContent xmlns:mc="http://schemas.openxmlformats.org/markup-compatibility/2006">
          <mc:Choice Requires="x14">
            <control shapeId="8247" r:id="rId74" name="Check Box 55">
              <controlPr defaultSize="0" autoFill="0" autoLine="0" autoPict="0">
                <anchor moveWithCells="1" sizeWithCells="1">
                  <from>
                    <xdr:col>22</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8248" r:id="rId75" name="Check Box 56">
              <controlPr defaultSize="0" autoFill="0" autoLine="0" autoPict="0">
                <anchor moveWithCells="1" sizeWithCells="1">
                  <from>
                    <xdr:col>22</xdr:col>
                    <xdr:colOff>0</xdr:colOff>
                    <xdr:row>27</xdr:row>
                    <xdr:rowOff>0</xdr:rowOff>
                  </from>
                  <to>
                    <xdr:col>25</xdr:col>
                    <xdr:colOff>0</xdr:colOff>
                    <xdr:row>28</xdr:row>
                    <xdr:rowOff>0</xdr:rowOff>
                  </to>
                </anchor>
              </controlPr>
            </control>
          </mc:Choice>
        </mc:AlternateContent>
        <mc:AlternateContent xmlns:mc="http://schemas.openxmlformats.org/markup-compatibility/2006">
          <mc:Choice Requires="x14">
            <control shapeId="8249" r:id="rId76" name="Check Box 57">
              <controlPr defaultSize="0" autoFill="0" autoLine="0" autoPict="0">
                <anchor moveWithCells="1" sizeWithCells="1">
                  <from>
                    <xdr:col>22</xdr:col>
                    <xdr:colOff>0</xdr:colOff>
                    <xdr:row>28</xdr:row>
                    <xdr:rowOff>0</xdr:rowOff>
                  </from>
                  <to>
                    <xdr:col>25</xdr:col>
                    <xdr:colOff>0</xdr:colOff>
                    <xdr:row>29</xdr:row>
                    <xdr:rowOff>0</xdr:rowOff>
                  </to>
                </anchor>
              </controlPr>
            </control>
          </mc:Choice>
        </mc:AlternateContent>
        <mc:AlternateContent xmlns:mc="http://schemas.openxmlformats.org/markup-compatibility/2006">
          <mc:Choice Requires="x14">
            <control shapeId="8250" r:id="rId77" name="Check Box 58">
              <controlPr defaultSize="0" autoFill="0" autoLine="0" autoPict="0">
                <anchor moveWithCells="1" sizeWithCells="1">
                  <from>
                    <xdr:col>25</xdr:col>
                    <xdr:colOff>0</xdr:colOff>
                    <xdr:row>22</xdr:row>
                    <xdr:rowOff>0</xdr:rowOff>
                  </from>
                  <to>
                    <xdr:col>28</xdr:col>
                    <xdr:colOff>0</xdr:colOff>
                    <xdr:row>23</xdr:row>
                    <xdr:rowOff>0</xdr:rowOff>
                  </to>
                </anchor>
              </controlPr>
            </control>
          </mc:Choice>
        </mc:AlternateContent>
        <mc:AlternateContent xmlns:mc="http://schemas.openxmlformats.org/markup-compatibility/2006">
          <mc:Choice Requires="x14">
            <control shapeId="8251" r:id="rId78" name="Check Box 59">
              <controlPr defaultSize="0" autoFill="0" autoLine="0" autoPict="0">
                <anchor moveWithCells="1" sizeWithCells="1">
                  <from>
                    <xdr:col>25</xdr:col>
                    <xdr:colOff>0</xdr:colOff>
                    <xdr:row>23</xdr:row>
                    <xdr:rowOff>9525</xdr:rowOff>
                  </from>
                  <to>
                    <xdr:col>28</xdr:col>
                    <xdr:colOff>0</xdr:colOff>
                    <xdr:row>24</xdr:row>
                    <xdr:rowOff>0</xdr:rowOff>
                  </to>
                </anchor>
              </controlPr>
            </control>
          </mc:Choice>
        </mc:AlternateContent>
        <mc:AlternateContent xmlns:mc="http://schemas.openxmlformats.org/markup-compatibility/2006">
          <mc:Choice Requires="x14">
            <control shapeId="8252" r:id="rId79" name="Check Box 60">
              <controlPr defaultSize="0" autoFill="0" autoLine="0" autoPict="0">
                <anchor moveWithCells="1" sizeWithCells="1">
                  <from>
                    <xdr:col>25</xdr:col>
                    <xdr:colOff>0</xdr:colOff>
                    <xdr:row>24</xdr:row>
                    <xdr:rowOff>0</xdr:rowOff>
                  </from>
                  <to>
                    <xdr:col>28</xdr:col>
                    <xdr:colOff>0</xdr:colOff>
                    <xdr:row>25</xdr:row>
                    <xdr:rowOff>0</xdr:rowOff>
                  </to>
                </anchor>
              </controlPr>
            </control>
          </mc:Choice>
        </mc:AlternateContent>
        <mc:AlternateContent xmlns:mc="http://schemas.openxmlformats.org/markup-compatibility/2006">
          <mc:Choice Requires="x14">
            <control shapeId="8253" r:id="rId80" name="Check Box 61">
              <controlPr defaultSize="0" autoFill="0" autoLine="0" autoPict="0">
                <anchor moveWithCells="1" sizeWithCells="1">
                  <from>
                    <xdr:col>25</xdr:col>
                    <xdr:colOff>0</xdr:colOff>
                    <xdr:row>25</xdr:row>
                    <xdr:rowOff>0</xdr:rowOff>
                  </from>
                  <to>
                    <xdr:col>28</xdr:col>
                    <xdr:colOff>0</xdr:colOff>
                    <xdr:row>26</xdr:row>
                    <xdr:rowOff>0</xdr:rowOff>
                  </to>
                </anchor>
              </controlPr>
            </control>
          </mc:Choice>
        </mc:AlternateContent>
        <mc:AlternateContent xmlns:mc="http://schemas.openxmlformats.org/markup-compatibility/2006">
          <mc:Choice Requires="x14">
            <control shapeId="8254" r:id="rId81" name="Check Box 62">
              <controlPr defaultSize="0" autoFill="0" autoLine="0" autoPict="0">
                <anchor moveWithCells="1" sizeWithCells="1">
                  <from>
                    <xdr:col>25</xdr:col>
                    <xdr:colOff>0</xdr:colOff>
                    <xdr:row>26</xdr:row>
                    <xdr:rowOff>0</xdr:rowOff>
                  </from>
                  <to>
                    <xdr:col>28</xdr:col>
                    <xdr:colOff>0</xdr:colOff>
                    <xdr:row>27</xdr:row>
                    <xdr:rowOff>0</xdr:rowOff>
                  </to>
                </anchor>
              </controlPr>
            </control>
          </mc:Choice>
        </mc:AlternateContent>
        <mc:AlternateContent xmlns:mc="http://schemas.openxmlformats.org/markup-compatibility/2006">
          <mc:Choice Requires="x14">
            <control shapeId="8255" r:id="rId82" name="Check Box 63">
              <controlPr defaultSize="0" autoFill="0" autoLine="0" autoPict="0">
                <anchor moveWithCells="1" sizeWithCells="1">
                  <from>
                    <xdr:col>25</xdr:col>
                    <xdr:colOff>0</xdr:colOff>
                    <xdr:row>27</xdr:row>
                    <xdr:rowOff>0</xdr:rowOff>
                  </from>
                  <to>
                    <xdr:col>28</xdr:col>
                    <xdr:colOff>0</xdr:colOff>
                    <xdr:row>28</xdr:row>
                    <xdr:rowOff>0</xdr:rowOff>
                  </to>
                </anchor>
              </controlPr>
            </control>
          </mc:Choice>
        </mc:AlternateContent>
        <mc:AlternateContent xmlns:mc="http://schemas.openxmlformats.org/markup-compatibility/2006">
          <mc:Choice Requires="x14">
            <control shapeId="8256" r:id="rId83" name="Check Box 64">
              <controlPr defaultSize="0" autoFill="0" autoLine="0" autoPict="0">
                <anchor moveWithCells="1" sizeWithCells="1">
                  <from>
                    <xdr:col>25</xdr:col>
                    <xdr:colOff>0</xdr:colOff>
                    <xdr:row>28</xdr:row>
                    <xdr:rowOff>0</xdr:rowOff>
                  </from>
                  <to>
                    <xdr:col>28</xdr:col>
                    <xdr:colOff>0</xdr:colOff>
                    <xdr:row>29</xdr:row>
                    <xdr:rowOff>0</xdr:rowOff>
                  </to>
                </anchor>
              </controlPr>
            </control>
          </mc:Choice>
        </mc:AlternateContent>
        <mc:AlternateContent xmlns:mc="http://schemas.openxmlformats.org/markup-compatibility/2006">
          <mc:Choice Requires="x14">
            <control shapeId="8257" r:id="rId84" name="Check Box 65">
              <controlPr defaultSize="0" autoFill="0" autoLine="0" autoPict="0">
                <anchor moveWithCells="1" sizeWithCells="1">
                  <from>
                    <xdr:col>25</xdr:col>
                    <xdr:colOff>0</xdr:colOff>
                    <xdr:row>29</xdr:row>
                    <xdr:rowOff>0</xdr:rowOff>
                  </from>
                  <to>
                    <xdr:col>28</xdr:col>
                    <xdr:colOff>0</xdr:colOff>
                    <xdr:row>30</xdr:row>
                    <xdr:rowOff>0</xdr:rowOff>
                  </to>
                </anchor>
              </controlPr>
            </control>
          </mc:Choice>
        </mc:AlternateContent>
        <mc:AlternateContent xmlns:mc="http://schemas.openxmlformats.org/markup-compatibility/2006">
          <mc:Choice Requires="x14">
            <control shapeId="8258" r:id="rId85" name="Check Box 66">
              <controlPr defaultSize="0" autoFill="0" autoLine="0" autoPict="0">
                <anchor moveWithCells="1" sizeWithCells="1">
                  <from>
                    <xdr:col>10</xdr:col>
                    <xdr:colOff>0</xdr:colOff>
                    <xdr:row>33</xdr:row>
                    <xdr:rowOff>0</xdr:rowOff>
                  </from>
                  <to>
                    <xdr:col>13</xdr:col>
                    <xdr:colOff>0</xdr:colOff>
                    <xdr:row>34</xdr:row>
                    <xdr:rowOff>0</xdr:rowOff>
                  </to>
                </anchor>
              </controlPr>
            </control>
          </mc:Choice>
        </mc:AlternateContent>
        <mc:AlternateContent xmlns:mc="http://schemas.openxmlformats.org/markup-compatibility/2006">
          <mc:Choice Requires="x14">
            <control shapeId="8259" r:id="rId86" name="Check Box 67">
              <controlPr defaultSize="0" autoFill="0" autoLine="0" autoPict="0">
                <anchor moveWithCells="1" sizeWithCells="1">
                  <from>
                    <xdr:col>10</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8260" r:id="rId87" name="Check Box 68">
              <controlPr defaultSize="0" autoFill="0" autoLine="0" autoPict="0">
                <anchor moveWithCells="1" sizeWithCells="1">
                  <from>
                    <xdr:col>10</xdr:col>
                    <xdr:colOff>0</xdr:colOff>
                    <xdr:row>35</xdr:row>
                    <xdr:rowOff>0</xdr:rowOff>
                  </from>
                  <to>
                    <xdr:col>13</xdr:col>
                    <xdr:colOff>0</xdr:colOff>
                    <xdr:row>36</xdr:row>
                    <xdr:rowOff>0</xdr:rowOff>
                  </to>
                </anchor>
              </controlPr>
            </control>
          </mc:Choice>
        </mc:AlternateContent>
        <mc:AlternateContent xmlns:mc="http://schemas.openxmlformats.org/markup-compatibility/2006">
          <mc:Choice Requires="x14">
            <control shapeId="8261" r:id="rId88" name="Check Box 69">
              <controlPr defaultSize="0" autoFill="0" autoLine="0" autoPict="0">
                <anchor moveWithCells="1" sizeWithCells="1">
                  <from>
                    <xdr:col>10</xdr:col>
                    <xdr:colOff>0</xdr:colOff>
                    <xdr:row>36</xdr:row>
                    <xdr:rowOff>0</xdr:rowOff>
                  </from>
                  <to>
                    <xdr:col>13</xdr:col>
                    <xdr:colOff>0</xdr:colOff>
                    <xdr:row>37</xdr:row>
                    <xdr:rowOff>0</xdr:rowOff>
                  </to>
                </anchor>
              </controlPr>
            </control>
          </mc:Choice>
        </mc:AlternateContent>
        <mc:AlternateContent xmlns:mc="http://schemas.openxmlformats.org/markup-compatibility/2006">
          <mc:Choice Requires="x14">
            <control shapeId="8262" r:id="rId89" name="Check Box 70">
              <controlPr defaultSize="0" autoFill="0" autoLine="0" autoPict="0">
                <anchor moveWithCells="1" sizeWithCells="1">
                  <from>
                    <xdr:col>13</xdr:col>
                    <xdr:colOff>0</xdr:colOff>
                    <xdr:row>33</xdr:row>
                    <xdr:rowOff>0</xdr:rowOff>
                  </from>
                  <to>
                    <xdr:col>16</xdr:col>
                    <xdr:colOff>0</xdr:colOff>
                    <xdr:row>34</xdr:row>
                    <xdr:rowOff>0</xdr:rowOff>
                  </to>
                </anchor>
              </controlPr>
            </control>
          </mc:Choice>
        </mc:AlternateContent>
        <mc:AlternateContent xmlns:mc="http://schemas.openxmlformats.org/markup-compatibility/2006">
          <mc:Choice Requires="x14">
            <control shapeId="8263" r:id="rId90" name="Check Box 71">
              <controlPr defaultSize="0" autoFill="0" autoLine="0" autoPict="0">
                <anchor moveWithCells="1" sizeWithCells="1">
                  <from>
                    <xdr:col>13</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8264" r:id="rId91" name="Check Box 72">
              <controlPr defaultSize="0" autoFill="0" autoLine="0" autoPict="0">
                <anchor moveWithCells="1" sizeWithCells="1">
                  <from>
                    <xdr:col>13</xdr:col>
                    <xdr:colOff>0</xdr:colOff>
                    <xdr:row>35</xdr:row>
                    <xdr:rowOff>0</xdr:rowOff>
                  </from>
                  <to>
                    <xdr:col>16</xdr:col>
                    <xdr:colOff>0</xdr:colOff>
                    <xdr:row>36</xdr:row>
                    <xdr:rowOff>0</xdr:rowOff>
                  </to>
                </anchor>
              </controlPr>
            </control>
          </mc:Choice>
        </mc:AlternateContent>
        <mc:AlternateContent xmlns:mc="http://schemas.openxmlformats.org/markup-compatibility/2006">
          <mc:Choice Requires="x14">
            <control shapeId="8265" r:id="rId92" name="Check Box 73">
              <controlPr defaultSize="0" autoFill="0" autoLine="0" autoPict="0">
                <anchor moveWithCells="1" sizeWithCells="1">
                  <from>
                    <xdr:col>13</xdr:col>
                    <xdr:colOff>0</xdr:colOff>
                    <xdr:row>36</xdr:row>
                    <xdr:rowOff>0</xdr:rowOff>
                  </from>
                  <to>
                    <xdr:col>16</xdr:col>
                    <xdr:colOff>0</xdr:colOff>
                    <xdr:row>37</xdr:row>
                    <xdr:rowOff>0</xdr:rowOff>
                  </to>
                </anchor>
              </controlPr>
            </control>
          </mc:Choice>
        </mc:AlternateContent>
        <mc:AlternateContent xmlns:mc="http://schemas.openxmlformats.org/markup-compatibility/2006">
          <mc:Choice Requires="x14">
            <control shapeId="8266" r:id="rId93" name="Check Box 74">
              <controlPr defaultSize="0" autoFill="0" autoLine="0" autoPict="0">
                <anchor moveWithCells="1" sizeWithCells="1">
                  <from>
                    <xdr:col>16</xdr:col>
                    <xdr:colOff>0</xdr:colOff>
                    <xdr:row>33</xdr:row>
                    <xdr:rowOff>0</xdr:rowOff>
                  </from>
                  <to>
                    <xdr:col>19</xdr:col>
                    <xdr:colOff>0</xdr:colOff>
                    <xdr:row>34</xdr:row>
                    <xdr:rowOff>0</xdr:rowOff>
                  </to>
                </anchor>
              </controlPr>
            </control>
          </mc:Choice>
        </mc:AlternateContent>
        <mc:AlternateContent xmlns:mc="http://schemas.openxmlformats.org/markup-compatibility/2006">
          <mc:Choice Requires="x14">
            <control shapeId="8267" r:id="rId94" name="Check Box 75">
              <controlPr defaultSize="0" autoFill="0" autoLine="0" autoPict="0">
                <anchor moveWithCells="1" sizeWithCells="1">
                  <from>
                    <xdr:col>16</xdr:col>
                    <xdr:colOff>0</xdr:colOff>
                    <xdr:row>34</xdr:row>
                    <xdr:rowOff>0</xdr:rowOff>
                  </from>
                  <to>
                    <xdr:col>19</xdr:col>
                    <xdr:colOff>0</xdr:colOff>
                    <xdr:row>35</xdr:row>
                    <xdr:rowOff>0</xdr:rowOff>
                  </to>
                </anchor>
              </controlPr>
            </control>
          </mc:Choice>
        </mc:AlternateContent>
        <mc:AlternateContent xmlns:mc="http://schemas.openxmlformats.org/markup-compatibility/2006">
          <mc:Choice Requires="x14">
            <control shapeId="8268" r:id="rId95" name="Check Box 76">
              <controlPr defaultSize="0" autoFill="0" autoLine="0" autoPict="0">
                <anchor moveWithCells="1" sizeWithCells="1">
                  <from>
                    <xdr:col>16</xdr:col>
                    <xdr:colOff>0</xdr:colOff>
                    <xdr:row>35</xdr:row>
                    <xdr:rowOff>0</xdr:rowOff>
                  </from>
                  <to>
                    <xdr:col>19</xdr:col>
                    <xdr:colOff>0</xdr:colOff>
                    <xdr:row>36</xdr:row>
                    <xdr:rowOff>0</xdr:rowOff>
                  </to>
                </anchor>
              </controlPr>
            </control>
          </mc:Choice>
        </mc:AlternateContent>
        <mc:AlternateContent xmlns:mc="http://schemas.openxmlformats.org/markup-compatibility/2006">
          <mc:Choice Requires="x14">
            <control shapeId="8269" r:id="rId96" name="Check Box 77">
              <controlPr defaultSize="0" autoFill="0" autoLine="0" autoPict="0">
                <anchor moveWithCells="1" sizeWithCells="1">
                  <from>
                    <xdr:col>16</xdr:col>
                    <xdr:colOff>0</xdr:colOff>
                    <xdr:row>36</xdr:row>
                    <xdr:rowOff>0</xdr:rowOff>
                  </from>
                  <to>
                    <xdr:col>19</xdr:col>
                    <xdr:colOff>0</xdr:colOff>
                    <xdr:row>37</xdr:row>
                    <xdr:rowOff>0</xdr:rowOff>
                  </to>
                </anchor>
              </controlPr>
            </control>
          </mc:Choice>
        </mc:AlternateContent>
        <mc:AlternateContent xmlns:mc="http://schemas.openxmlformats.org/markup-compatibility/2006">
          <mc:Choice Requires="x14">
            <control shapeId="8270" r:id="rId97" name="Check Box 78">
              <controlPr defaultSize="0" autoFill="0" autoLine="0" autoPict="0">
                <anchor moveWithCells="1" sizeWithCells="1">
                  <from>
                    <xdr:col>19</xdr:col>
                    <xdr:colOff>0</xdr:colOff>
                    <xdr:row>33</xdr:row>
                    <xdr:rowOff>0</xdr:rowOff>
                  </from>
                  <to>
                    <xdr:col>22</xdr:col>
                    <xdr:colOff>0</xdr:colOff>
                    <xdr:row>34</xdr:row>
                    <xdr:rowOff>0</xdr:rowOff>
                  </to>
                </anchor>
              </controlPr>
            </control>
          </mc:Choice>
        </mc:AlternateContent>
        <mc:AlternateContent xmlns:mc="http://schemas.openxmlformats.org/markup-compatibility/2006">
          <mc:Choice Requires="x14">
            <control shapeId="8271" r:id="rId98" name="Check Box 79">
              <controlPr defaultSize="0" autoFill="0" autoLine="0" autoPict="0">
                <anchor moveWithCells="1" sizeWithCells="1">
                  <from>
                    <xdr:col>19</xdr:col>
                    <xdr:colOff>0</xdr:colOff>
                    <xdr:row>34</xdr:row>
                    <xdr:rowOff>0</xdr:rowOff>
                  </from>
                  <to>
                    <xdr:col>22</xdr:col>
                    <xdr:colOff>0</xdr:colOff>
                    <xdr:row>35</xdr:row>
                    <xdr:rowOff>0</xdr:rowOff>
                  </to>
                </anchor>
              </controlPr>
            </control>
          </mc:Choice>
        </mc:AlternateContent>
        <mc:AlternateContent xmlns:mc="http://schemas.openxmlformats.org/markup-compatibility/2006">
          <mc:Choice Requires="x14">
            <control shapeId="8272" r:id="rId99" name="Check Box 80">
              <controlPr defaultSize="0" autoFill="0" autoLine="0" autoPict="0">
                <anchor moveWithCells="1" sizeWithCells="1">
                  <from>
                    <xdr:col>19</xdr:col>
                    <xdr:colOff>0</xdr:colOff>
                    <xdr:row>35</xdr:row>
                    <xdr:rowOff>0</xdr:rowOff>
                  </from>
                  <to>
                    <xdr:col>22</xdr:col>
                    <xdr:colOff>0</xdr:colOff>
                    <xdr:row>36</xdr:row>
                    <xdr:rowOff>0</xdr:rowOff>
                  </to>
                </anchor>
              </controlPr>
            </control>
          </mc:Choice>
        </mc:AlternateContent>
        <mc:AlternateContent xmlns:mc="http://schemas.openxmlformats.org/markup-compatibility/2006">
          <mc:Choice Requires="x14">
            <control shapeId="8273" r:id="rId100" name="Check Box 81">
              <controlPr defaultSize="0" autoFill="0" autoLine="0" autoPict="0">
                <anchor moveWithCells="1" sizeWithCells="1">
                  <from>
                    <xdr:col>19</xdr:col>
                    <xdr:colOff>0</xdr:colOff>
                    <xdr:row>36</xdr:row>
                    <xdr:rowOff>0</xdr:rowOff>
                  </from>
                  <to>
                    <xdr:col>22</xdr:col>
                    <xdr:colOff>0</xdr:colOff>
                    <xdr:row>37</xdr:row>
                    <xdr:rowOff>0</xdr:rowOff>
                  </to>
                </anchor>
              </controlPr>
            </control>
          </mc:Choice>
        </mc:AlternateContent>
        <mc:AlternateContent xmlns:mc="http://schemas.openxmlformats.org/markup-compatibility/2006">
          <mc:Choice Requires="x14">
            <control shapeId="8274" r:id="rId101" name="Check Box 82">
              <controlPr defaultSize="0" autoFill="0" autoLine="0" autoPict="0">
                <anchor moveWithCells="1" sizeWithCells="1">
                  <from>
                    <xdr:col>22</xdr:col>
                    <xdr:colOff>0</xdr:colOff>
                    <xdr:row>33</xdr:row>
                    <xdr:rowOff>0</xdr:rowOff>
                  </from>
                  <to>
                    <xdr:col>25</xdr:col>
                    <xdr:colOff>0</xdr:colOff>
                    <xdr:row>34</xdr:row>
                    <xdr:rowOff>0</xdr:rowOff>
                  </to>
                </anchor>
              </controlPr>
            </control>
          </mc:Choice>
        </mc:AlternateContent>
        <mc:AlternateContent xmlns:mc="http://schemas.openxmlformats.org/markup-compatibility/2006">
          <mc:Choice Requires="x14">
            <control shapeId="8275" r:id="rId102" name="Check Box 83">
              <controlPr defaultSize="0" autoFill="0" autoLine="0" autoPict="0">
                <anchor moveWithCells="1" sizeWithCells="1">
                  <from>
                    <xdr:col>22</xdr:col>
                    <xdr:colOff>0</xdr:colOff>
                    <xdr:row>34</xdr:row>
                    <xdr:rowOff>0</xdr:rowOff>
                  </from>
                  <to>
                    <xdr:col>25</xdr:col>
                    <xdr:colOff>0</xdr:colOff>
                    <xdr:row>35</xdr:row>
                    <xdr:rowOff>0</xdr:rowOff>
                  </to>
                </anchor>
              </controlPr>
            </control>
          </mc:Choice>
        </mc:AlternateContent>
        <mc:AlternateContent xmlns:mc="http://schemas.openxmlformats.org/markup-compatibility/2006">
          <mc:Choice Requires="x14">
            <control shapeId="8276" r:id="rId103" name="Check Box 84">
              <controlPr defaultSize="0" autoFill="0" autoLine="0" autoPict="0">
                <anchor moveWithCells="1" sizeWithCells="1">
                  <from>
                    <xdr:col>22</xdr:col>
                    <xdr:colOff>0</xdr:colOff>
                    <xdr:row>35</xdr:row>
                    <xdr:rowOff>0</xdr:rowOff>
                  </from>
                  <to>
                    <xdr:col>25</xdr:col>
                    <xdr:colOff>0</xdr:colOff>
                    <xdr:row>36</xdr:row>
                    <xdr:rowOff>0</xdr:rowOff>
                  </to>
                </anchor>
              </controlPr>
            </control>
          </mc:Choice>
        </mc:AlternateContent>
        <mc:AlternateContent xmlns:mc="http://schemas.openxmlformats.org/markup-compatibility/2006">
          <mc:Choice Requires="x14">
            <control shapeId="8277" r:id="rId104" name="Check Box 85">
              <controlPr defaultSize="0" autoFill="0" autoLine="0" autoPict="0">
                <anchor moveWithCells="1" sizeWithCells="1">
                  <from>
                    <xdr:col>22</xdr:col>
                    <xdr:colOff>0</xdr:colOff>
                    <xdr:row>36</xdr:row>
                    <xdr:rowOff>0</xdr:rowOff>
                  </from>
                  <to>
                    <xdr:col>25</xdr:col>
                    <xdr:colOff>0</xdr:colOff>
                    <xdr:row>37</xdr:row>
                    <xdr:rowOff>0</xdr:rowOff>
                  </to>
                </anchor>
              </controlPr>
            </control>
          </mc:Choice>
        </mc:AlternateContent>
        <mc:AlternateContent xmlns:mc="http://schemas.openxmlformats.org/markup-compatibility/2006">
          <mc:Choice Requires="x14">
            <control shapeId="8278" r:id="rId105" name="Check Box 86">
              <controlPr defaultSize="0" autoFill="0" autoLine="0" autoPict="0">
                <anchor moveWithCells="1" sizeWithCells="1">
                  <from>
                    <xdr:col>25</xdr:col>
                    <xdr:colOff>0</xdr:colOff>
                    <xdr:row>33</xdr:row>
                    <xdr:rowOff>0</xdr:rowOff>
                  </from>
                  <to>
                    <xdr:col>28</xdr:col>
                    <xdr:colOff>0</xdr:colOff>
                    <xdr:row>34</xdr:row>
                    <xdr:rowOff>0</xdr:rowOff>
                  </to>
                </anchor>
              </controlPr>
            </control>
          </mc:Choice>
        </mc:AlternateContent>
        <mc:AlternateContent xmlns:mc="http://schemas.openxmlformats.org/markup-compatibility/2006">
          <mc:Choice Requires="x14">
            <control shapeId="8279" r:id="rId106" name="Check Box 87">
              <controlPr defaultSize="0" autoFill="0" autoLine="0" autoPict="0">
                <anchor moveWithCells="1" sizeWithCells="1">
                  <from>
                    <xdr:col>25</xdr:col>
                    <xdr:colOff>0</xdr:colOff>
                    <xdr:row>34</xdr:row>
                    <xdr:rowOff>0</xdr:rowOff>
                  </from>
                  <to>
                    <xdr:col>28</xdr:col>
                    <xdr:colOff>0</xdr:colOff>
                    <xdr:row>35</xdr:row>
                    <xdr:rowOff>0</xdr:rowOff>
                  </to>
                </anchor>
              </controlPr>
            </control>
          </mc:Choice>
        </mc:AlternateContent>
        <mc:AlternateContent xmlns:mc="http://schemas.openxmlformats.org/markup-compatibility/2006">
          <mc:Choice Requires="x14">
            <control shapeId="8280" r:id="rId107" name="Check Box 88">
              <controlPr defaultSize="0" autoFill="0" autoLine="0" autoPict="0">
                <anchor moveWithCells="1" sizeWithCells="1">
                  <from>
                    <xdr:col>25</xdr:col>
                    <xdr:colOff>0</xdr:colOff>
                    <xdr:row>35</xdr:row>
                    <xdr:rowOff>0</xdr:rowOff>
                  </from>
                  <to>
                    <xdr:col>28</xdr:col>
                    <xdr:colOff>0</xdr:colOff>
                    <xdr:row>36</xdr:row>
                    <xdr:rowOff>0</xdr:rowOff>
                  </to>
                </anchor>
              </controlPr>
            </control>
          </mc:Choice>
        </mc:AlternateContent>
        <mc:AlternateContent xmlns:mc="http://schemas.openxmlformats.org/markup-compatibility/2006">
          <mc:Choice Requires="x14">
            <control shapeId="8281" r:id="rId108" name="Check Box 89">
              <controlPr defaultSize="0" autoFill="0" autoLine="0" autoPict="0">
                <anchor moveWithCells="1" sizeWithCells="1">
                  <from>
                    <xdr:col>25</xdr:col>
                    <xdr:colOff>0</xdr:colOff>
                    <xdr:row>36</xdr:row>
                    <xdr:rowOff>0</xdr:rowOff>
                  </from>
                  <to>
                    <xdr:col>28</xdr:col>
                    <xdr:colOff>0</xdr:colOff>
                    <xdr:row>37</xdr:row>
                    <xdr:rowOff>0</xdr:rowOff>
                  </to>
                </anchor>
              </controlPr>
            </control>
          </mc:Choice>
        </mc:AlternateContent>
        <mc:AlternateContent xmlns:mc="http://schemas.openxmlformats.org/markup-compatibility/2006">
          <mc:Choice Requires="x14">
            <control shapeId="8282" r:id="rId109" name="Check Box 90">
              <controlPr defaultSize="0" autoFill="0" autoLine="0" autoPict="0">
                <anchor moveWithCells="1" sizeWithCells="1">
                  <from>
                    <xdr:col>10</xdr:col>
                    <xdr:colOff>0</xdr:colOff>
                    <xdr:row>40</xdr:row>
                    <xdr:rowOff>0</xdr:rowOff>
                  </from>
                  <to>
                    <xdr:col>13</xdr:col>
                    <xdr:colOff>0</xdr:colOff>
                    <xdr:row>41</xdr:row>
                    <xdr:rowOff>0</xdr:rowOff>
                  </to>
                </anchor>
              </controlPr>
            </control>
          </mc:Choice>
        </mc:AlternateContent>
        <mc:AlternateContent xmlns:mc="http://schemas.openxmlformats.org/markup-compatibility/2006">
          <mc:Choice Requires="x14">
            <control shapeId="8283" r:id="rId110" name="Check Box 91">
              <controlPr defaultSize="0" autoFill="0" autoLine="0" autoPict="0">
                <anchor moveWithCells="1" sizeWithCells="1">
                  <from>
                    <xdr:col>10</xdr:col>
                    <xdr:colOff>0</xdr:colOff>
                    <xdr:row>41</xdr:row>
                    <xdr:rowOff>0</xdr:rowOff>
                  </from>
                  <to>
                    <xdr:col>13</xdr:col>
                    <xdr:colOff>0</xdr:colOff>
                    <xdr:row>42</xdr:row>
                    <xdr:rowOff>0</xdr:rowOff>
                  </to>
                </anchor>
              </controlPr>
            </control>
          </mc:Choice>
        </mc:AlternateContent>
        <mc:AlternateContent xmlns:mc="http://schemas.openxmlformats.org/markup-compatibility/2006">
          <mc:Choice Requires="x14">
            <control shapeId="8284" r:id="rId111" name="Check Box 92">
              <controlPr defaultSize="0" autoFill="0" autoLine="0" autoPict="0">
                <anchor moveWithCells="1" sizeWithCells="1">
                  <from>
                    <xdr:col>10</xdr:col>
                    <xdr:colOff>0</xdr:colOff>
                    <xdr:row>42</xdr:row>
                    <xdr:rowOff>0</xdr:rowOff>
                  </from>
                  <to>
                    <xdr:col>13</xdr:col>
                    <xdr:colOff>0</xdr:colOff>
                    <xdr:row>43</xdr:row>
                    <xdr:rowOff>0</xdr:rowOff>
                  </to>
                </anchor>
              </controlPr>
            </control>
          </mc:Choice>
        </mc:AlternateContent>
        <mc:AlternateContent xmlns:mc="http://schemas.openxmlformats.org/markup-compatibility/2006">
          <mc:Choice Requires="x14">
            <control shapeId="8285" r:id="rId112" name="Check Box 93">
              <controlPr defaultSize="0" autoFill="0" autoLine="0" autoPict="0">
                <anchor moveWithCells="1" sizeWithCells="1">
                  <from>
                    <xdr:col>13</xdr:col>
                    <xdr:colOff>0</xdr:colOff>
                    <xdr:row>40</xdr:row>
                    <xdr:rowOff>0</xdr:rowOff>
                  </from>
                  <to>
                    <xdr:col>16</xdr:col>
                    <xdr:colOff>0</xdr:colOff>
                    <xdr:row>41</xdr:row>
                    <xdr:rowOff>0</xdr:rowOff>
                  </to>
                </anchor>
              </controlPr>
            </control>
          </mc:Choice>
        </mc:AlternateContent>
        <mc:AlternateContent xmlns:mc="http://schemas.openxmlformats.org/markup-compatibility/2006">
          <mc:Choice Requires="x14">
            <control shapeId="8286" r:id="rId113" name="Check Box 94">
              <controlPr defaultSize="0" autoFill="0" autoLine="0" autoPict="0">
                <anchor moveWithCells="1" sizeWithCells="1">
                  <from>
                    <xdr:col>13</xdr:col>
                    <xdr:colOff>0</xdr:colOff>
                    <xdr:row>41</xdr:row>
                    <xdr:rowOff>0</xdr:rowOff>
                  </from>
                  <to>
                    <xdr:col>16</xdr:col>
                    <xdr:colOff>0</xdr:colOff>
                    <xdr:row>42</xdr:row>
                    <xdr:rowOff>0</xdr:rowOff>
                  </to>
                </anchor>
              </controlPr>
            </control>
          </mc:Choice>
        </mc:AlternateContent>
        <mc:AlternateContent xmlns:mc="http://schemas.openxmlformats.org/markup-compatibility/2006">
          <mc:Choice Requires="x14">
            <control shapeId="8287" r:id="rId114" name="Check Box 95">
              <controlPr defaultSize="0" autoFill="0" autoLine="0" autoPict="0">
                <anchor moveWithCells="1" sizeWithCells="1">
                  <from>
                    <xdr:col>13</xdr:col>
                    <xdr:colOff>0</xdr:colOff>
                    <xdr:row>42</xdr:row>
                    <xdr:rowOff>0</xdr:rowOff>
                  </from>
                  <to>
                    <xdr:col>16</xdr:col>
                    <xdr:colOff>0</xdr:colOff>
                    <xdr:row>43</xdr:row>
                    <xdr:rowOff>0</xdr:rowOff>
                  </to>
                </anchor>
              </controlPr>
            </control>
          </mc:Choice>
        </mc:AlternateContent>
        <mc:AlternateContent xmlns:mc="http://schemas.openxmlformats.org/markup-compatibility/2006">
          <mc:Choice Requires="x14">
            <control shapeId="8288" r:id="rId115" name="Check Box 96">
              <controlPr defaultSize="0" autoFill="0" autoLine="0" autoPict="0">
                <anchor moveWithCells="1" sizeWithCells="1">
                  <from>
                    <xdr:col>16</xdr:col>
                    <xdr:colOff>0</xdr:colOff>
                    <xdr:row>40</xdr:row>
                    <xdr:rowOff>0</xdr:rowOff>
                  </from>
                  <to>
                    <xdr:col>19</xdr:col>
                    <xdr:colOff>0</xdr:colOff>
                    <xdr:row>41</xdr:row>
                    <xdr:rowOff>0</xdr:rowOff>
                  </to>
                </anchor>
              </controlPr>
            </control>
          </mc:Choice>
        </mc:AlternateContent>
        <mc:AlternateContent xmlns:mc="http://schemas.openxmlformats.org/markup-compatibility/2006">
          <mc:Choice Requires="x14">
            <control shapeId="8289" r:id="rId116" name="Check Box 97">
              <controlPr defaultSize="0" autoFill="0" autoLine="0" autoPict="0">
                <anchor moveWithCells="1" sizeWithCells="1">
                  <from>
                    <xdr:col>16</xdr:col>
                    <xdr:colOff>0</xdr:colOff>
                    <xdr:row>41</xdr:row>
                    <xdr:rowOff>0</xdr:rowOff>
                  </from>
                  <to>
                    <xdr:col>19</xdr:col>
                    <xdr:colOff>0</xdr:colOff>
                    <xdr:row>42</xdr:row>
                    <xdr:rowOff>0</xdr:rowOff>
                  </to>
                </anchor>
              </controlPr>
            </control>
          </mc:Choice>
        </mc:AlternateContent>
        <mc:AlternateContent xmlns:mc="http://schemas.openxmlformats.org/markup-compatibility/2006">
          <mc:Choice Requires="x14">
            <control shapeId="8290" r:id="rId117" name="Check Box 98">
              <controlPr defaultSize="0" autoFill="0" autoLine="0" autoPict="0">
                <anchor moveWithCells="1" sizeWithCells="1">
                  <from>
                    <xdr:col>16</xdr:col>
                    <xdr:colOff>0</xdr:colOff>
                    <xdr:row>42</xdr:row>
                    <xdr:rowOff>0</xdr:rowOff>
                  </from>
                  <to>
                    <xdr:col>19</xdr:col>
                    <xdr:colOff>0</xdr:colOff>
                    <xdr:row>43</xdr:row>
                    <xdr:rowOff>0</xdr:rowOff>
                  </to>
                </anchor>
              </controlPr>
            </control>
          </mc:Choice>
        </mc:AlternateContent>
        <mc:AlternateContent xmlns:mc="http://schemas.openxmlformats.org/markup-compatibility/2006">
          <mc:Choice Requires="x14">
            <control shapeId="8291" r:id="rId118" name="Check Box 99">
              <controlPr defaultSize="0" autoFill="0" autoLine="0" autoPict="0">
                <anchor moveWithCells="1" sizeWithCells="1">
                  <from>
                    <xdr:col>19</xdr:col>
                    <xdr:colOff>0</xdr:colOff>
                    <xdr:row>40</xdr:row>
                    <xdr:rowOff>0</xdr:rowOff>
                  </from>
                  <to>
                    <xdr:col>22</xdr:col>
                    <xdr:colOff>0</xdr:colOff>
                    <xdr:row>41</xdr:row>
                    <xdr:rowOff>0</xdr:rowOff>
                  </to>
                </anchor>
              </controlPr>
            </control>
          </mc:Choice>
        </mc:AlternateContent>
        <mc:AlternateContent xmlns:mc="http://schemas.openxmlformats.org/markup-compatibility/2006">
          <mc:Choice Requires="x14">
            <control shapeId="8292" r:id="rId119" name="Check Box 100">
              <controlPr defaultSize="0" autoFill="0" autoLine="0" autoPict="0">
                <anchor moveWithCells="1" sizeWithCells="1">
                  <from>
                    <xdr:col>19</xdr:col>
                    <xdr:colOff>0</xdr:colOff>
                    <xdr:row>41</xdr:row>
                    <xdr:rowOff>0</xdr:rowOff>
                  </from>
                  <to>
                    <xdr:col>22</xdr:col>
                    <xdr:colOff>0</xdr:colOff>
                    <xdr:row>42</xdr:row>
                    <xdr:rowOff>0</xdr:rowOff>
                  </to>
                </anchor>
              </controlPr>
            </control>
          </mc:Choice>
        </mc:AlternateContent>
        <mc:AlternateContent xmlns:mc="http://schemas.openxmlformats.org/markup-compatibility/2006">
          <mc:Choice Requires="x14">
            <control shapeId="8293" r:id="rId120" name="Check Box 101">
              <controlPr defaultSize="0" autoFill="0" autoLine="0" autoPict="0">
                <anchor moveWithCells="1" sizeWithCells="1">
                  <from>
                    <xdr:col>19</xdr:col>
                    <xdr:colOff>0</xdr:colOff>
                    <xdr:row>42</xdr:row>
                    <xdr:rowOff>0</xdr:rowOff>
                  </from>
                  <to>
                    <xdr:col>22</xdr:col>
                    <xdr:colOff>0</xdr:colOff>
                    <xdr:row>43</xdr:row>
                    <xdr:rowOff>0</xdr:rowOff>
                  </to>
                </anchor>
              </controlPr>
            </control>
          </mc:Choice>
        </mc:AlternateContent>
        <mc:AlternateContent xmlns:mc="http://schemas.openxmlformats.org/markup-compatibility/2006">
          <mc:Choice Requires="x14">
            <control shapeId="8294" r:id="rId121" name="Check Box 102">
              <controlPr defaultSize="0" autoFill="0" autoLine="0" autoPict="0">
                <anchor moveWithCells="1" sizeWithCells="1">
                  <from>
                    <xdr:col>22</xdr:col>
                    <xdr:colOff>0</xdr:colOff>
                    <xdr:row>40</xdr:row>
                    <xdr:rowOff>0</xdr:rowOff>
                  </from>
                  <to>
                    <xdr:col>25</xdr:col>
                    <xdr:colOff>0</xdr:colOff>
                    <xdr:row>41</xdr:row>
                    <xdr:rowOff>0</xdr:rowOff>
                  </to>
                </anchor>
              </controlPr>
            </control>
          </mc:Choice>
        </mc:AlternateContent>
        <mc:AlternateContent xmlns:mc="http://schemas.openxmlformats.org/markup-compatibility/2006">
          <mc:Choice Requires="x14">
            <control shapeId="8295" r:id="rId122" name="Check Box 103">
              <controlPr defaultSize="0" autoFill="0" autoLine="0" autoPict="0">
                <anchor moveWithCells="1" sizeWithCells="1">
                  <from>
                    <xdr:col>22</xdr:col>
                    <xdr:colOff>0</xdr:colOff>
                    <xdr:row>41</xdr:row>
                    <xdr:rowOff>0</xdr:rowOff>
                  </from>
                  <to>
                    <xdr:col>25</xdr:col>
                    <xdr:colOff>0</xdr:colOff>
                    <xdr:row>42</xdr:row>
                    <xdr:rowOff>0</xdr:rowOff>
                  </to>
                </anchor>
              </controlPr>
            </control>
          </mc:Choice>
        </mc:AlternateContent>
        <mc:AlternateContent xmlns:mc="http://schemas.openxmlformats.org/markup-compatibility/2006">
          <mc:Choice Requires="x14">
            <control shapeId="8296" r:id="rId123" name="Check Box 104">
              <controlPr defaultSize="0" autoFill="0" autoLine="0" autoPict="0">
                <anchor moveWithCells="1" sizeWithCells="1">
                  <from>
                    <xdr:col>22</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8297" r:id="rId124" name="Check Box 105">
              <controlPr defaultSize="0" autoFill="0" autoLine="0" autoPict="0">
                <anchor moveWithCells="1" sizeWithCells="1">
                  <from>
                    <xdr:col>25</xdr:col>
                    <xdr:colOff>0</xdr:colOff>
                    <xdr:row>40</xdr:row>
                    <xdr:rowOff>0</xdr:rowOff>
                  </from>
                  <to>
                    <xdr:col>28</xdr:col>
                    <xdr:colOff>0</xdr:colOff>
                    <xdr:row>41</xdr:row>
                    <xdr:rowOff>0</xdr:rowOff>
                  </to>
                </anchor>
              </controlPr>
            </control>
          </mc:Choice>
        </mc:AlternateContent>
        <mc:AlternateContent xmlns:mc="http://schemas.openxmlformats.org/markup-compatibility/2006">
          <mc:Choice Requires="x14">
            <control shapeId="8298" r:id="rId125" name="Check Box 106">
              <controlPr defaultSize="0" autoFill="0" autoLine="0" autoPict="0">
                <anchor moveWithCells="1" sizeWithCells="1">
                  <from>
                    <xdr:col>25</xdr:col>
                    <xdr:colOff>0</xdr:colOff>
                    <xdr:row>41</xdr:row>
                    <xdr:rowOff>0</xdr:rowOff>
                  </from>
                  <to>
                    <xdr:col>28</xdr:col>
                    <xdr:colOff>0</xdr:colOff>
                    <xdr:row>42</xdr:row>
                    <xdr:rowOff>0</xdr:rowOff>
                  </to>
                </anchor>
              </controlPr>
            </control>
          </mc:Choice>
        </mc:AlternateContent>
        <mc:AlternateContent xmlns:mc="http://schemas.openxmlformats.org/markup-compatibility/2006">
          <mc:Choice Requires="x14">
            <control shapeId="8299" r:id="rId126" name="Check Box 107">
              <controlPr defaultSize="0" autoFill="0" autoLine="0" autoPict="0">
                <anchor moveWithCells="1" sizeWithCells="1">
                  <from>
                    <xdr:col>25</xdr:col>
                    <xdr:colOff>0</xdr:colOff>
                    <xdr:row>42</xdr:row>
                    <xdr:rowOff>0</xdr:rowOff>
                  </from>
                  <to>
                    <xdr:col>28</xdr:col>
                    <xdr:colOff>0</xdr:colOff>
                    <xdr:row>43</xdr:row>
                    <xdr:rowOff>0</xdr:rowOff>
                  </to>
                </anchor>
              </controlPr>
            </control>
          </mc:Choice>
        </mc:AlternateContent>
        <mc:AlternateContent xmlns:mc="http://schemas.openxmlformats.org/markup-compatibility/2006">
          <mc:Choice Requires="x14">
            <control shapeId="8300" r:id="rId127" name="Check Box 108">
              <controlPr defaultSize="0" autoFill="0" autoLine="0" autoPict="0">
                <anchor moveWithCells="1" sizeWithCells="1">
                  <from>
                    <xdr:col>10</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8301" r:id="rId128" name="Check Box 109">
              <controlPr defaultSize="0" autoFill="0" autoLine="0" autoPict="0">
                <anchor moveWithCells="1" sizeWithCells="1">
                  <from>
                    <xdr:col>10</xdr:col>
                    <xdr:colOff>0</xdr:colOff>
                    <xdr:row>47</xdr:row>
                    <xdr:rowOff>0</xdr:rowOff>
                  </from>
                  <to>
                    <xdr:col>13</xdr:col>
                    <xdr:colOff>0</xdr:colOff>
                    <xdr:row>48</xdr:row>
                    <xdr:rowOff>0</xdr:rowOff>
                  </to>
                </anchor>
              </controlPr>
            </control>
          </mc:Choice>
        </mc:AlternateContent>
        <mc:AlternateContent xmlns:mc="http://schemas.openxmlformats.org/markup-compatibility/2006">
          <mc:Choice Requires="x14">
            <control shapeId="8302" r:id="rId129" name="Check Box 110">
              <controlPr defaultSize="0" autoFill="0" autoLine="0" autoPict="0">
                <anchor moveWithCells="1" sizeWithCells="1">
                  <from>
                    <xdr:col>10</xdr:col>
                    <xdr:colOff>0</xdr:colOff>
                    <xdr:row>48</xdr:row>
                    <xdr:rowOff>0</xdr:rowOff>
                  </from>
                  <to>
                    <xdr:col>13</xdr:col>
                    <xdr:colOff>0</xdr:colOff>
                    <xdr:row>49</xdr:row>
                    <xdr:rowOff>0</xdr:rowOff>
                  </to>
                </anchor>
              </controlPr>
            </control>
          </mc:Choice>
        </mc:AlternateContent>
        <mc:AlternateContent xmlns:mc="http://schemas.openxmlformats.org/markup-compatibility/2006">
          <mc:Choice Requires="x14">
            <control shapeId="8303" r:id="rId130" name="Check Box 111">
              <controlPr defaultSize="0" autoFill="0" autoLine="0" autoPict="0">
                <anchor moveWithCells="1" sizeWithCells="1">
                  <from>
                    <xdr:col>10</xdr:col>
                    <xdr:colOff>0</xdr:colOff>
                    <xdr:row>49</xdr:row>
                    <xdr:rowOff>0</xdr:rowOff>
                  </from>
                  <to>
                    <xdr:col>13</xdr:col>
                    <xdr:colOff>0</xdr:colOff>
                    <xdr:row>50</xdr:row>
                    <xdr:rowOff>0</xdr:rowOff>
                  </to>
                </anchor>
              </controlPr>
            </control>
          </mc:Choice>
        </mc:AlternateContent>
        <mc:AlternateContent xmlns:mc="http://schemas.openxmlformats.org/markup-compatibility/2006">
          <mc:Choice Requires="x14">
            <control shapeId="8304" r:id="rId131" name="Check Box 112">
              <controlPr defaultSize="0" autoFill="0" autoLine="0" autoPict="0">
                <anchor moveWithCells="1" sizeWithCells="1">
                  <from>
                    <xdr:col>10</xdr:col>
                    <xdr:colOff>0</xdr:colOff>
                    <xdr:row>50</xdr:row>
                    <xdr:rowOff>0</xdr:rowOff>
                  </from>
                  <to>
                    <xdr:col>13</xdr:col>
                    <xdr:colOff>0</xdr:colOff>
                    <xdr:row>51</xdr:row>
                    <xdr:rowOff>0</xdr:rowOff>
                  </to>
                </anchor>
              </controlPr>
            </control>
          </mc:Choice>
        </mc:AlternateContent>
        <mc:AlternateContent xmlns:mc="http://schemas.openxmlformats.org/markup-compatibility/2006">
          <mc:Choice Requires="x14">
            <control shapeId="8305" r:id="rId132" name="Check Box 113">
              <controlPr defaultSize="0" autoFill="0" autoLine="0" autoPict="0">
                <anchor moveWithCells="1" sizeWithCells="1">
                  <from>
                    <xdr:col>13</xdr:col>
                    <xdr:colOff>0</xdr:colOff>
                    <xdr:row>46</xdr:row>
                    <xdr:rowOff>0</xdr:rowOff>
                  </from>
                  <to>
                    <xdr:col>16</xdr:col>
                    <xdr:colOff>0</xdr:colOff>
                    <xdr:row>47</xdr:row>
                    <xdr:rowOff>0</xdr:rowOff>
                  </to>
                </anchor>
              </controlPr>
            </control>
          </mc:Choice>
        </mc:AlternateContent>
        <mc:AlternateContent xmlns:mc="http://schemas.openxmlformats.org/markup-compatibility/2006">
          <mc:Choice Requires="x14">
            <control shapeId="8306" r:id="rId133" name="Check Box 114">
              <controlPr defaultSize="0" autoFill="0" autoLine="0" autoPict="0">
                <anchor moveWithCells="1" sizeWithCells="1">
                  <from>
                    <xdr:col>13</xdr:col>
                    <xdr:colOff>0</xdr:colOff>
                    <xdr:row>47</xdr:row>
                    <xdr:rowOff>0</xdr:rowOff>
                  </from>
                  <to>
                    <xdr:col>16</xdr:col>
                    <xdr:colOff>0</xdr:colOff>
                    <xdr:row>48</xdr:row>
                    <xdr:rowOff>0</xdr:rowOff>
                  </to>
                </anchor>
              </controlPr>
            </control>
          </mc:Choice>
        </mc:AlternateContent>
        <mc:AlternateContent xmlns:mc="http://schemas.openxmlformats.org/markup-compatibility/2006">
          <mc:Choice Requires="x14">
            <control shapeId="8307" r:id="rId134" name="Check Box 115">
              <controlPr defaultSize="0" autoFill="0" autoLine="0" autoPict="0">
                <anchor moveWithCells="1" sizeWithCells="1">
                  <from>
                    <xdr:col>13</xdr:col>
                    <xdr:colOff>0</xdr:colOff>
                    <xdr:row>48</xdr:row>
                    <xdr:rowOff>0</xdr:rowOff>
                  </from>
                  <to>
                    <xdr:col>16</xdr:col>
                    <xdr:colOff>0</xdr:colOff>
                    <xdr:row>49</xdr:row>
                    <xdr:rowOff>0</xdr:rowOff>
                  </to>
                </anchor>
              </controlPr>
            </control>
          </mc:Choice>
        </mc:AlternateContent>
        <mc:AlternateContent xmlns:mc="http://schemas.openxmlformats.org/markup-compatibility/2006">
          <mc:Choice Requires="x14">
            <control shapeId="8308" r:id="rId135" name="Check Box 116">
              <controlPr defaultSize="0" autoFill="0" autoLine="0" autoPict="0">
                <anchor moveWithCells="1" sizeWithCells="1">
                  <from>
                    <xdr:col>13</xdr:col>
                    <xdr:colOff>0</xdr:colOff>
                    <xdr:row>49</xdr:row>
                    <xdr:rowOff>0</xdr:rowOff>
                  </from>
                  <to>
                    <xdr:col>16</xdr:col>
                    <xdr:colOff>0</xdr:colOff>
                    <xdr:row>50</xdr:row>
                    <xdr:rowOff>0</xdr:rowOff>
                  </to>
                </anchor>
              </controlPr>
            </control>
          </mc:Choice>
        </mc:AlternateContent>
        <mc:AlternateContent xmlns:mc="http://schemas.openxmlformats.org/markup-compatibility/2006">
          <mc:Choice Requires="x14">
            <control shapeId="8309" r:id="rId136" name="Check Box 117">
              <controlPr defaultSize="0" autoFill="0" autoLine="0" autoPict="0">
                <anchor moveWithCells="1" sizeWithCells="1">
                  <from>
                    <xdr:col>13</xdr:col>
                    <xdr:colOff>0</xdr:colOff>
                    <xdr:row>50</xdr:row>
                    <xdr:rowOff>0</xdr:rowOff>
                  </from>
                  <to>
                    <xdr:col>16</xdr:col>
                    <xdr:colOff>0</xdr:colOff>
                    <xdr:row>51</xdr:row>
                    <xdr:rowOff>0</xdr:rowOff>
                  </to>
                </anchor>
              </controlPr>
            </control>
          </mc:Choice>
        </mc:AlternateContent>
        <mc:AlternateContent xmlns:mc="http://schemas.openxmlformats.org/markup-compatibility/2006">
          <mc:Choice Requires="x14">
            <control shapeId="8310" r:id="rId137" name="Check Box 118">
              <controlPr defaultSize="0" autoFill="0" autoLine="0" autoPict="0">
                <anchor moveWithCells="1" sizeWithCells="1">
                  <from>
                    <xdr:col>16</xdr:col>
                    <xdr:colOff>0</xdr:colOff>
                    <xdr:row>46</xdr:row>
                    <xdr:rowOff>0</xdr:rowOff>
                  </from>
                  <to>
                    <xdr:col>19</xdr:col>
                    <xdr:colOff>0</xdr:colOff>
                    <xdr:row>47</xdr:row>
                    <xdr:rowOff>0</xdr:rowOff>
                  </to>
                </anchor>
              </controlPr>
            </control>
          </mc:Choice>
        </mc:AlternateContent>
        <mc:AlternateContent xmlns:mc="http://schemas.openxmlformats.org/markup-compatibility/2006">
          <mc:Choice Requires="x14">
            <control shapeId="8311" r:id="rId138" name="Check Box 119">
              <controlPr defaultSize="0" autoFill="0" autoLine="0" autoPict="0">
                <anchor moveWithCells="1" sizeWithCells="1">
                  <from>
                    <xdr:col>16</xdr:col>
                    <xdr:colOff>0</xdr:colOff>
                    <xdr:row>47</xdr:row>
                    <xdr:rowOff>0</xdr:rowOff>
                  </from>
                  <to>
                    <xdr:col>19</xdr:col>
                    <xdr:colOff>0</xdr:colOff>
                    <xdr:row>48</xdr:row>
                    <xdr:rowOff>0</xdr:rowOff>
                  </to>
                </anchor>
              </controlPr>
            </control>
          </mc:Choice>
        </mc:AlternateContent>
        <mc:AlternateContent xmlns:mc="http://schemas.openxmlformats.org/markup-compatibility/2006">
          <mc:Choice Requires="x14">
            <control shapeId="8312" r:id="rId139" name="Check Box 120">
              <controlPr defaultSize="0" autoFill="0" autoLine="0" autoPict="0">
                <anchor moveWithCells="1" sizeWithCells="1">
                  <from>
                    <xdr:col>16</xdr:col>
                    <xdr:colOff>0</xdr:colOff>
                    <xdr:row>48</xdr:row>
                    <xdr:rowOff>0</xdr:rowOff>
                  </from>
                  <to>
                    <xdr:col>19</xdr:col>
                    <xdr:colOff>0</xdr:colOff>
                    <xdr:row>49</xdr:row>
                    <xdr:rowOff>0</xdr:rowOff>
                  </to>
                </anchor>
              </controlPr>
            </control>
          </mc:Choice>
        </mc:AlternateContent>
        <mc:AlternateContent xmlns:mc="http://schemas.openxmlformats.org/markup-compatibility/2006">
          <mc:Choice Requires="x14">
            <control shapeId="8313" r:id="rId140" name="Check Box 121">
              <controlPr defaultSize="0" autoFill="0" autoLine="0" autoPict="0">
                <anchor moveWithCells="1" sizeWithCells="1">
                  <from>
                    <xdr:col>16</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8314" r:id="rId141" name="Check Box 122">
              <controlPr defaultSize="0" autoFill="0" autoLine="0" autoPict="0">
                <anchor moveWithCells="1" sizeWithCells="1">
                  <from>
                    <xdr:col>16</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8315" r:id="rId142" name="Check Box 123">
              <controlPr defaultSize="0" autoFill="0" autoLine="0" autoPict="0">
                <anchor moveWithCells="1" sizeWithCells="1">
                  <from>
                    <xdr:col>19</xdr:col>
                    <xdr:colOff>0</xdr:colOff>
                    <xdr:row>46</xdr:row>
                    <xdr:rowOff>0</xdr:rowOff>
                  </from>
                  <to>
                    <xdr:col>22</xdr:col>
                    <xdr:colOff>0</xdr:colOff>
                    <xdr:row>47</xdr:row>
                    <xdr:rowOff>0</xdr:rowOff>
                  </to>
                </anchor>
              </controlPr>
            </control>
          </mc:Choice>
        </mc:AlternateContent>
        <mc:AlternateContent xmlns:mc="http://schemas.openxmlformats.org/markup-compatibility/2006">
          <mc:Choice Requires="x14">
            <control shapeId="8316" r:id="rId143" name="Check Box 124">
              <controlPr defaultSize="0" autoFill="0" autoLine="0" autoPict="0">
                <anchor moveWithCells="1" sizeWithCells="1">
                  <from>
                    <xdr:col>19</xdr:col>
                    <xdr:colOff>0</xdr:colOff>
                    <xdr:row>47</xdr:row>
                    <xdr:rowOff>0</xdr:rowOff>
                  </from>
                  <to>
                    <xdr:col>22</xdr:col>
                    <xdr:colOff>0</xdr:colOff>
                    <xdr:row>48</xdr:row>
                    <xdr:rowOff>0</xdr:rowOff>
                  </to>
                </anchor>
              </controlPr>
            </control>
          </mc:Choice>
        </mc:AlternateContent>
        <mc:AlternateContent xmlns:mc="http://schemas.openxmlformats.org/markup-compatibility/2006">
          <mc:Choice Requires="x14">
            <control shapeId="8317" r:id="rId144" name="Check Box 125">
              <controlPr defaultSize="0" autoFill="0" autoLine="0" autoPict="0">
                <anchor moveWithCells="1" sizeWithCells="1">
                  <from>
                    <xdr:col>19</xdr:col>
                    <xdr:colOff>0</xdr:colOff>
                    <xdr:row>48</xdr:row>
                    <xdr:rowOff>0</xdr:rowOff>
                  </from>
                  <to>
                    <xdr:col>22</xdr:col>
                    <xdr:colOff>0</xdr:colOff>
                    <xdr:row>49</xdr:row>
                    <xdr:rowOff>0</xdr:rowOff>
                  </to>
                </anchor>
              </controlPr>
            </control>
          </mc:Choice>
        </mc:AlternateContent>
        <mc:AlternateContent xmlns:mc="http://schemas.openxmlformats.org/markup-compatibility/2006">
          <mc:Choice Requires="x14">
            <control shapeId="8318" r:id="rId145" name="Check Box 126">
              <controlPr defaultSize="0" autoFill="0" autoLine="0" autoPict="0">
                <anchor moveWithCells="1" sizeWithCells="1">
                  <from>
                    <xdr:col>19</xdr:col>
                    <xdr:colOff>0</xdr:colOff>
                    <xdr:row>49</xdr:row>
                    <xdr:rowOff>0</xdr:rowOff>
                  </from>
                  <to>
                    <xdr:col>22</xdr:col>
                    <xdr:colOff>0</xdr:colOff>
                    <xdr:row>50</xdr:row>
                    <xdr:rowOff>0</xdr:rowOff>
                  </to>
                </anchor>
              </controlPr>
            </control>
          </mc:Choice>
        </mc:AlternateContent>
        <mc:AlternateContent xmlns:mc="http://schemas.openxmlformats.org/markup-compatibility/2006">
          <mc:Choice Requires="x14">
            <control shapeId="8319" r:id="rId146" name="Check Box 127">
              <controlPr defaultSize="0" autoFill="0" autoLine="0" autoPict="0">
                <anchor moveWithCells="1" sizeWithCells="1">
                  <from>
                    <xdr:col>19</xdr:col>
                    <xdr:colOff>0</xdr:colOff>
                    <xdr:row>50</xdr:row>
                    <xdr:rowOff>0</xdr:rowOff>
                  </from>
                  <to>
                    <xdr:col>22</xdr:col>
                    <xdr:colOff>0</xdr:colOff>
                    <xdr:row>51</xdr:row>
                    <xdr:rowOff>0</xdr:rowOff>
                  </to>
                </anchor>
              </controlPr>
            </control>
          </mc:Choice>
        </mc:AlternateContent>
        <mc:AlternateContent xmlns:mc="http://schemas.openxmlformats.org/markup-compatibility/2006">
          <mc:Choice Requires="x14">
            <control shapeId="8320" r:id="rId147" name="Check Box 128">
              <controlPr defaultSize="0" autoFill="0" autoLine="0" autoPict="0">
                <anchor moveWithCells="1" sizeWithCells="1">
                  <from>
                    <xdr:col>22</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8321" r:id="rId148" name="Check Box 129">
              <controlPr defaultSize="0" autoFill="0" autoLine="0" autoPict="0">
                <anchor moveWithCells="1" sizeWithCells="1">
                  <from>
                    <xdr:col>22</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8322" r:id="rId149" name="Check Box 130">
              <controlPr defaultSize="0" autoFill="0" autoLine="0" autoPict="0">
                <anchor moveWithCells="1" sizeWithCells="1">
                  <from>
                    <xdr:col>22</xdr:col>
                    <xdr:colOff>0</xdr:colOff>
                    <xdr:row>48</xdr:row>
                    <xdr:rowOff>0</xdr:rowOff>
                  </from>
                  <to>
                    <xdr:col>25</xdr:col>
                    <xdr:colOff>0</xdr:colOff>
                    <xdr:row>49</xdr:row>
                    <xdr:rowOff>0</xdr:rowOff>
                  </to>
                </anchor>
              </controlPr>
            </control>
          </mc:Choice>
        </mc:AlternateContent>
        <mc:AlternateContent xmlns:mc="http://schemas.openxmlformats.org/markup-compatibility/2006">
          <mc:Choice Requires="x14">
            <control shapeId="8323" r:id="rId150" name="Check Box 131">
              <controlPr defaultSize="0" autoFill="0" autoLine="0" autoPict="0">
                <anchor moveWithCells="1" sizeWithCells="1">
                  <from>
                    <xdr:col>22</xdr:col>
                    <xdr:colOff>0</xdr:colOff>
                    <xdr:row>49</xdr:row>
                    <xdr:rowOff>0</xdr:rowOff>
                  </from>
                  <to>
                    <xdr:col>25</xdr:col>
                    <xdr:colOff>0</xdr:colOff>
                    <xdr:row>50</xdr:row>
                    <xdr:rowOff>0</xdr:rowOff>
                  </to>
                </anchor>
              </controlPr>
            </control>
          </mc:Choice>
        </mc:AlternateContent>
        <mc:AlternateContent xmlns:mc="http://schemas.openxmlformats.org/markup-compatibility/2006">
          <mc:Choice Requires="x14">
            <control shapeId="8324" r:id="rId151" name="Check Box 132">
              <controlPr defaultSize="0" autoFill="0" autoLine="0" autoPict="0">
                <anchor moveWithCells="1" sizeWithCells="1">
                  <from>
                    <xdr:col>22</xdr:col>
                    <xdr:colOff>0</xdr:colOff>
                    <xdr:row>50</xdr:row>
                    <xdr:rowOff>0</xdr:rowOff>
                  </from>
                  <to>
                    <xdr:col>25</xdr:col>
                    <xdr:colOff>0</xdr:colOff>
                    <xdr:row>51</xdr:row>
                    <xdr:rowOff>0</xdr:rowOff>
                  </to>
                </anchor>
              </controlPr>
            </control>
          </mc:Choice>
        </mc:AlternateContent>
        <mc:AlternateContent xmlns:mc="http://schemas.openxmlformats.org/markup-compatibility/2006">
          <mc:Choice Requires="x14">
            <control shapeId="8325" r:id="rId152" name="Check Box 133">
              <controlPr defaultSize="0" autoFill="0" autoLine="0" autoPict="0">
                <anchor moveWithCells="1" sizeWithCells="1">
                  <from>
                    <xdr:col>10</xdr:col>
                    <xdr:colOff>0</xdr:colOff>
                    <xdr:row>54</xdr:row>
                    <xdr:rowOff>0</xdr:rowOff>
                  </from>
                  <to>
                    <xdr:col>13</xdr:col>
                    <xdr:colOff>0</xdr:colOff>
                    <xdr:row>55</xdr:row>
                    <xdr:rowOff>0</xdr:rowOff>
                  </to>
                </anchor>
              </controlPr>
            </control>
          </mc:Choice>
        </mc:AlternateContent>
        <mc:AlternateContent xmlns:mc="http://schemas.openxmlformats.org/markup-compatibility/2006">
          <mc:Choice Requires="x14">
            <control shapeId="8326" r:id="rId153" name="Check Box 134">
              <controlPr defaultSize="0" autoFill="0" autoLine="0" autoPict="0">
                <anchor moveWithCells="1" sizeWithCells="1">
                  <from>
                    <xdr:col>10</xdr:col>
                    <xdr:colOff>0</xdr:colOff>
                    <xdr:row>55</xdr:row>
                    <xdr:rowOff>0</xdr:rowOff>
                  </from>
                  <to>
                    <xdr:col>13</xdr:col>
                    <xdr:colOff>0</xdr:colOff>
                    <xdr:row>56</xdr:row>
                    <xdr:rowOff>0</xdr:rowOff>
                  </to>
                </anchor>
              </controlPr>
            </control>
          </mc:Choice>
        </mc:AlternateContent>
        <mc:AlternateContent xmlns:mc="http://schemas.openxmlformats.org/markup-compatibility/2006">
          <mc:Choice Requires="x14">
            <control shapeId="8327" r:id="rId154" name="Check Box 135">
              <controlPr defaultSize="0" autoFill="0" autoLine="0" autoPict="0">
                <anchor moveWithCells="1" sizeWithCells="1">
                  <from>
                    <xdr:col>10</xdr:col>
                    <xdr:colOff>0</xdr:colOff>
                    <xdr:row>56</xdr:row>
                    <xdr:rowOff>0</xdr:rowOff>
                  </from>
                  <to>
                    <xdr:col>13</xdr:col>
                    <xdr:colOff>0</xdr:colOff>
                    <xdr:row>57</xdr:row>
                    <xdr:rowOff>0</xdr:rowOff>
                  </to>
                </anchor>
              </controlPr>
            </control>
          </mc:Choice>
        </mc:AlternateContent>
        <mc:AlternateContent xmlns:mc="http://schemas.openxmlformats.org/markup-compatibility/2006">
          <mc:Choice Requires="x14">
            <control shapeId="8328" r:id="rId155" name="Check Box 136">
              <controlPr defaultSize="0" autoFill="0" autoLine="0" autoPict="0">
                <anchor moveWithCells="1" sizeWithCells="1">
                  <from>
                    <xdr:col>10</xdr:col>
                    <xdr:colOff>0</xdr:colOff>
                    <xdr:row>57</xdr:row>
                    <xdr:rowOff>0</xdr:rowOff>
                  </from>
                  <to>
                    <xdr:col>13</xdr:col>
                    <xdr:colOff>0</xdr:colOff>
                    <xdr:row>58</xdr:row>
                    <xdr:rowOff>0</xdr:rowOff>
                  </to>
                </anchor>
              </controlPr>
            </control>
          </mc:Choice>
        </mc:AlternateContent>
        <mc:AlternateContent xmlns:mc="http://schemas.openxmlformats.org/markup-compatibility/2006">
          <mc:Choice Requires="x14">
            <control shapeId="8329" r:id="rId156" name="Check Box 137">
              <controlPr defaultSize="0" autoFill="0" autoLine="0" autoPict="0">
                <anchor moveWithCells="1" sizeWithCells="1">
                  <from>
                    <xdr:col>13</xdr:col>
                    <xdr:colOff>0</xdr:colOff>
                    <xdr:row>54</xdr:row>
                    <xdr:rowOff>0</xdr:rowOff>
                  </from>
                  <to>
                    <xdr:col>16</xdr:col>
                    <xdr:colOff>0</xdr:colOff>
                    <xdr:row>55</xdr:row>
                    <xdr:rowOff>0</xdr:rowOff>
                  </to>
                </anchor>
              </controlPr>
            </control>
          </mc:Choice>
        </mc:AlternateContent>
        <mc:AlternateContent xmlns:mc="http://schemas.openxmlformats.org/markup-compatibility/2006">
          <mc:Choice Requires="x14">
            <control shapeId="8330" r:id="rId157" name="Check Box 138">
              <controlPr defaultSize="0" autoFill="0" autoLine="0" autoPict="0">
                <anchor moveWithCells="1" sizeWithCells="1">
                  <from>
                    <xdr:col>13</xdr:col>
                    <xdr:colOff>0</xdr:colOff>
                    <xdr:row>55</xdr:row>
                    <xdr:rowOff>0</xdr:rowOff>
                  </from>
                  <to>
                    <xdr:col>16</xdr:col>
                    <xdr:colOff>0</xdr:colOff>
                    <xdr:row>56</xdr:row>
                    <xdr:rowOff>0</xdr:rowOff>
                  </to>
                </anchor>
              </controlPr>
            </control>
          </mc:Choice>
        </mc:AlternateContent>
        <mc:AlternateContent xmlns:mc="http://schemas.openxmlformats.org/markup-compatibility/2006">
          <mc:Choice Requires="x14">
            <control shapeId="8331" r:id="rId158" name="Check Box 139">
              <controlPr defaultSize="0" autoFill="0" autoLine="0" autoPict="0">
                <anchor moveWithCells="1" sizeWithCells="1">
                  <from>
                    <xdr:col>13</xdr:col>
                    <xdr:colOff>0</xdr:colOff>
                    <xdr:row>56</xdr:row>
                    <xdr:rowOff>0</xdr:rowOff>
                  </from>
                  <to>
                    <xdr:col>16</xdr:col>
                    <xdr:colOff>0</xdr:colOff>
                    <xdr:row>57</xdr:row>
                    <xdr:rowOff>0</xdr:rowOff>
                  </to>
                </anchor>
              </controlPr>
            </control>
          </mc:Choice>
        </mc:AlternateContent>
        <mc:AlternateContent xmlns:mc="http://schemas.openxmlformats.org/markup-compatibility/2006">
          <mc:Choice Requires="x14">
            <control shapeId="8332" r:id="rId159" name="Check Box 140">
              <controlPr defaultSize="0" autoFill="0" autoLine="0" autoPict="0">
                <anchor moveWithCells="1" sizeWithCells="1">
                  <from>
                    <xdr:col>13</xdr:col>
                    <xdr:colOff>0</xdr:colOff>
                    <xdr:row>57</xdr:row>
                    <xdr:rowOff>0</xdr:rowOff>
                  </from>
                  <to>
                    <xdr:col>16</xdr:col>
                    <xdr:colOff>0</xdr:colOff>
                    <xdr:row>58</xdr:row>
                    <xdr:rowOff>0</xdr:rowOff>
                  </to>
                </anchor>
              </controlPr>
            </control>
          </mc:Choice>
        </mc:AlternateContent>
        <mc:AlternateContent xmlns:mc="http://schemas.openxmlformats.org/markup-compatibility/2006">
          <mc:Choice Requires="x14">
            <control shapeId="8333" r:id="rId160" name="Check Box 141">
              <controlPr defaultSize="0" autoFill="0" autoLine="0" autoPict="0">
                <anchor moveWithCells="1" sizeWithCells="1">
                  <from>
                    <xdr:col>13</xdr:col>
                    <xdr:colOff>0</xdr:colOff>
                    <xdr:row>58</xdr:row>
                    <xdr:rowOff>0</xdr:rowOff>
                  </from>
                  <to>
                    <xdr:col>16</xdr:col>
                    <xdr:colOff>0</xdr:colOff>
                    <xdr:row>59</xdr:row>
                    <xdr:rowOff>0</xdr:rowOff>
                  </to>
                </anchor>
              </controlPr>
            </control>
          </mc:Choice>
        </mc:AlternateContent>
        <mc:AlternateContent xmlns:mc="http://schemas.openxmlformats.org/markup-compatibility/2006">
          <mc:Choice Requires="x14">
            <control shapeId="8334" r:id="rId161" name="Check Box 142">
              <controlPr defaultSize="0" autoFill="0" autoLine="0" autoPict="0">
                <anchor moveWithCells="1" sizeWithCells="1">
                  <from>
                    <xdr:col>16</xdr:col>
                    <xdr:colOff>0</xdr:colOff>
                    <xdr:row>54</xdr:row>
                    <xdr:rowOff>0</xdr:rowOff>
                  </from>
                  <to>
                    <xdr:col>19</xdr:col>
                    <xdr:colOff>0</xdr:colOff>
                    <xdr:row>55</xdr:row>
                    <xdr:rowOff>0</xdr:rowOff>
                  </to>
                </anchor>
              </controlPr>
            </control>
          </mc:Choice>
        </mc:AlternateContent>
        <mc:AlternateContent xmlns:mc="http://schemas.openxmlformats.org/markup-compatibility/2006">
          <mc:Choice Requires="x14">
            <control shapeId="8335" r:id="rId162" name="Check Box 143">
              <controlPr defaultSize="0" autoFill="0" autoLine="0" autoPict="0">
                <anchor moveWithCells="1" sizeWithCells="1">
                  <from>
                    <xdr:col>16</xdr:col>
                    <xdr:colOff>0</xdr:colOff>
                    <xdr:row>55</xdr:row>
                    <xdr:rowOff>0</xdr:rowOff>
                  </from>
                  <to>
                    <xdr:col>19</xdr:col>
                    <xdr:colOff>0</xdr:colOff>
                    <xdr:row>56</xdr:row>
                    <xdr:rowOff>0</xdr:rowOff>
                  </to>
                </anchor>
              </controlPr>
            </control>
          </mc:Choice>
        </mc:AlternateContent>
        <mc:AlternateContent xmlns:mc="http://schemas.openxmlformats.org/markup-compatibility/2006">
          <mc:Choice Requires="x14">
            <control shapeId="8336" r:id="rId163" name="Check Box 144">
              <controlPr defaultSize="0" autoFill="0" autoLine="0" autoPict="0">
                <anchor moveWithCells="1" sizeWithCells="1">
                  <from>
                    <xdr:col>16</xdr:col>
                    <xdr:colOff>0</xdr:colOff>
                    <xdr:row>56</xdr:row>
                    <xdr:rowOff>0</xdr:rowOff>
                  </from>
                  <to>
                    <xdr:col>19</xdr:col>
                    <xdr:colOff>0</xdr:colOff>
                    <xdr:row>57</xdr:row>
                    <xdr:rowOff>0</xdr:rowOff>
                  </to>
                </anchor>
              </controlPr>
            </control>
          </mc:Choice>
        </mc:AlternateContent>
        <mc:AlternateContent xmlns:mc="http://schemas.openxmlformats.org/markup-compatibility/2006">
          <mc:Choice Requires="x14">
            <control shapeId="8337" r:id="rId164" name="Check Box 145">
              <controlPr defaultSize="0" autoFill="0" autoLine="0" autoPict="0">
                <anchor moveWithCells="1" sizeWithCells="1">
                  <from>
                    <xdr:col>16</xdr:col>
                    <xdr:colOff>0</xdr:colOff>
                    <xdr:row>57</xdr:row>
                    <xdr:rowOff>0</xdr:rowOff>
                  </from>
                  <to>
                    <xdr:col>19</xdr:col>
                    <xdr:colOff>0</xdr:colOff>
                    <xdr:row>58</xdr:row>
                    <xdr:rowOff>0</xdr:rowOff>
                  </to>
                </anchor>
              </controlPr>
            </control>
          </mc:Choice>
        </mc:AlternateContent>
        <mc:AlternateContent xmlns:mc="http://schemas.openxmlformats.org/markup-compatibility/2006">
          <mc:Choice Requires="x14">
            <control shapeId="8338" r:id="rId165" name="Check Box 146">
              <controlPr defaultSize="0" autoFill="0" autoLine="0" autoPict="0">
                <anchor moveWithCells="1" sizeWithCells="1">
                  <from>
                    <xdr:col>19</xdr:col>
                    <xdr:colOff>0</xdr:colOff>
                    <xdr:row>54</xdr:row>
                    <xdr:rowOff>0</xdr:rowOff>
                  </from>
                  <to>
                    <xdr:col>22</xdr:col>
                    <xdr:colOff>0</xdr:colOff>
                    <xdr:row>55</xdr:row>
                    <xdr:rowOff>0</xdr:rowOff>
                  </to>
                </anchor>
              </controlPr>
            </control>
          </mc:Choice>
        </mc:AlternateContent>
        <mc:AlternateContent xmlns:mc="http://schemas.openxmlformats.org/markup-compatibility/2006">
          <mc:Choice Requires="x14">
            <control shapeId="8339" r:id="rId166" name="Check Box 147">
              <controlPr defaultSize="0" autoFill="0" autoLine="0" autoPict="0">
                <anchor moveWithCells="1" sizeWithCells="1">
                  <from>
                    <xdr:col>19</xdr:col>
                    <xdr:colOff>0</xdr:colOff>
                    <xdr:row>55</xdr:row>
                    <xdr:rowOff>0</xdr:rowOff>
                  </from>
                  <to>
                    <xdr:col>22</xdr:col>
                    <xdr:colOff>0</xdr:colOff>
                    <xdr:row>56</xdr:row>
                    <xdr:rowOff>0</xdr:rowOff>
                  </to>
                </anchor>
              </controlPr>
            </control>
          </mc:Choice>
        </mc:AlternateContent>
        <mc:AlternateContent xmlns:mc="http://schemas.openxmlformats.org/markup-compatibility/2006">
          <mc:Choice Requires="x14">
            <control shapeId="8340" r:id="rId167" name="Check Box 148">
              <controlPr defaultSize="0" autoFill="0" autoLine="0" autoPict="0">
                <anchor moveWithCells="1" sizeWithCells="1">
                  <from>
                    <xdr:col>19</xdr:col>
                    <xdr:colOff>0</xdr:colOff>
                    <xdr:row>56</xdr:row>
                    <xdr:rowOff>0</xdr:rowOff>
                  </from>
                  <to>
                    <xdr:col>22</xdr:col>
                    <xdr:colOff>0</xdr:colOff>
                    <xdr:row>57</xdr:row>
                    <xdr:rowOff>0</xdr:rowOff>
                  </to>
                </anchor>
              </controlPr>
            </control>
          </mc:Choice>
        </mc:AlternateContent>
        <mc:AlternateContent xmlns:mc="http://schemas.openxmlformats.org/markup-compatibility/2006">
          <mc:Choice Requires="x14">
            <control shapeId="8341" r:id="rId168" name="Check Box 149">
              <controlPr defaultSize="0" autoFill="0" autoLine="0" autoPict="0">
                <anchor moveWithCells="1" sizeWithCells="1">
                  <from>
                    <xdr:col>19</xdr:col>
                    <xdr:colOff>0</xdr:colOff>
                    <xdr:row>57</xdr:row>
                    <xdr:rowOff>0</xdr:rowOff>
                  </from>
                  <to>
                    <xdr:col>22</xdr:col>
                    <xdr:colOff>0</xdr:colOff>
                    <xdr:row>58</xdr:row>
                    <xdr:rowOff>0</xdr:rowOff>
                  </to>
                </anchor>
              </controlPr>
            </control>
          </mc:Choice>
        </mc:AlternateContent>
        <mc:AlternateContent xmlns:mc="http://schemas.openxmlformats.org/markup-compatibility/2006">
          <mc:Choice Requires="x14">
            <control shapeId="8342" r:id="rId169" name="Check Box 150">
              <controlPr defaultSize="0" autoFill="0" autoLine="0" autoPict="0">
                <anchor moveWithCells="1" sizeWithCells="1">
                  <from>
                    <xdr:col>19</xdr:col>
                    <xdr:colOff>0</xdr:colOff>
                    <xdr:row>58</xdr:row>
                    <xdr:rowOff>0</xdr:rowOff>
                  </from>
                  <to>
                    <xdr:col>22</xdr:col>
                    <xdr:colOff>0</xdr:colOff>
                    <xdr:row>59</xdr:row>
                    <xdr:rowOff>0</xdr:rowOff>
                  </to>
                </anchor>
              </controlPr>
            </control>
          </mc:Choice>
        </mc:AlternateContent>
        <mc:AlternateContent xmlns:mc="http://schemas.openxmlformats.org/markup-compatibility/2006">
          <mc:Choice Requires="x14">
            <control shapeId="8343" r:id="rId170" name="Check Box 151">
              <controlPr defaultSize="0" autoFill="0" autoLine="0" autoPict="0">
                <anchor moveWithCells="1" sizeWithCells="1">
                  <from>
                    <xdr:col>19</xdr:col>
                    <xdr:colOff>0</xdr:colOff>
                    <xdr:row>59</xdr:row>
                    <xdr:rowOff>0</xdr:rowOff>
                  </from>
                  <to>
                    <xdr:col>22</xdr:col>
                    <xdr:colOff>0</xdr:colOff>
                    <xdr:row>60</xdr:row>
                    <xdr:rowOff>0</xdr:rowOff>
                  </to>
                </anchor>
              </controlPr>
            </control>
          </mc:Choice>
        </mc:AlternateContent>
        <mc:AlternateContent xmlns:mc="http://schemas.openxmlformats.org/markup-compatibility/2006">
          <mc:Choice Requires="x14">
            <control shapeId="8344" r:id="rId171" name="Check Box 152">
              <controlPr defaultSize="0" autoFill="0" autoLine="0" autoPict="0">
                <anchor moveWithCells="1" sizeWithCells="1">
                  <from>
                    <xdr:col>19</xdr:col>
                    <xdr:colOff>0</xdr:colOff>
                    <xdr:row>60</xdr:row>
                    <xdr:rowOff>0</xdr:rowOff>
                  </from>
                  <to>
                    <xdr:col>22</xdr:col>
                    <xdr:colOff>0</xdr:colOff>
                    <xdr:row>61</xdr:row>
                    <xdr:rowOff>0</xdr:rowOff>
                  </to>
                </anchor>
              </controlPr>
            </control>
          </mc:Choice>
        </mc:AlternateContent>
        <mc:AlternateContent xmlns:mc="http://schemas.openxmlformats.org/markup-compatibility/2006">
          <mc:Choice Requires="x14">
            <control shapeId="8345" r:id="rId172" name="Check Box 153">
              <controlPr defaultSize="0" autoFill="0" autoLine="0" autoPict="0">
                <anchor moveWithCells="1" sizeWithCells="1">
                  <from>
                    <xdr:col>22</xdr:col>
                    <xdr:colOff>0</xdr:colOff>
                    <xdr:row>54</xdr:row>
                    <xdr:rowOff>0</xdr:rowOff>
                  </from>
                  <to>
                    <xdr:col>25</xdr:col>
                    <xdr:colOff>0</xdr:colOff>
                    <xdr:row>55</xdr:row>
                    <xdr:rowOff>0</xdr:rowOff>
                  </to>
                </anchor>
              </controlPr>
            </control>
          </mc:Choice>
        </mc:AlternateContent>
        <mc:AlternateContent xmlns:mc="http://schemas.openxmlformats.org/markup-compatibility/2006">
          <mc:Choice Requires="x14">
            <control shapeId="8346" r:id="rId173" name="Check Box 154">
              <controlPr defaultSize="0" autoFill="0" autoLine="0" autoPict="0">
                <anchor moveWithCells="1" sizeWithCells="1">
                  <from>
                    <xdr:col>22</xdr:col>
                    <xdr:colOff>0</xdr:colOff>
                    <xdr:row>55</xdr:row>
                    <xdr:rowOff>0</xdr:rowOff>
                  </from>
                  <to>
                    <xdr:col>25</xdr:col>
                    <xdr:colOff>0</xdr:colOff>
                    <xdr:row>56</xdr:row>
                    <xdr:rowOff>0</xdr:rowOff>
                  </to>
                </anchor>
              </controlPr>
            </control>
          </mc:Choice>
        </mc:AlternateContent>
        <mc:AlternateContent xmlns:mc="http://schemas.openxmlformats.org/markup-compatibility/2006">
          <mc:Choice Requires="x14">
            <control shapeId="8347" r:id="rId174" name="Check Box 155">
              <controlPr defaultSize="0" autoFill="0" autoLine="0" autoPict="0">
                <anchor moveWithCells="1" sizeWithCells="1">
                  <from>
                    <xdr:col>22</xdr:col>
                    <xdr:colOff>0</xdr:colOff>
                    <xdr:row>56</xdr:row>
                    <xdr:rowOff>0</xdr:rowOff>
                  </from>
                  <to>
                    <xdr:col>25</xdr:col>
                    <xdr:colOff>0</xdr:colOff>
                    <xdr:row>57</xdr:row>
                    <xdr:rowOff>0</xdr:rowOff>
                  </to>
                </anchor>
              </controlPr>
            </control>
          </mc:Choice>
        </mc:AlternateContent>
        <mc:AlternateContent xmlns:mc="http://schemas.openxmlformats.org/markup-compatibility/2006">
          <mc:Choice Requires="x14">
            <control shapeId="8348" r:id="rId175" name="Check Box 156">
              <controlPr defaultSize="0" autoFill="0" autoLine="0" autoPict="0">
                <anchor moveWithCells="1" sizeWithCells="1">
                  <from>
                    <xdr:col>22</xdr:col>
                    <xdr:colOff>0</xdr:colOff>
                    <xdr:row>57</xdr:row>
                    <xdr:rowOff>0</xdr:rowOff>
                  </from>
                  <to>
                    <xdr:col>25</xdr:col>
                    <xdr:colOff>0</xdr:colOff>
                    <xdr:row>58</xdr:row>
                    <xdr:rowOff>0</xdr:rowOff>
                  </to>
                </anchor>
              </controlPr>
            </control>
          </mc:Choice>
        </mc:AlternateContent>
        <mc:AlternateContent xmlns:mc="http://schemas.openxmlformats.org/markup-compatibility/2006">
          <mc:Choice Requires="x14">
            <control shapeId="8349" r:id="rId176" name="Check Box 157">
              <controlPr defaultSize="0" autoFill="0" autoLine="0" autoPict="0">
                <anchor moveWithCells="1" sizeWithCells="1">
                  <from>
                    <xdr:col>22</xdr:col>
                    <xdr:colOff>0</xdr:colOff>
                    <xdr:row>58</xdr:row>
                    <xdr:rowOff>0</xdr:rowOff>
                  </from>
                  <to>
                    <xdr:col>25</xdr:col>
                    <xdr:colOff>0</xdr:colOff>
                    <xdr:row>59</xdr:row>
                    <xdr:rowOff>0</xdr:rowOff>
                  </to>
                </anchor>
              </controlPr>
            </control>
          </mc:Choice>
        </mc:AlternateContent>
        <mc:AlternateContent xmlns:mc="http://schemas.openxmlformats.org/markup-compatibility/2006">
          <mc:Choice Requires="x14">
            <control shapeId="8350" r:id="rId177" name="Check Box 158">
              <controlPr defaultSize="0" autoFill="0" autoLine="0" autoPict="0">
                <anchor moveWithCells="1" sizeWithCells="1">
                  <from>
                    <xdr:col>22</xdr:col>
                    <xdr:colOff>0</xdr:colOff>
                    <xdr:row>59</xdr:row>
                    <xdr:rowOff>0</xdr:rowOff>
                  </from>
                  <to>
                    <xdr:col>25</xdr:col>
                    <xdr:colOff>0</xdr:colOff>
                    <xdr:row>60</xdr:row>
                    <xdr:rowOff>0</xdr:rowOff>
                  </to>
                </anchor>
              </controlPr>
            </control>
          </mc:Choice>
        </mc:AlternateContent>
        <mc:AlternateContent xmlns:mc="http://schemas.openxmlformats.org/markup-compatibility/2006">
          <mc:Choice Requires="x14">
            <control shapeId="8351" r:id="rId178" name="Check Box 159">
              <controlPr defaultSize="0" autoFill="0" autoLine="0" autoPict="0">
                <anchor moveWithCells="1" sizeWithCells="1">
                  <from>
                    <xdr:col>25</xdr:col>
                    <xdr:colOff>0</xdr:colOff>
                    <xdr:row>54</xdr:row>
                    <xdr:rowOff>0</xdr:rowOff>
                  </from>
                  <to>
                    <xdr:col>28</xdr:col>
                    <xdr:colOff>0</xdr:colOff>
                    <xdr:row>55</xdr:row>
                    <xdr:rowOff>0</xdr:rowOff>
                  </to>
                </anchor>
              </controlPr>
            </control>
          </mc:Choice>
        </mc:AlternateContent>
        <mc:AlternateContent xmlns:mc="http://schemas.openxmlformats.org/markup-compatibility/2006">
          <mc:Choice Requires="x14">
            <control shapeId="8352" r:id="rId179" name="Check Box 160">
              <controlPr defaultSize="0" autoFill="0" autoLine="0" autoPict="0">
                <anchor moveWithCells="1" sizeWithCells="1">
                  <from>
                    <xdr:col>25</xdr:col>
                    <xdr:colOff>0</xdr:colOff>
                    <xdr:row>55</xdr:row>
                    <xdr:rowOff>0</xdr:rowOff>
                  </from>
                  <to>
                    <xdr:col>28</xdr:col>
                    <xdr:colOff>0</xdr:colOff>
                    <xdr:row>56</xdr:row>
                    <xdr:rowOff>0</xdr:rowOff>
                  </to>
                </anchor>
              </controlPr>
            </control>
          </mc:Choice>
        </mc:AlternateContent>
        <mc:AlternateContent xmlns:mc="http://schemas.openxmlformats.org/markup-compatibility/2006">
          <mc:Choice Requires="x14">
            <control shapeId="8353" r:id="rId180" name="Check Box 161">
              <controlPr defaultSize="0" autoFill="0" autoLine="0" autoPict="0">
                <anchor moveWithCells="1" sizeWithCells="1">
                  <from>
                    <xdr:col>25</xdr:col>
                    <xdr:colOff>0</xdr:colOff>
                    <xdr:row>56</xdr:row>
                    <xdr:rowOff>0</xdr:rowOff>
                  </from>
                  <to>
                    <xdr:col>28</xdr:col>
                    <xdr:colOff>0</xdr:colOff>
                    <xdr:row>57</xdr:row>
                    <xdr:rowOff>0</xdr:rowOff>
                  </to>
                </anchor>
              </controlPr>
            </control>
          </mc:Choice>
        </mc:AlternateContent>
        <mc:AlternateContent xmlns:mc="http://schemas.openxmlformats.org/markup-compatibility/2006">
          <mc:Choice Requires="x14">
            <control shapeId="8354" r:id="rId181" name="Check Box 162">
              <controlPr defaultSize="0" autoFill="0" autoLine="0" autoPict="0">
                <anchor moveWithCells="1" sizeWithCells="1">
                  <from>
                    <xdr:col>25</xdr:col>
                    <xdr:colOff>0</xdr:colOff>
                    <xdr:row>57</xdr:row>
                    <xdr:rowOff>0</xdr:rowOff>
                  </from>
                  <to>
                    <xdr:col>28</xdr:col>
                    <xdr:colOff>0</xdr:colOff>
                    <xdr:row>58</xdr:row>
                    <xdr:rowOff>0</xdr:rowOff>
                  </to>
                </anchor>
              </controlPr>
            </control>
          </mc:Choice>
        </mc:AlternateContent>
        <mc:AlternateContent xmlns:mc="http://schemas.openxmlformats.org/markup-compatibility/2006">
          <mc:Choice Requires="x14">
            <control shapeId="8411" r:id="rId182" name="Check Box 219">
              <controlPr defaultSize="0" autoFill="0" autoLine="0" autoPict="0">
                <anchor moveWithCells="1" sizeWithCells="1">
                  <from>
                    <xdr:col>29</xdr:col>
                    <xdr:colOff>0</xdr:colOff>
                    <xdr:row>12</xdr:row>
                    <xdr:rowOff>0</xdr:rowOff>
                  </from>
                  <to>
                    <xdr:col>33</xdr:col>
                    <xdr:colOff>228600</xdr:colOff>
                    <xdr:row>12</xdr:row>
                    <xdr:rowOff>180975</xdr:rowOff>
                  </to>
                </anchor>
              </controlPr>
            </control>
          </mc:Choice>
        </mc:AlternateContent>
        <mc:AlternateContent xmlns:mc="http://schemas.openxmlformats.org/markup-compatibility/2006">
          <mc:Choice Requires="x14">
            <control shapeId="8412" r:id="rId183" name="Check Box 220">
              <controlPr defaultSize="0" autoFill="0" autoLine="0" autoPict="0">
                <anchor moveWithCells="1" sizeWithCells="1">
                  <from>
                    <xdr:col>29</xdr:col>
                    <xdr:colOff>0</xdr:colOff>
                    <xdr:row>13</xdr:row>
                    <xdr:rowOff>0</xdr:rowOff>
                  </from>
                  <to>
                    <xdr:col>33</xdr:col>
                    <xdr:colOff>228600</xdr:colOff>
                    <xdr:row>14</xdr:row>
                    <xdr:rowOff>0</xdr:rowOff>
                  </to>
                </anchor>
              </controlPr>
            </control>
          </mc:Choice>
        </mc:AlternateContent>
        <mc:AlternateContent xmlns:mc="http://schemas.openxmlformats.org/markup-compatibility/2006">
          <mc:Choice Requires="x14">
            <control shapeId="8413" r:id="rId184" name="Check Box 221">
              <controlPr defaultSize="0" autoFill="0" autoLine="0" autoPict="0">
                <anchor moveWithCells="1" sizeWithCells="1">
                  <from>
                    <xdr:col>29</xdr:col>
                    <xdr:colOff>0</xdr:colOff>
                    <xdr:row>14</xdr:row>
                    <xdr:rowOff>0</xdr:rowOff>
                  </from>
                  <to>
                    <xdr:col>33</xdr:col>
                    <xdr:colOff>228600</xdr:colOff>
                    <xdr:row>15</xdr:row>
                    <xdr:rowOff>0</xdr:rowOff>
                  </to>
                </anchor>
              </controlPr>
            </control>
          </mc:Choice>
        </mc:AlternateContent>
        <mc:AlternateContent xmlns:mc="http://schemas.openxmlformats.org/markup-compatibility/2006">
          <mc:Choice Requires="x14">
            <control shapeId="8414" r:id="rId185" name="Check Box 222">
              <controlPr defaultSize="0" autoFill="0" autoLine="0" autoPict="0">
                <anchor moveWithCells="1" sizeWithCells="1">
                  <from>
                    <xdr:col>29</xdr:col>
                    <xdr:colOff>0</xdr:colOff>
                    <xdr:row>15</xdr:row>
                    <xdr:rowOff>0</xdr:rowOff>
                  </from>
                  <to>
                    <xdr:col>33</xdr:col>
                    <xdr:colOff>228600</xdr:colOff>
                    <xdr:row>16</xdr:row>
                    <xdr:rowOff>0</xdr:rowOff>
                  </to>
                </anchor>
              </controlPr>
            </control>
          </mc:Choice>
        </mc:AlternateContent>
        <mc:AlternateContent xmlns:mc="http://schemas.openxmlformats.org/markup-compatibility/2006">
          <mc:Choice Requires="x14">
            <control shapeId="8415" r:id="rId186" name="Check Box 223">
              <controlPr defaultSize="0" autoFill="0" autoLine="0" autoPict="0">
                <anchor moveWithCells="1" sizeWithCells="1">
                  <from>
                    <xdr:col>29</xdr:col>
                    <xdr:colOff>0</xdr:colOff>
                    <xdr:row>16</xdr:row>
                    <xdr:rowOff>0</xdr:rowOff>
                  </from>
                  <to>
                    <xdr:col>33</xdr:col>
                    <xdr:colOff>228600</xdr:colOff>
                    <xdr:row>17</xdr:row>
                    <xdr:rowOff>0</xdr:rowOff>
                  </to>
                </anchor>
              </controlPr>
            </control>
          </mc:Choice>
        </mc:AlternateContent>
        <mc:AlternateContent xmlns:mc="http://schemas.openxmlformats.org/markup-compatibility/2006">
          <mc:Choice Requires="x14">
            <control shapeId="8416" r:id="rId187" name="Check Box 224">
              <controlPr defaultSize="0" autoFill="0" autoLine="0" autoPict="0">
                <anchor moveWithCells="1" sizeWithCells="1">
                  <from>
                    <xdr:col>29</xdr:col>
                    <xdr:colOff>0</xdr:colOff>
                    <xdr:row>17</xdr:row>
                    <xdr:rowOff>0</xdr:rowOff>
                  </from>
                  <to>
                    <xdr:col>33</xdr:col>
                    <xdr:colOff>228600</xdr:colOff>
                    <xdr:row>18</xdr:row>
                    <xdr:rowOff>0</xdr:rowOff>
                  </to>
                </anchor>
              </controlPr>
            </control>
          </mc:Choice>
        </mc:AlternateContent>
        <mc:AlternateContent xmlns:mc="http://schemas.openxmlformats.org/markup-compatibility/2006">
          <mc:Choice Requires="x14">
            <control shapeId="8417" r:id="rId188" name="Check Box 225">
              <controlPr defaultSize="0" autoFill="0" autoLine="0" autoPict="0">
                <anchor moveWithCells="1" sizeWithCells="1">
                  <from>
                    <xdr:col>29</xdr:col>
                    <xdr:colOff>0</xdr:colOff>
                    <xdr:row>18</xdr:row>
                    <xdr:rowOff>0</xdr:rowOff>
                  </from>
                  <to>
                    <xdr:col>33</xdr:col>
                    <xdr:colOff>228600</xdr:colOff>
                    <xdr:row>19</xdr:row>
                    <xdr:rowOff>0</xdr:rowOff>
                  </to>
                </anchor>
              </controlPr>
            </control>
          </mc:Choice>
        </mc:AlternateContent>
        <mc:AlternateContent xmlns:mc="http://schemas.openxmlformats.org/markup-compatibility/2006">
          <mc:Choice Requires="x14">
            <control shapeId="8418" r:id="rId189" name="Check Box 226">
              <controlPr defaultSize="0" autoFill="0" autoLine="0" autoPict="0">
                <anchor moveWithCells="1" sizeWithCells="1">
                  <from>
                    <xdr:col>29</xdr:col>
                    <xdr:colOff>0</xdr:colOff>
                    <xdr:row>20</xdr:row>
                    <xdr:rowOff>9525</xdr:rowOff>
                  </from>
                  <to>
                    <xdr:col>33</xdr:col>
                    <xdr:colOff>228600</xdr:colOff>
                    <xdr:row>21</xdr:row>
                    <xdr:rowOff>0</xdr:rowOff>
                  </to>
                </anchor>
              </controlPr>
            </control>
          </mc:Choice>
        </mc:AlternateContent>
        <mc:AlternateContent xmlns:mc="http://schemas.openxmlformats.org/markup-compatibility/2006">
          <mc:Choice Requires="x14">
            <control shapeId="8419" r:id="rId190" name="Check Box 227">
              <controlPr defaultSize="0" autoFill="0" autoLine="0" autoPict="0">
                <anchor moveWithCells="1" sizeWithCells="1">
                  <from>
                    <xdr:col>29</xdr:col>
                    <xdr:colOff>0</xdr:colOff>
                    <xdr:row>21</xdr:row>
                    <xdr:rowOff>0</xdr:rowOff>
                  </from>
                  <to>
                    <xdr:col>33</xdr:col>
                    <xdr:colOff>228600</xdr:colOff>
                    <xdr:row>22</xdr:row>
                    <xdr:rowOff>0</xdr:rowOff>
                  </to>
                </anchor>
              </controlPr>
            </control>
          </mc:Choice>
        </mc:AlternateContent>
        <mc:AlternateContent xmlns:mc="http://schemas.openxmlformats.org/markup-compatibility/2006">
          <mc:Choice Requires="x14">
            <control shapeId="8420" r:id="rId191" name="Check Box 228">
              <controlPr defaultSize="0" autoFill="0" autoLine="0" autoPict="0">
                <anchor moveWithCells="1" sizeWithCells="1">
                  <from>
                    <xdr:col>29</xdr:col>
                    <xdr:colOff>0</xdr:colOff>
                    <xdr:row>22</xdr:row>
                    <xdr:rowOff>0</xdr:rowOff>
                  </from>
                  <to>
                    <xdr:col>33</xdr:col>
                    <xdr:colOff>228600</xdr:colOff>
                    <xdr:row>23</xdr:row>
                    <xdr:rowOff>0</xdr:rowOff>
                  </to>
                </anchor>
              </controlPr>
            </control>
          </mc:Choice>
        </mc:AlternateContent>
        <mc:AlternateContent xmlns:mc="http://schemas.openxmlformats.org/markup-compatibility/2006">
          <mc:Choice Requires="x14">
            <control shapeId="8421" r:id="rId192" name="Check Box 229">
              <controlPr defaultSize="0" autoFill="0" autoLine="0" autoPict="0">
                <anchor moveWithCells="1" sizeWithCells="1">
                  <from>
                    <xdr:col>29</xdr:col>
                    <xdr:colOff>0</xdr:colOff>
                    <xdr:row>23</xdr:row>
                    <xdr:rowOff>0</xdr:rowOff>
                  </from>
                  <to>
                    <xdr:col>33</xdr:col>
                    <xdr:colOff>228600</xdr:colOff>
                    <xdr:row>24</xdr:row>
                    <xdr:rowOff>0</xdr:rowOff>
                  </to>
                </anchor>
              </controlPr>
            </control>
          </mc:Choice>
        </mc:AlternateContent>
        <mc:AlternateContent xmlns:mc="http://schemas.openxmlformats.org/markup-compatibility/2006">
          <mc:Choice Requires="x14">
            <control shapeId="8422" r:id="rId193" name="Check Box 230">
              <controlPr defaultSize="0" autoFill="0" autoLine="0" autoPict="0">
                <anchor moveWithCells="1" sizeWithCells="1">
                  <from>
                    <xdr:col>29</xdr:col>
                    <xdr:colOff>0</xdr:colOff>
                    <xdr:row>24</xdr:row>
                    <xdr:rowOff>0</xdr:rowOff>
                  </from>
                  <to>
                    <xdr:col>33</xdr:col>
                    <xdr:colOff>228600</xdr:colOff>
                    <xdr:row>25</xdr:row>
                    <xdr:rowOff>0</xdr:rowOff>
                  </to>
                </anchor>
              </controlPr>
            </control>
          </mc:Choice>
        </mc:AlternateContent>
        <mc:AlternateContent xmlns:mc="http://schemas.openxmlformats.org/markup-compatibility/2006">
          <mc:Choice Requires="x14">
            <control shapeId="8423" r:id="rId194" name="Check Box 231">
              <controlPr defaultSize="0" autoFill="0" autoLine="0" autoPict="0">
                <anchor moveWithCells="1" sizeWithCells="1">
                  <from>
                    <xdr:col>29</xdr:col>
                    <xdr:colOff>0</xdr:colOff>
                    <xdr:row>25</xdr:row>
                    <xdr:rowOff>0</xdr:rowOff>
                  </from>
                  <to>
                    <xdr:col>33</xdr:col>
                    <xdr:colOff>228600</xdr:colOff>
                    <xdr:row>26</xdr:row>
                    <xdr:rowOff>0</xdr:rowOff>
                  </to>
                </anchor>
              </controlPr>
            </control>
          </mc:Choice>
        </mc:AlternateContent>
        <mc:AlternateContent xmlns:mc="http://schemas.openxmlformats.org/markup-compatibility/2006">
          <mc:Choice Requires="x14">
            <control shapeId="8424" r:id="rId195" name="Check Box 232">
              <controlPr defaultSize="0" autoFill="0" autoLine="0" autoPict="0">
                <anchor moveWithCells="1" sizeWithCells="1">
                  <from>
                    <xdr:col>29</xdr:col>
                    <xdr:colOff>0</xdr:colOff>
                    <xdr:row>26</xdr:row>
                    <xdr:rowOff>0</xdr:rowOff>
                  </from>
                  <to>
                    <xdr:col>33</xdr:col>
                    <xdr:colOff>228600</xdr:colOff>
                    <xdr:row>27</xdr:row>
                    <xdr:rowOff>0</xdr:rowOff>
                  </to>
                </anchor>
              </controlPr>
            </control>
          </mc:Choice>
        </mc:AlternateContent>
        <mc:AlternateContent xmlns:mc="http://schemas.openxmlformats.org/markup-compatibility/2006">
          <mc:Choice Requires="x14">
            <control shapeId="8425" r:id="rId196" name="Check Box 233">
              <controlPr defaultSize="0" autoFill="0" autoLine="0" autoPict="0">
                <anchor moveWithCells="1" sizeWithCells="1">
                  <from>
                    <xdr:col>29</xdr:col>
                    <xdr:colOff>0</xdr:colOff>
                    <xdr:row>27</xdr:row>
                    <xdr:rowOff>0</xdr:rowOff>
                  </from>
                  <to>
                    <xdr:col>33</xdr:col>
                    <xdr:colOff>228600</xdr:colOff>
                    <xdr:row>28</xdr:row>
                    <xdr:rowOff>0</xdr:rowOff>
                  </to>
                </anchor>
              </controlPr>
            </control>
          </mc:Choice>
        </mc:AlternateContent>
        <mc:AlternateContent xmlns:mc="http://schemas.openxmlformats.org/markup-compatibility/2006">
          <mc:Choice Requires="x14">
            <control shapeId="8427" r:id="rId197" name="Check Box 235">
              <controlPr defaultSize="0" autoFill="0" autoLine="0" autoPict="0">
                <anchor moveWithCells="1" sizeWithCells="1">
                  <from>
                    <xdr:col>29</xdr:col>
                    <xdr:colOff>0</xdr:colOff>
                    <xdr:row>28</xdr:row>
                    <xdr:rowOff>0</xdr:rowOff>
                  </from>
                  <to>
                    <xdr:col>33</xdr:col>
                    <xdr:colOff>228600</xdr:colOff>
                    <xdr:row>29</xdr:row>
                    <xdr:rowOff>0</xdr:rowOff>
                  </to>
                </anchor>
              </controlPr>
            </control>
          </mc:Choice>
        </mc:AlternateContent>
        <mc:AlternateContent xmlns:mc="http://schemas.openxmlformats.org/markup-compatibility/2006">
          <mc:Choice Requires="x14">
            <control shapeId="8428" r:id="rId198" name="Check Box 236">
              <controlPr defaultSize="0" autoFill="0" autoLine="0" autoPict="0">
                <anchor moveWithCells="1" sizeWithCells="1">
                  <from>
                    <xdr:col>29</xdr:col>
                    <xdr:colOff>0</xdr:colOff>
                    <xdr:row>29</xdr:row>
                    <xdr:rowOff>0</xdr:rowOff>
                  </from>
                  <to>
                    <xdr:col>33</xdr:col>
                    <xdr:colOff>228600</xdr:colOff>
                    <xdr:row>30</xdr:row>
                    <xdr:rowOff>0</xdr:rowOff>
                  </to>
                </anchor>
              </controlPr>
            </control>
          </mc:Choice>
        </mc:AlternateContent>
        <mc:AlternateContent xmlns:mc="http://schemas.openxmlformats.org/markup-compatibility/2006">
          <mc:Choice Requires="x14">
            <control shapeId="8429" r:id="rId199" name="Check Box 237">
              <controlPr defaultSize="0" autoFill="0" autoLine="0" autoPict="0">
                <anchor moveWithCells="1" sizeWithCells="1">
                  <from>
                    <xdr:col>29</xdr:col>
                    <xdr:colOff>0</xdr:colOff>
                    <xdr:row>31</xdr:row>
                    <xdr:rowOff>9525</xdr:rowOff>
                  </from>
                  <to>
                    <xdr:col>33</xdr:col>
                    <xdr:colOff>228600</xdr:colOff>
                    <xdr:row>32</xdr:row>
                    <xdr:rowOff>0</xdr:rowOff>
                  </to>
                </anchor>
              </controlPr>
            </control>
          </mc:Choice>
        </mc:AlternateContent>
        <mc:AlternateContent xmlns:mc="http://schemas.openxmlformats.org/markup-compatibility/2006">
          <mc:Choice Requires="x14">
            <control shapeId="8430" r:id="rId200" name="Check Box 238">
              <controlPr defaultSize="0" autoFill="0" autoLine="0" autoPict="0">
                <anchor moveWithCells="1" sizeWithCells="1">
                  <from>
                    <xdr:col>29</xdr:col>
                    <xdr:colOff>0</xdr:colOff>
                    <xdr:row>32</xdr:row>
                    <xdr:rowOff>0</xdr:rowOff>
                  </from>
                  <to>
                    <xdr:col>33</xdr:col>
                    <xdr:colOff>228600</xdr:colOff>
                    <xdr:row>33</xdr:row>
                    <xdr:rowOff>0</xdr:rowOff>
                  </to>
                </anchor>
              </controlPr>
            </control>
          </mc:Choice>
        </mc:AlternateContent>
        <mc:AlternateContent xmlns:mc="http://schemas.openxmlformats.org/markup-compatibility/2006">
          <mc:Choice Requires="x14">
            <control shapeId="8432" r:id="rId201" name="Check Box 240">
              <controlPr defaultSize="0" autoFill="0" autoLine="0" autoPict="0">
                <anchor moveWithCells="1" sizeWithCells="1">
                  <from>
                    <xdr:col>29</xdr:col>
                    <xdr:colOff>0</xdr:colOff>
                    <xdr:row>33</xdr:row>
                    <xdr:rowOff>0</xdr:rowOff>
                  </from>
                  <to>
                    <xdr:col>33</xdr:col>
                    <xdr:colOff>228600</xdr:colOff>
                    <xdr:row>34</xdr:row>
                    <xdr:rowOff>0</xdr:rowOff>
                  </to>
                </anchor>
              </controlPr>
            </control>
          </mc:Choice>
        </mc:AlternateContent>
        <mc:AlternateContent xmlns:mc="http://schemas.openxmlformats.org/markup-compatibility/2006">
          <mc:Choice Requires="x14">
            <control shapeId="8433" r:id="rId202" name="Check Box 241">
              <controlPr defaultSize="0" autoFill="0" autoLine="0" autoPict="0">
                <anchor moveWithCells="1" sizeWithCells="1">
                  <from>
                    <xdr:col>29</xdr:col>
                    <xdr:colOff>0</xdr:colOff>
                    <xdr:row>34</xdr:row>
                    <xdr:rowOff>0</xdr:rowOff>
                  </from>
                  <to>
                    <xdr:col>33</xdr:col>
                    <xdr:colOff>228600</xdr:colOff>
                    <xdr:row>35</xdr:row>
                    <xdr:rowOff>0</xdr:rowOff>
                  </to>
                </anchor>
              </controlPr>
            </control>
          </mc:Choice>
        </mc:AlternateContent>
        <mc:AlternateContent xmlns:mc="http://schemas.openxmlformats.org/markup-compatibility/2006">
          <mc:Choice Requires="x14">
            <control shapeId="8434" r:id="rId203" name="Check Box 242">
              <controlPr defaultSize="0" autoFill="0" autoLine="0" autoPict="0">
                <anchor moveWithCells="1" sizeWithCells="1">
                  <from>
                    <xdr:col>29</xdr:col>
                    <xdr:colOff>0</xdr:colOff>
                    <xdr:row>35</xdr:row>
                    <xdr:rowOff>0</xdr:rowOff>
                  </from>
                  <to>
                    <xdr:col>33</xdr:col>
                    <xdr:colOff>228600</xdr:colOff>
                    <xdr:row>36</xdr:row>
                    <xdr:rowOff>0</xdr:rowOff>
                  </to>
                </anchor>
              </controlPr>
            </control>
          </mc:Choice>
        </mc:AlternateContent>
        <mc:AlternateContent xmlns:mc="http://schemas.openxmlformats.org/markup-compatibility/2006">
          <mc:Choice Requires="x14">
            <control shapeId="8435" r:id="rId204" name="Check Box 243">
              <controlPr defaultSize="0" autoFill="0" autoLine="0" autoPict="0">
                <anchor moveWithCells="1" sizeWithCells="1">
                  <from>
                    <xdr:col>29</xdr:col>
                    <xdr:colOff>0</xdr:colOff>
                    <xdr:row>36</xdr:row>
                    <xdr:rowOff>0</xdr:rowOff>
                  </from>
                  <to>
                    <xdr:col>33</xdr:col>
                    <xdr:colOff>228600</xdr:colOff>
                    <xdr:row>37</xdr:row>
                    <xdr:rowOff>0</xdr:rowOff>
                  </to>
                </anchor>
              </controlPr>
            </control>
          </mc:Choice>
        </mc:AlternateContent>
        <mc:AlternateContent xmlns:mc="http://schemas.openxmlformats.org/markup-compatibility/2006">
          <mc:Choice Requires="x14">
            <control shapeId="8436" r:id="rId205" name="Check Box 244">
              <controlPr defaultSize="0" autoFill="0" autoLine="0" autoPict="0">
                <anchor moveWithCells="1" sizeWithCells="1">
                  <from>
                    <xdr:col>29</xdr:col>
                    <xdr:colOff>0</xdr:colOff>
                    <xdr:row>38</xdr:row>
                    <xdr:rowOff>0</xdr:rowOff>
                  </from>
                  <to>
                    <xdr:col>33</xdr:col>
                    <xdr:colOff>228600</xdr:colOff>
                    <xdr:row>38</xdr:row>
                    <xdr:rowOff>180975</xdr:rowOff>
                  </to>
                </anchor>
              </controlPr>
            </control>
          </mc:Choice>
        </mc:AlternateContent>
        <mc:AlternateContent xmlns:mc="http://schemas.openxmlformats.org/markup-compatibility/2006">
          <mc:Choice Requires="x14">
            <control shapeId="8437" r:id="rId206" name="Check Box 245">
              <controlPr defaultSize="0" autoFill="0" autoLine="0" autoPict="0">
                <anchor moveWithCells="1" sizeWithCells="1">
                  <from>
                    <xdr:col>29</xdr:col>
                    <xdr:colOff>0</xdr:colOff>
                    <xdr:row>39</xdr:row>
                    <xdr:rowOff>0</xdr:rowOff>
                  </from>
                  <to>
                    <xdr:col>33</xdr:col>
                    <xdr:colOff>228600</xdr:colOff>
                    <xdr:row>40</xdr:row>
                    <xdr:rowOff>0</xdr:rowOff>
                  </to>
                </anchor>
              </controlPr>
            </control>
          </mc:Choice>
        </mc:AlternateContent>
        <mc:AlternateContent xmlns:mc="http://schemas.openxmlformats.org/markup-compatibility/2006">
          <mc:Choice Requires="x14">
            <control shapeId="8438" r:id="rId207" name="Check Box 246">
              <controlPr defaultSize="0" autoFill="0" autoLine="0" autoPict="0">
                <anchor moveWithCells="1" sizeWithCells="1">
                  <from>
                    <xdr:col>29</xdr:col>
                    <xdr:colOff>0</xdr:colOff>
                    <xdr:row>40</xdr:row>
                    <xdr:rowOff>0</xdr:rowOff>
                  </from>
                  <to>
                    <xdr:col>33</xdr:col>
                    <xdr:colOff>228600</xdr:colOff>
                    <xdr:row>41</xdr:row>
                    <xdr:rowOff>0</xdr:rowOff>
                  </to>
                </anchor>
              </controlPr>
            </control>
          </mc:Choice>
        </mc:AlternateContent>
        <mc:AlternateContent xmlns:mc="http://schemas.openxmlformats.org/markup-compatibility/2006">
          <mc:Choice Requires="x14">
            <control shapeId="8439" r:id="rId208" name="Check Box 247">
              <controlPr defaultSize="0" autoFill="0" autoLine="0" autoPict="0">
                <anchor moveWithCells="1" sizeWithCells="1">
                  <from>
                    <xdr:col>29</xdr:col>
                    <xdr:colOff>0</xdr:colOff>
                    <xdr:row>41</xdr:row>
                    <xdr:rowOff>0</xdr:rowOff>
                  </from>
                  <to>
                    <xdr:col>33</xdr:col>
                    <xdr:colOff>228600</xdr:colOff>
                    <xdr:row>42</xdr:row>
                    <xdr:rowOff>0</xdr:rowOff>
                  </to>
                </anchor>
              </controlPr>
            </control>
          </mc:Choice>
        </mc:AlternateContent>
        <mc:AlternateContent xmlns:mc="http://schemas.openxmlformats.org/markup-compatibility/2006">
          <mc:Choice Requires="x14">
            <control shapeId="8440" r:id="rId209" name="Check Box 248">
              <controlPr defaultSize="0" autoFill="0" autoLine="0" autoPict="0">
                <anchor moveWithCells="1" sizeWithCells="1">
                  <from>
                    <xdr:col>29</xdr:col>
                    <xdr:colOff>0</xdr:colOff>
                    <xdr:row>42</xdr:row>
                    <xdr:rowOff>0</xdr:rowOff>
                  </from>
                  <to>
                    <xdr:col>33</xdr:col>
                    <xdr:colOff>228600</xdr:colOff>
                    <xdr:row>43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showGridLines="0" workbookViewId="0"/>
  </sheetViews>
  <sheetFormatPr defaultRowHeight="14.25"/>
  <cols>
    <col min="1" max="1" width="3.7109375" style="304" customWidth="1"/>
    <col min="2" max="3" width="7.7109375" style="446" customWidth="1"/>
    <col min="4" max="4" width="8.7109375" style="446" customWidth="1"/>
    <col min="5" max="5" width="13.7109375" style="446" customWidth="1"/>
    <col min="6" max="9" width="11.7109375" style="446" customWidth="1"/>
    <col min="10" max="16384" width="9.140625" style="304"/>
  </cols>
  <sheetData>
    <row r="1" spans="2:9" ht="12.75" customHeight="1"/>
    <row r="2" spans="2:9">
      <c r="B2" s="447" t="s">
        <v>717</v>
      </c>
      <c r="C2" s="447"/>
      <c r="D2" s="447"/>
      <c r="E2" s="447"/>
      <c r="F2" s="447"/>
      <c r="G2" s="447"/>
      <c r="H2" s="447"/>
      <c r="I2" s="447"/>
    </row>
    <row r="3" spans="2:9" ht="17.25" customHeight="1" thickBot="1">
      <c r="B3" s="424" t="s">
        <v>0</v>
      </c>
      <c r="C3" s="424" t="s">
        <v>609</v>
      </c>
      <c r="D3" s="424" t="s">
        <v>610</v>
      </c>
      <c r="E3" s="425" t="s">
        <v>611</v>
      </c>
      <c r="F3" s="425" t="s">
        <v>605</v>
      </c>
      <c r="G3" s="425" t="s">
        <v>606</v>
      </c>
      <c r="H3" s="425" t="s">
        <v>607</v>
      </c>
      <c r="I3" s="425" t="s">
        <v>608</v>
      </c>
    </row>
    <row r="4" spans="2:9" ht="27" customHeight="1" thickTop="1">
      <c r="B4" s="426" t="s">
        <v>10</v>
      </c>
      <c r="C4" s="427">
        <v>3</v>
      </c>
      <c r="D4" s="427" t="s">
        <v>712</v>
      </c>
      <c r="E4" s="428" t="s">
        <v>612</v>
      </c>
      <c r="F4" s="429" t="s">
        <v>613</v>
      </c>
      <c r="G4" s="429" t="s">
        <v>614</v>
      </c>
      <c r="H4" s="429" t="s">
        <v>615</v>
      </c>
      <c r="I4" s="429" t="s">
        <v>616</v>
      </c>
    </row>
    <row r="5" spans="2:9" ht="27" customHeight="1">
      <c r="B5" s="430" t="s">
        <v>26</v>
      </c>
      <c r="C5" s="431">
        <v>2</v>
      </c>
      <c r="D5" s="431" t="s">
        <v>617</v>
      </c>
      <c r="E5" s="432" t="s">
        <v>618</v>
      </c>
      <c r="F5" s="433" t="s">
        <v>619</v>
      </c>
      <c r="G5" s="433" t="s">
        <v>620</v>
      </c>
      <c r="H5" s="433" t="s">
        <v>621</v>
      </c>
      <c r="I5" s="433" t="s">
        <v>622</v>
      </c>
    </row>
    <row r="6" spans="2:9" ht="27" customHeight="1">
      <c r="B6" s="430" t="s">
        <v>5</v>
      </c>
      <c r="C6" s="431">
        <v>3</v>
      </c>
      <c r="D6" s="431" t="s">
        <v>713</v>
      </c>
      <c r="E6" s="432" t="s">
        <v>623</v>
      </c>
      <c r="F6" s="433" t="s">
        <v>613</v>
      </c>
      <c r="G6" s="433" t="s">
        <v>624</v>
      </c>
      <c r="H6" s="433" t="s">
        <v>613</v>
      </c>
      <c r="I6" s="433" t="s">
        <v>625</v>
      </c>
    </row>
    <row r="7" spans="2:9" ht="36">
      <c r="B7" s="430" t="s">
        <v>16</v>
      </c>
      <c r="C7" s="431">
        <v>2</v>
      </c>
      <c r="D7" s="431" t="s">
        <v>626</v>
      </c>
      <c r="E7" s="432" t="s">
        <v>627</v>
      </c>
      <c r="F7" s="433" t="s">
        <v>628</v>
      </c>
      <c r="G7" s="433" t="s">
        <v>629</v>
      </c>
      <c r="H7" s="433" t="s">
        <v>630</v>
      </c>
      <c r="I7" s="433" t="s">
        <v>631</v>
      </c>
    </row>
    <row r="8" spans="2:9" ht="27" customHeight="1">
      <c r="B8" s="434" t="s">
        <v>27</v>
      </c>
      <c r="C8" s="435">
        <v>1</v>
      </c>
      <c r="D8" s="435" t="s">
        <v>613</v>
      </c>
      <c r="E8" s="437" t="s">
        <v>632</v>
      </c>
      <c r="F8" s="436" t="s">
        <v>633</v>
      </c>
      <c r="G8" s="436" t="s">
        <v>634</v>
      </c>
      <c r="H8" s="436" t="s">
        <v>635</v>
      </c>
      <c r="I8" s="436" t="s">
        <v>636</v>
      </c>
    </row>
    <row r="9" spans="2:9" ht="36">
      <c r="B9" s="434" t="s">
        <v>12</v>
      </c>
      <c r="C9" s="435">
        <v>1</v>
      </c>
      <c r="D9" s="435" t="s">
        <v>613</v>
      </c>
      <c r="E9" s="437" t="s">
        <v>637</v>
      </c>
      <c r="F9" s="436" t="s">
        <v>613</v>
      </c>
      <c r="G9" s="437" t="s">
        <v>638</v>
      </c>
      <c r="H9" s="436" t="s">
        <v>613</v>
      </c>
      <c r="I9" s="436" t="s">
        <v>639</v>
      </c>
    </row>
    <row r="10" spans="2:9" ht="36">
      <c r="B10" s="434" t="s">
        <v>28</v>
      </c>
      <c r="C10" s="435">
        <v>1</v>
      </c>
      <c r="D10" s="435" t="s">
        <v>613</v>
      </c>
      <c r="E10" s="437" t="s">
        <v>640</v>
      </c>
      <c r="F10" s="437" t="s">
        <v>641</v>
      </c>
      <c r="G10" s="436" t="s">
        <v>642</v>
      </c>
      <c r="H10" s="436" t="s">
        <v>643</v>
      </c>
      <c r="I10" s="436" t="s">
        <v>644</v>
      </c>
    </row>
    <row r="11" spans="2:9" ht="17.25" customHeight="1" thickBot="1">
      <c r="B11" s="424" t="s">
        <v>0</v>
      </c>
      <c r="C11" s="424" t="s">
        <v>609</v>
      </c>
      <c r="D11" s="424" t="s">
        <v>610</v>
      </c>
      <c r="E11" s="425" t="s">
        <v>611</v>
      </c>
      <c r="F11" s="425" t="s">
        <v>605</v>
      </c>
      <c r="G11" s="425" t="s">
        <v>606</v>
      </c>
      <c r="H11" s="425" t="s">
        <v>607</v>
      </c>
      <c r="I11" s="425" t="s">
        <v>608</v>
      </c>
    </row>
    <row r="12" spans="2:9" ht="36.75" thickTop="1">
      <c r="B12" s="438" t="s">
        <v>33</v>
      </c>
      <c r="C12" s="439">
        <v>3</v>
      </c>
      <c r="D12" s="439" t="s">
        <v>645</v>
      </c>
      <c r="E12" s="440" t="s">
        <v>646</v>
      </c>
      <c r="F12" s="441" t="s">
        <v>647</v>
      </c>
      <c r="G12" s="441" t="s">
        <v>648</v>
      </c>
      <c r="H12" s="441" t="s">
        <v>649</v>
      </c>
      <c r="I12" s="441" t="s">
        <v>650</v>
      </c>
    </row>
    <row r="13" spans="2:9" ht="36">
      <c r="B13" s="438" t="s">
        <v>37</v>
      </c>
      <c r="C13" s="439">
        <v>2</v>
      </c>
      <c r="D13" s="439" t="s">
        <v>651</v>
      </c>
      <c r="E13" s="440" t="s">
        <v>652</v>
      </c>
      <c r="F13" s="441" t="s">
        <v>653</v>
      </c>
      <c r="G13" s="441" t="s">
        <v>654</v>
      </c>
      <c r="H13" s="441" t="s">
        <v>655</v>
      </c>
      <c r="I13" s="441" t="s">
        <v>656</v>
      </c>
    </row>
    <row r="14" spans="2:9" ht="36">
      <c r="B14" s="438" t="s">
        <v>11</v>
      </c>
      <c r="C14" s="439">
        <v>2</v>
      </c>
      <c r="D14" s="439" t="s">
        <v>657</v>
      </c>
      <c r="E14" s="440" t="s">
        <v>658</v>
      </c>
      <c r="F14" s="441" t="s">
        <v>613</v>
      </c>
      <c r="G14" s="441" t="s">
        <v>613</v>
      </c>
      <c r="H14" s="441" t="s">
        <v>659</v>
      </c>
      <c r="I14" s="441" t="s">
        <v>613</v>
      </c>
    </row>
    <row r="15" spans="2:9" ht="36">
      <c r="B15" s="438" t="s">
        <v>32</v>
      </c>
      <c r="C15" s="439">
        <v>2</v>
      </c>
      <c r="D15" s="439" t="s">
        <v>660</v>
      </c>
      <c r="E15" s="440" t="s">
        <v>661</v>
      </c>
      <c r="F15" s="441" t="s">
        <v>662</v>
      </c>
      <c r="G15" s="440" t="s">
        <v>663</v>
      </c>
      <c r="H15" s="441" t="s">
        <v>664</v>
      </c>
      <c r="I15" s="441" t="s">
        <v>665</v>
      </c>
    </row>
    <row r="16" spans="2:9" ht="27" customHeight="1">
      <c r="B16" s="438" t="s">
        <v>25</v>
      </c>
      <c r="C16" s="439">
        <v>3</v>
      </c>
      <c r="D16" s="439" t="s">
        <v>714</v>
      </c>
      <c r="E16" s="441" t="s">
        <v>666</v>
      </c>
      <c r="F16" s="441" t="s">
        <v>613</v>
      </c>
      <c r="G16" s="441" t="s">
        <v>667</v>
      </c>
      <c r="H16" s="441" t="s">
        <v>613</v>
      </c>
      <c r="I16" s="441" t="s">
        <v>613</v>
      </c>
    </row>
    <row r="17" spans="2:9" ht="36">
      <c r="B17" s="434" t="s">
        <v>7</v>
      </c>
      <c r="C17" s="435">
        <v>1</v>
      </c>
      <c r="D17" s="435" t="s">
        <v>613</v>
      </c>
      <c r="E17" s="437" t="s">
        <v>668</v>
      </c>
      <c r="F17" s="436" t="s">
        <v>669</v>
      </c>
      <c r="G17" s="436" t="s">
        <v>670</v>
      </c>
      <c r="H17" s="436" t="s">
        <v>671</v>
      </c>
      <c r="I17" s="436" t="s">
        <v>672</v>
      </c>
    </row>
    <row r="18" spans="2:9" ht="36">
      <c r="B18" s="434" t="s">
        <v>31</v>
      </c>
      <c r="C18" s="435">
        <v>1</v>
      </c>
      <c r="D18" s="435" t="s">
        <v>613</v>
      </c>
      <c r="E18" s="437" t="s">
        <v>673</v>
      </c>
      <c r="F18" s="437" t="s">
        <v>674</v>
      </c>
      <c r="G18" s="436" t="s">
        <v>675</v>
      </c>
      <c r="H18" s="437" t="s">
        <v>676</v>
      </c>
      <c r="I18" s="437" t="s">
        <v>677</v>
      </c>
    </row>
    <row r="19" spans="2:9" ht="48">
      <c r="B19" s="434" t="s">
        <v>17</v>
      </c>
      <c r="C19" s="435">
        <v>1</v>
      </c>
      <c r="D19" s="435" t="s">
        <v>613</v>
      </c>
      <c r="E19" s="437" t="s">
        <v>678</v>
      </c>
      <c r="F19" s="436" t="s">
        <v>613</v>
      </c>
      <c r="G19" s="436" t="s">
        <v>613</v>
      </c>
      <c r="H19" s="436" t="s">
        <v>613</v>
      </c>
      <c r="I19" s="436" t="s">
        <v>613</v>
      </c>
    </row>
    <row r="20" spans="2:9" ht="17.25" customHeight="1" thickBot="1">
      <c r="B20" s="424" t="s">
        <v>0</v>
      </c>
      <c r="C20" s="424" t="s">
        <v>609</v>
      </c>
      <c r="D20" s="424" t="s">
        <v>610</v>
      </c>
      <c r="E20" s="425" t="s">
        <v>611</v>
      </c>
      <c r="F20" s="425" t="s">
        <v>605</v>
      </c>
      <c r="G20" s="425" t="s">
        <v>606</v>
      </c>
      <c r="H20" s="425" t="s">
        <v>607</v>
      </c>
      <c r="I20" s="425" t="s">
        <v>608</v>
      </c>
    </row>
    <row r="21" spans="2:9" ht="36.75" thickTop="1">
      <c r="B21" s="442" t="s">
        <v>21</v>
      </c>
      <c r="C21" s="443">
        <v>2</v>
      </c>
      <c r="D21" s="443" t="s">
        <v>679</v>
      </c>
      <c r="E21" s="444" t="s">
        <v>680</v>
      </c>
      <c r="F21" s="445" t="s">
        <v>681</v>
      </c>
      <c r="G21" s="445" t="s">
        <v>682</v>
      </c>
      <c r="H21" s="445" t="s">
        <v>683</v>
      </c>
      <c r="I21" s="445" t="s">
        <v>684</v>
      </c>
    </row>
    <row r="22" spans="2:9" ht="27" customHeight="1">
      <c r="B22" s="442" t="s">
        <v>34</v>
      </c>
      <c r="C22" s="443">
        <v>3</v>
      </c>
      <c r="D22" s="443" t="s">
        <v>715</v>
      </c>
      <c r="E22" s="444" t="s">
        <v>685</v>
      </c>
      <c r="F22" s="445" t="s">
        <v>613</v>
      </c>
      <c r="G22" s="445" t="s">
        <v>613</v>
      </c>
      <c r="H22" s="445" t="s">
        <v>686</v>
      </c>
      <c r="I22" s="445" t="s">
        <v>613</v>
      </c>
    </row>
    <row r="23" spans="2:9" ht="36">
      <c r="B23" s="442" t="s">
        <v>15</v>
      </c>
      <c r="C23" s="443">
        <v>3</v>
      </c>
      <c r="D23" s="443" t="s">
        <v>716</v>
      </c>
      <c r="E23" s="444" t="s">
        <v>687</v>
      </c>
      <c r="F23" s="445" t="s">
        <v>688</v>
      </c>
      <c r="G23" s="445" t="s">
        <v>689</v>
      </c>
      <c r="H23" s="445" t="s">
        <v>690</v>
      </c>
      <c r="I23" s="445" t="s">
        <v>691</v>
      </c>
    </row>
    <row r="24" spans="2:9" ht="36">
      <c r="B24" s="442" t="s">
        <v>6</v>
      </c>
      <c r="C24" s="443">
        <v>2</v>
      </c>
      <c r="D24" s="443" t="s">
        <v>692</v>
      </c>
      <c r="E24" s="444" t="s">
        <v>693</v>
      </c>
      <c r="F24" s="445" t="s">
        <v>694</v>
      </c>
      <c r="G24" s="444" t="s">
        <v>695</v>
      </c>
      <c r="H24" s="444" t="s">
        <v>696</v>
      </c>
      <c r="I24" s="444" t="s">
        <v>697</v>
      </c>
    </row>
    <row r="25" spans="2:9" ht="36">
      <c r="B25" s="434" t="s">
        <v>22</v>
      </c>
      <c r="C25" s="435">
        <v>1</v>
      </c>
      <c r="D25" s="435" t="s">
        <v>698</v>
      </c>
      <c r="E25" s="437" t="s">
        <v>699</v>
      </c>
      <c r="F25" s="437" t="s">
        <v>700</v>
      </c>
      <c r="G25" s="436" t="s">
        <v>701</v>
      </c>
      <c r="H25" s="436" t="s">
        <v>702</v>
      </c>
      <c r="I25" s="436" t="s">
        <v>703</v>
      </c>
    </row>
    <row r="26" spans="2:9" ht="36">
      <c r="B26" s="434" t="s">
        <v>29</v>
      </c>
      <c r="C26" s="435">
        <v>1</v>
      </c>
      <c r="D26" s="435" t="s">
        <v>698</v>
      </c>
      <c r="E26" s="437" t="s">
        <v>704</v>
      </c>
      <c r="F26" s="437" t="s">
        <v>705</v>
      </c>
      <c r="G26" s="436" t="s">
        <v>706</v>
      </c>
      <c r="H26" s="437" t="s">
        <v>707</v>
      </c>
      <c r="I26" s="436" t="s">
        <v>708</v>
      </c>
    </row>
    <row r="27" spans="2:9" ht="27" customHeight="1">
      <c r="B27" s="434" t="s">
        <v>30</v>
      </c>
      <c r="C27" s="435">
        <v>1</v>
      </c>
      <c r="D27" s="435" t="s">
        <v>698</v>
      </c>
      <c r="E27" s="437" t="s">
        <v>709</v>
      </c>
      <c r="F27" s="436" t="s">
        <v>698</v>
      </c>
      <c r="G27" s="436" t="s">
        <v>698</v>
      </c>
      <c r="H27" s="436" t="s">
        <v>710</v>
      </c>
      <c r="I27" s="436" t="s">
        <v>711</v>
      </c>
    </row>
    <row r="28" spans="2:9">
      <c r="B28" s="447"/>
      <c r="C28" s="447"/>
      <c r="D28" s="447"/>
      <c r="E28" s="447"/>
      <c r="F28" s="447"/>
      <c r="G28" s="447"/>
      <c r="H28" s="447"/>
      <c r="I28" s="447"/>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2:DE310"/>
  <sheetViews>
    <sheetView workbookViewId="0">
      <selection activeCell="BI11" sqref="BI11"/>
    </sheetView>
  </sheetViews>
  <sheetFormatPr defaultRowHeight="12" outlineLevelCol="1"/>
  <cols>
    <col min="1" max="1" width="2.7109375" style="63" customWidth="1"/>
    <col min="2" max="5" width="6.7109375" style="63" customWidth="1"/>
    <col min="6" max="6" width="15.7109375" style="63" customWidth="1"/>
    <col min="7" max="15" width="8.7109375" style="63" customWidth="1"/>
    <col min="16" max="16" width="3.7109375" style="63" customWidth="1"/>
    <col min="17" max="52" width="2.7109375" style="63" customWidth="1"/>
    <col min="53" max="53" width="3.7109375" style="63" customWidth="1"/>
    <col min="54" max="54" width="3.7109375" style="63" customWidth="1" outlineLevel="1"/>
    <col min="55" max="57" width="6.7109375" style="63" customWidth="1" outlineLevel="1"/>
    <col min="58" max="58" width="6.7109375" style="117" customWidth="1" outlineLevel="1"/>
    <col min="59" max="68" width="6.7109375" style="63" customWidth="1" outlineLevel="1"/>
    <col min="69" max="69" width="22.7109375" style="63" customWidth="1" outlineLevel="1"/>
    <col min="70" max="70" width="3.7109375" style="63" customWidth="1"/>
    <col min="71" max="71" width="5.7109375" customWidth="1"/>
    <col min="72" max="72" width="9.7109375" customWidth="1"/>
    <col min="73" max="73" width="6.7109375" customWidth="1"/>
    <col min="74" max="109" width="3.140625" customWidth="1"/>
    <col min="110" max="16384" width="9.140625" style="63"/>
  </cols>
  <sheetData>
    <row r="2" spans="2:109">
      <c r="B2" s="422" t="s">
        <v>603</v>
      </c>
      <c r="C2" s="423" t="s">
        <v>604</v>
      </c>
    </row>
    <row r="3" spans="2:109" ht="11.25">
      <c r="BF3" s="180"/>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row>
    <row r="4" spans="2:109" ht="49.5" customHeight="1">
      <c r="B4" s="64" t="s">
        <v>468</v>
      </c>
      <c r="C4" s="65" t="s">
        <v>469</v>
      </c>
      <c r="D4" s="65" t="s">
        <v>74</v>
      </c>
      <c r="E4" s="65" t="s">
        <v>470</v>
      </c>
      <c r="F4" s="65" t="s">
        <v>75</v>
      </c>
      <c r="G4" s="65" t="s">
        <v>546</v>
      </c>
      <c r="H4" s="129" t="s">
        <v>534</v>
      </c>
      <c r="I4" s="129" t="s">
        <v>535</v>
      </c>
      <c r="J4" s="129" t="s">
        <v>536</v>
      </c>
      <c r="K4" s="129" t="s">
        <v>537</v>
      </c>
      <c r="L4" s="129" t="s">
        <v>538</v>
      </c>
      <c r="M4" s="129" t="s">
        <v>539</v>
      </c>
      <c r="N4" s="129" t="s">
        <v>540</v>
      </c>
      <c r="O4" s="129" t="s">
        <v>541</v>
      </c>
      <c r="Q4" s="219" t="s">
        <v>82</v>
      </c>
      <c r="R4" s="219" t="s">
        <v>91</v>
      </c>
      <c r="S4" s="219" t="s">
        <v>96</v>
      </c>
      <c r="T4" s="219" t="s">
        <v>97</v>
      </c>
      <c r="U4" s="219" t="s">
        <v>84</v>
      </c>
      <c r="V4" s="219" t="s">
        <v>118</v>
      </c>
      <c r="W4" s="219" t="s">
        <v>121</v>
      </c>
      <c r="X4" s="219" t="s">
        <v>92</v>
      </c>
      <c r="Y4" s="219" t="s">
        <v>78</v>
      </c>
      <c r="Z4" s="219" t="s">
        <v>83</v>
      </c>
      <c r="AA4" s="219" t="s">
        <v>98</v>
      </c>
      <c r="AB4" s="219" t="s">
        <v>85</v>
      </c>
      <c r="AC4" s="219" t="s">
        <v>93</v>
      </c>
      <c r="AD4" s="219" t="s">
        <v>104</v>
      </c>
      <c r="AE4" s="219" t="s">
        <v>123</v>
      </c>
      <c r="AF4" s="219" t="s">
        <v>153</v>
      </c>
      <c r="AG4" s="219" t="s">
        <v>155</v>
      </c>
      <c r="AH4" s="219" t="s">
        <v>135</v>
      </c>
      <c r="AI4" s="219" t="s">
        <v>109</v>
      </c>
      <c r="AJ4" s="219" t="s">
        <v>128</v>
      </c>
      <c r="AK4" s="219" t="s">
        <v>164</v>
      </c>
      <c r="AL4" s="219" t="s">
        <v>146</v>
      </c>
      <c r="AM4" s="219" t="s">
        <v>136</v>
      </c>
      <c r="AN4" s="219" t="s">
        <v>173</v>
      </c>
      <c r="AO4" s="219" t="s">
        <v>99</v>
      </c>
      <c r="AP4" s="219" t="s">
        <v>127</v>
      </c>
      <c r="AQ4" s="219" t="s">
        <v>132</v>
      </c>
      <c r="AR4" s="219" t="s">
        <v>114</v>
      </c>
      <c r="AS4" s="219" t="s">
        <v>143</v>
      </c>
      <c r="AT4" s="219" t="s">
        <v>159</v>
      </c>
      <c r="AU4" s="219" t="s">
        <v>115</v>
      </c>
      <c r="AV4" s="219" t="s">
        <v>151</v>
      </c>
      <c r="AW4" s="219" t="s">
        <v>168</v>
      </c>
      <c r="AX4" s="219" t="s">
        <v>147</v>
      </c>
      <c r="AY4" s="219" t="s">
        <v>106</v>
      </c>
      <c r="AZ4" s="219" t="s">
        <v>190</v>
      </c>
      <c r="BC4" s="64" t="s">
        <v>468</v>
      </c>
      <c r="BD4" s="65" t="s">
        <v>469</v>
      </c>
      <c r="BE4" s="65" t="s">
        <v>470</v>
      </c>
      <c r="BF4" s="65" t="s">
        <v>75</v>
      </c>
      <c r="BG4" s="129" t="s">
        <v>532</v>
      </c>
      <c r="BH4" s="129" t="s">
        <v>533</v>
      </c>
      <c r="BI4" s="129" t="s">
        <v>534</v>
      </c>
      <c r="BJ4" s="129" t="s">
        <v>535</v>
      </c>
      <c r="BK4" s="129" t="s">
        <v>536</v>
      </c>
      <c r="BL4" s="129" t="s">
        <v>537</v>
      </c>
      <c r="BM4" s="129" t="s">
        <v>538</v>
      </c>
      <c r="BN4" s="129" t="s">
        <v>539</v>
      </c>
      <c r="BO4" s="129" t="s">
        <v>540</v>
      </c>
      <c r="BP4" s="129" t="s">
        <v>541</v>
      </c>
      <c r="BQ4" s="65" t="s">
        <v>76</v>
      </c>
      <c r="BU4" s="65" t="s">
        <v>75</v>
      </c>
      <c r="BV4" s="129" t="s">
        <v>82</v>
      </c>
      <c r="BW4" s="129" t="s">
        <v>91</v>
      </c>
      <c r="BX4" s="129" t="s">
        <v>96</v>
      </c>
      <c r="BY4" s="129" t="s">
        <v>97</v>
      </c>
      <c r="BZ4" s="129" t="s">
        <v>84</v>
      </c>
      <c r="CA4" s="129" t="s">
        <v>118</v>
      </c>
      <c r="CB4" s="129" t="s">
        <v>121</v>
      </c>
      <c r="CC4" s="129" t="s">
        <v>92</v>
      </c>
      <c r="CD4" s="129" t="s">
        <v>78</v>
      </c>
      <c r="CE4" s="129" t="s">
        <v>83</v>
      </c>
      <c r="CF4" s="129" t="s">
        <v>98</v>
      </c>
      <c r="CG4" s="129" t="s">
        <v>85</v>
      </c>
      <c r="CH4" s="129" t="s">
        <v>93</v>
      </c>
      <c r="CI4" s="129" t="s">
        <v>104</v>
      </c>
      <c r="CJ4" s="129" t="s">
        <v>123</v>
      </c>
      <c r="CK4" s="129" t="s">
        <v>153</v>
      </c>
      <c r="CL4" s="129" t="s">
        <v>155</v>
      </c>
      <c r="CM4" s="129" t="s">
        <v>135</v>
      </c>
      <c r="CN4" s="129" t="s">
        <v>109</v>
      </c>
      <c r="CO4" s="129" t="s">
        <v>128</v>
      </c>
      <c r="CP4" s="129" t="s">
        <v>164</v>
      </c>
      <c r="CQ4" s="129" t="s">
        <v>146</v>
      </c>
      <c r="CR4" s="129" t="s">
        <v>136</v>
      </c>
      <c r="CS4" s="129" t="s">
        <v>173</v>
      </c>
      <c r="CT4" s="129" t="s">
        <v>99</v>
      </c>
      <c r="CU4" s="129" t="s">
        <v>127</v>
      </c>
      <c r="CV4" s="129" t="s">
        <v>132</v>
      </c>
      <c r="CW4" s="129" t="s">
        <v>114</v>
      </c>
      <c r="CX4" s="129" t="s">
        <v>143</v>
      </c>
      <c r="CY4" s="129" t="s">
        <v>159</v>
      </c>
      <c r="CZ4" s="129" t="s">
        <v>115</v>
      </c>
      <c r="DA4" s="129" t="s">
        <v>151</v>
      </c>
      <c r="DB4" s="129" t="s">
        <v>168</v>
      </c>
      <c r="DC4" s="129" t="s">
        <v>147</v>
      </c>
      <c r="DD4" s="129" t="s">
        <v>106</v>
      </c>
      <c r="DE4" s="129" t="s">
        <v>190</v>
      </c>
    </row>
    <row r="5" spans="2:109">
      <c r="B5" s="66">
        <v>1</v>
      </c>
      <c r="C5" s="66" t="s">
        <v>471</v>
      </c>
      <c r="D5" s="66" t="s">
        <v>78</v>
      </c>
      <c r="E5" s="66">
        <f>SUMIF($BF$5:$BF$40,D5,$BE$5:$BE$40)+COUNTIF($D$4:D5,D5)</f>
        <v>10901</v>
      </c>
      <c r="F5" s="66" t="s">
        <v>79</v>
      </c>
      <c r="G5" s="67" t="s">
        <v>80</v>
      </c>
      <c r="H5" s="68" t="s">
        <v>78</v>
      </c>
      <c r="I5" s="68">
        <v>1</v>
      </c>
      <c r="J5" s="68" t="s">
        <v>81</v>
      </c>
      <c r="K5" s="68">
        <v>0</v>
      </c>
      <c r="L5" s="68" t="s">
        <v>81</v>
      </c>
      <c r="M5" s="68">
        <v>0</v>
      </c>
      <c r="N5" s="68" t="s">
        <v>81</v>
      </c>
      <c r="O5" s="68">
        <v>0</v>
      </c>
      <c r="Q5" s="73" t="e">
        <f>INDEX($H5:$O5,1,MATCH(Q$4,$H5:$O5,0)+1)</f>
        <v>#N/A</v>
      </c>
      <c r="R5" s="73" t="e">
        <f t="shared" ref="R5:AZ12" si="0">INDEX($H5:$O5,1,MATCH(R$4,$H5:$O5,0)+1)</f>
        <v>#N/A</v>
      </c>
      <c r="S5" s="73" t="e">
        <f t="shared" si="0"/>
        <v>#N/A</v>
      </c>
      <c r="T5" s="73" t="e">
        <f t="shared" si="0"/>
        <v>#N/A</v>
      </c>
      <c r="U5" s="73" t="e">
        <f t="shared" si="0"/>
        <v>#N/A</v>
      </c>
      <c r="V5" s="73" t="e">
        <f t="shared" si="0"/>
        <v>#N/A</v>
      </c>
      <c r="W5" s="73" t="e">
        <f t="shared" si="0"/>
        <v>#N/A</v>
      </c>
      <c r="X5" s="73" t="e">
        <f t="shared" si="0"/>
        <v>#N/A</v>
      </c>
      <c r="Y5" s="73">
        <f t="shared" si="0"/>
        <v>1</v>
      </c>
      <c r="Z5" s="73" t="e">
        <f t="shared" si="0"/>
        <v>#N/A</v>
      </c>
      <c r="AA5" s="73" t="e">
        <f t="shared" si="0"/>
        <v>#N/A</v>
      </c>
      <c r="AB5" s="73" t="e">
        <f t="shared" si="0"/>
        <v>#N/A</v>
      </c>
      <c r="AC5" s="73" t="e">
        <f t="shared" si="0"/>
        <v>#N/A</v>
      </c>
      <c r="AD5" s="73" t="e">
        <f t="shared" si="0"/>
        <v>#N/A</v>
      </c>
      <c r="AE5" s="73" t="e">
        <f t="shared" si="0"/>
        <v>#N/A</v>
      </c>
      <c r="AF5" s="73" t="e">
        <f t="shared" si="0"/>
        <v>#N/A</v>
      </c>
      <c r="AG5" s="73" t="e">
        <f t="shared" si="0"/>
        <v>#N/A</v>
      </c>
      <c r="AH5" s="73" t="e">
        <f t="shared" si="0"/>
        <v>#N/A</v>
      </c>
      <c r="AI5" s="73" t="e">
        <f t="shared" si="0"/>
        <v>#N/A</v>
      </c>
      <c r="AJ5" s="73" t="e">
        <f t="shared" si="0"/>
        <v>#N/A</v>
      </c>
      <c r="AK5" s="73" t="e">
        <f t="shared" si="0"/>
        <v>#N/A</v>
      </c>
      <c r="AL5" s="73" t="e">
        <f t="shared" si="0"/>
        <v>#N/A</v>
      </c>
      <c r="AM5" s="73" t="e">
        <f t="shared" si="0"/>
        <v>#N/A</v>
      </c>
      <c r="AN5" s="73" t="e">
        <f t="shared" si="0"/>
        <v>#N/A</v>
      </c>
      <c r="AO5" s="73" t="e">
        <f t="shared" si="0"/>
        <v>#N/A</v>
      </c>
      <c r="AP5" s="73" t="e">
        <f t="shared" si="0"/>
        <v>#N/A</v>
      </c>
      <c r="AQ5" s="73" t="e">
        <f t="shared" si="0"/>
        <v>#N/A</v>
      </c>
      <c r="AR5" s="73" t="e">
        <f t="shared" si="0"/>
        <v>#N/A</v>
      </c>
      <c r="AS5" s="73" t="e">
        <f t="shared" si="0"/>
        <v>#N/A</v>
      </c>
      <c r="AT5" s="73" t="e">
        <f t="shared" si="0"/>
        <v>#N/A</v>
      </c>
      <c r="AU5" s="73" t="e">
        <f t="shared" si="0"/>
        <v>#N/A</v>
      </c>
      <c r="AV5" s="73" t="e">
        <f t="shared" si="0"/>
        <v>#N/A</v>
      </c>
      <c r="AW5" s="73" t="e">
        <f t="shared" si="0"/>
        <v>#N/A</v>
      </c>
      <c r="AX5" s="73" t="e">
        <f t="shared" si="0"/>
        <v>#N/A</v>
      </c>
      <c r="AY5" s="73" t="e">
        <f t="shared" si="0"/>
        <v>#N/A</v>
      </c>
      <c r="AZ5" s="73" t="e">
        <f t="shared" si="0"/>
        <v>#N/A</v>
      </c>
      <c r="BC5" s="66">
        <v>1</v>
      </c>
      <c r="BD5" s="66" t="s">
        <v>77</v>
      </c>
      <c r="BE5" s="66">
        <f t="shared" ref="BE5:BE40" si="1">SUMIF($BK$44:$BM$44,BD5,$BK$43:$BM$43)*10000+SUMIF($BF$5:$BF$40,BF5,$BC$5:$BC$40)*100</f>
        <v>10100</v>
      </c>
      <c r="BF5" s="66" t="s">
        <v>82</v>
      </c>
      <c r="BG5" s="68">
        <v>5</v>
      </c>
      <c r="BH5" s="68">
        <v>5</v>
      </c>
      <c r="BI5" s="68" t="s">
        <v>83</v>
      </c>
      <c r="BJ5" s="68">
        <v>8</v>
      </c>
      <c r="BK5" s="68" t="s">
        <v>84</v>
      </c>
      <c r="BL5" s="250">
        <v>7</v>
      </c>
      <c r="BM5" s="68" t="s">
        <v>85</v>
      </c>
      <c r="BN5" s="68">
        <v>8</v>
      </c>
      <c r="BO5" s="68" t="s">
        <v>86</v>
      </c>
      <c r="BP5" s="68" t="s">
        <v>86</v>
      </c>
      <c r="BQ5" s="69" t="str">
        <f>CONCATENATE(BI5,"：",BJ5," / ",BK5,"：",BL5," / ",BM5,"：",BN5)</f>
        <v>霊鳥：8 / 女神：7 / 神獣：8</v>
      </c>
      <c r="BU5" s="66" t="s">
        <v>82</v>
      </c>
      <c r="BV5" s="68"/>
      <c r="BW5" s="68"/>
      <c r="BX5" s="68"/>
      <c r="BY5" s="68"/>
      <c r="BZ5" s="68">
        <v>6</v>
      </c>
      <c r="CA5" s="68"/>
      <c r="CB5" s="68"/>
      <c r="CC5" s="68"/>
      <c r="CD5" s="68"/>
      <c r="CE5" s="68">
        <v>8</v>
      </c>
      <c r="CF5" s="68"/>
      <c r="CG5" s="68">
        <v>8</v>
      </c>
      <c r="CH5" s="68"/>
      <c r="CI5" s="68"/>
      <c r="CJ5" s="68"/>
      <c r="CK5" s="68"/>
      <c r="CL5" s="68"/>
      <c r="CM5" s="68"/>
      <c r="CN5" s="68"/>
      <c r="CO5" s="68"/>
      <c r="CP5" s="68"/>
      <c r="CQ5" s="68"/>
      <c r="CR5" s="68"/>
      <c r="CS5" s="68"/>
      <c r="CT5" s="68"/>
      <c r="CU5" s="68"/>
      <c r="CV5" s="68"/>
      <c r="CW5" s="68"/>
      <c r="CX5" s="68"/>
      <c r="CY5" s="68"/>
      <c r="CZ5" s="68"/>
      <c r="DA5" s="68"/>
      <c r="DB5" s="68"/>
      <c r="DC5" s="68"/>
      <c r="DD5" s="68"/>
      <c r="DE5" s="68"/>
    </row>
    <row r="6" spans="2:109">
      <c r="B6" s="66">
        <v>2</v>
      </c>
      <c r="C6" s="66" t="s">
        <v>87</v>
      </c>
      <c r="D6" s="66" t="s">
        <v>78</v>
      </c>
      <c r="E6" s="66">
        <f>SUMIF($BF$5:$BF$40,D6,$BE$5:$BE$40)+COUNTIF($D$4:D6,D6)</f>
        <v>10902</v>
      </c>
      <c r="F6" s="66" t="s">
        <v>88</v>
      </c>
      <c r="G6" s="67" t="s">
        <v>89</v>
      </c>
      <c r="H6" s="68" t="s">
        <v>78</v>
      </c>
      <c r="I6" s="68">
        <v>4</v>
      </c>
      <c r="J6" s="68" t="s">
        <v>86</v>
      </c>
      <c r="K6" s="68">
        <v>0</v>
      </c>
      <c r="L6" s="68" t="s">
        <v>86</v>
      </c>
      <c r="M6" s="68">
        <v>0</v>
      </c>
      <c r="N6" s="68" t="s">
        <v>86</v>
      </c>
      <c r="O6" s="68">
        <v>0</v>
      </c>
      <c r="Q6" s="73" t="e">
        <f t="shared" ref="Q6:AF21" si="2">INDEX($H6:$O6,1,MATCH(Q$4,$H6:$O6,0)+1)</f>
        <v>#N/A</v>
      </c>
      <c r="R6" s="73" t="e">
        <f t="shared" si="0"/>
        <v>#N/A</v>
      </c>
      <c r="S6" s="73" t="e">
        <f t="shared" si="0"/>
        <v>#N/A</v>
      </c>
      <c r="T6" s="73" t="e">
        <f t="shared" si="0"/>
        <v>#N/A</v>
      </c>
      <c r="U6" s="73" t="e">
        <f t="shared" si="0"/>
        <v>#N/A</v>
      </c>
      <c r="V6" s="73" t="e">
        <f t="shared" si="0"/>
        <v>#N/A</v>
      </c>
      <c r="W6" s="73" t="e">
        <f t="shared" si="0"/>
        <v>#N/A</v>
      </c>
      <c r="X6" s="73" t="e">
        <f t="shared" si="0"/>
        <v>#N/A</v>
      </c>
      <c r="Y6" s="73">
        <f t="shared" si="0"/>
        <v>4</v>
      </c>
      <c r="Z6" s="73" t="e">
        <f t="shared" si="0"/>
        <v>#N/A</v>
      </c>
      <c r="AA6" s="73" t="e">
        <f t="shared" si="0"/>
        <v>#N/A</v>
      </c>
      <c r="AB6" s="73" t="e">
        <f t="shared" si="0"/>
        <v>#N/A</v>
      </c>
      <c r="AC6" s="73" t="e">
        <f t="shared" si="0"/>
        <v>#N/A</v>
      </c>
      <c r="AD6" s="73" t="e">
        <f t="shared" si="0"/>
        <v>#N/A</v>
      </c>
      <c r="AE6" s="73" t="e">
        <f t="shared" si="0"/>
        <v>#N/A</v>
      </c>
      <c r="AF6" s="73" t="e">
        <f t="shared" si="0"/>
        <v>#N/A</v>
      </c>
      <c r="AG6" s="73" t="e">
        <f t="shared" si="0"/>
        <v>#N/A</v>
      </c>
      <c r="AH6" s="73" t="e">
        <f t="shared" si="0"/>
        <v>#N/A</v>
      </c>
      <c r="AI6" s="73" t="e">
        <f t="shared" si="0"/>
        <v>#N/A</v>
      </c>
      <c r="AJ6" s="73" t="e">
        <f t="shared" si="0"/>
        <v>#N/A</v>
      </c>
      <c r="AK6" s="73" t="e">
        <f t="shared" si="0"/>
        <v>#N/A</v>
      </c>
      <c r="AL6" s="73" t="e">
        <f t="shared" si="0"/>
        <v>#N/A</v>
      </c>
      <c r="AM6" s="73" t="e">
        <f t="shared" si="0"/>
        <v>#N/A</v>
      </c>
      <c r="AN6" s="73" t="e">
        <f t="shared" si="0"/>
        <v>#N/A</v>
      </c>
      <c r="AO6" s="73" t="e">
        <f t="shared" si="0"/>
        <v>#N/A</v>
      </c>
      <c r="AP6" s="73" t="e">
        <f t="shared" si="0"/>
        <v>#N/A</v>
      </c>
      <c r="AQ6" s="73" t="e">
        <f t="shared" si="0"/>
        <v>#N/A</v>
      </c>
      <c r="AR6" s="73" t="e">
        <f t="shared" si="0"/>
        <v>#N/A</v>
      </c>
      <c r="AS6" s="73" t="e">
        <f t="shared" si="0"/>
        <v>#N/A</v>
      </c>
      <c r="AT6" s="73" t="e">
        <f t="shared" si="0"/>
        <v>#N/A</v>
      </c>
      <c r="AU6" s="73" t="e">
        <f t="shared" si="0"/>
        <v>#N/A</v>
      </c>
      <c r="AV6" s="73" t="e">
        <f t="shared" si="0"/>
        <v>#N/A</v>
      </c>
      <c r="AW6" s="73" t="e">
        <f t="shared" si="0"/>
        <v>#N/A</v>
      </c>
      <c r="AX6" s="73" t="e">
        <f t="shared" si="0"/>
        <v>#N/A</v>
      </c>
      <c r="AY6" s="73" t="e">
        <f t="shared" si="0"/>
        <v>#N/A</v>
      </c>
      <c r="AZ6" s="73" t="e">
        <f t="shared" si="0"/>
        <v>#N/A</v>
      </c>
      <c r="BC6" s="66">
        <v>2</v>
      </c>
      <c r="BD6" s="66" t="s">
        <v>90</v>
      </c>
      <c r="BE6" s="66">
        <f t="shared" si="1"/>
        <v>30200</v>
      </c>
      <c r="BF6" s="66" t="s">
        <v>91</v>
      </c>
      <c r="BG6" s="68">
        <v>5</v>
      </c>
      <c r="BH6" s="68">
        <v>5</v>
      </c>
      <c r="BI6" s="68" t="s">
        <v>85</v>
      </c>
      <c r="BJ6" s="68">
        <v>8</v>
      </c>
      <c r="BK6" s="68" t="s">
        <v>92</v>
      </c>
      <c r="BL6" s="68">
        <v>7</v>
      </c>
      <c r="BM6" s="68" t="s">
        <v>93</v>
      </c>
      <c r="BN6" s="68">
        <v>8</v>
      </c>
      <c r="BO6" s="68" t="s">
        <v>86</v>
      </c>
      <c r="BP6" s="68" t="s">
        <v>86</v>
      </c>
      <c r="BQ6" s="69" t="str">
        <f t="shared" ref="BQ6:BQ7" si="3">CONCATENATE(BI6,"：",BJ6," / ",BK6,"：",BL6," / ",BM6,"：",BN6)</f>
        <v>神獣：8 / 地母神：7 / 龍神：8</v>
      </c>
      <c r="BU6" s="66" t="s">
        <v>91</v>
      </c>
      <c r="BV6" s="68"/>
      <c r="BW6" s="68"/>
      <c r="BX6" s="68"/>
      <c r="BY6" s="68"/>
      <c r="BZ6" s="68"/>
      <c r="CA6" s="68"/>
      <c r="CB6" s="68"/>
      <c r="CC6" s="68">
        <v>7</v>
      </c>
      <c r="CD6" s="68"/>
      <c r="CE6" s="68"/>
      <c r="CF6" s="68"/>
      <c r="CG6" s="68">
        <v>8</v>
      </c>
      <c r="CH6" s="68">
        <v>8</v>
      </c>
      <c r="CI6" s="68"/>
      <c r="CJ6" s="68"/>
      <c r="CK6" s="68"/>
      <c r="CL6" s="68"/>
      <c r="CM6" s="68"/>
      <c r="CN6" s="68"/>
      <c r="CO6" s="68"/>
      <c r="CP6" s="68"/>
      <c r="CQ6" s="68"/>
      <c r="CR6" s="68"/>
      <c r="CS6" s="68"/>
      <c r="CT6" s="68"/>
      <c r="CU6" s="68"/>
      <c r="CV6" s="68"/>
      <c r="CW6" s="68"/>
      <c r="CX6" s="68"/>
      <c r="CY6" s="68"/>
      <c r="CZ6" s="68"/>
      <c r="DA6" s="68"/>
      <c r="DB6" s="68"/>
      <c r="DC6" s="68"/>
      <c r="DD6" s="68"/>
      <c r="DE6" s="68"/>
    </row>
    <row r="7" spans="2:109">
      <c r="B7" s="133">
        <v>3</v>
      </c>
      <c r="C7" s="133" t="s">
        <v>87</v>
      </c>
      <c r="D7" s="133" t="s">
        <v>78</v>
      </c>
      <c r="E7" s="133">
        <f>SUMIF($BF$5:$BF$40,D7,$BE$5:$BE$40)+COUNTIF($D$4:D7,D7)</f>
        <v>10903</v>
      </c>
      <c r="F7" s="133" t="s">
        <v>476</v>
      </c>
      <c r="G7" s="134" t="s">
        <v>89</v>
      </c>
      <c r="H7" s="134" t="s">
        <v>78</v>
      </c>
      <c r="I7" s="134">
        <v>10</v>
      </c>
      <c r="J7" s="134" t="s">
        <v>86</v>
      </c>
      <c r="K7" s="134">
        <v>0</v>
      </c>
      <c r="L7" s="134" t="s">
        <v>86</v>
      </c>
      <c r="M7" s="134">
        <v>0</v>
      </c>
      <c r="N7" s="134" t="s">
        <v>86</v>
      </c>
      <c r="O7" s="134">
        <v>0</v>
      </c>
      <c r="Q7" s="73" t="e">
        <f t="shared" si="2"/>
        <v>#N/A</v>
      </c>
      <c r="R7" s="73" t="e">
        <f t="shared" si="0"/>
        <v>#N/A</v>
      </c>
      <c r="S7" s="73" t="e">
        <f t="shared" si="0"/>
        <v>#N/A</v>
      </c>
      <c r="T7" s="73" t="e">
        <f t="shared" si="0"/>
        <v>#N/A</v>
      </c>
      <c r="U7" s="73" t="e">
        <f t="shared" si="0"/>
        <v>#N/A</v>
      </c>
      <c r="V7" s="73" t="e">
        <f t="shared" si="0"/>
        <v>#N/A</v>
      </c>
      <c r="W7" s="73" t="e">
        <f t="shared" si="0"/>
        <v>#N/A</v>
      </c>
      <c r="X7" s="73" t="e">
        <f t="shared" si="0"/>
        <v>#N/A</v>
      </c>
      <c r="Y7" s="73">
        <f t="shared" si="0"/>
        <v>10</v>
      </c>
      <c r="Z7" s="73" t="e">
        <f t="shared" si="0"/>
        <v>#N/A</v>
      </c>
      <c r="AA7" s="73" t="e">
        <f t="shared" si="0"/>
        <v>#N/A</v>
      </c>
      <c r="AB7" s="73" t="e">
        <f t="shared" si="0"/>
        <v>#N/A</v>
      </c>
      <c r="AC7" s="73" t="e">
        <f t="shared" si="0"/>
        <v>#N/A</v>
      </c>
      <c r="AD7" s="73" t="e">
        <f t="shared" si="0"/>
        <v>#N/A</v>
      </c>
      <c r="AE7" s="73" t="e">
        <f t="shared" si="0"/>
        <v>#N/A</v>
      </c>
      <c r="AF7" s="73" t="e">
        <f t="shared" si="0"/>
        <v>#N/A</v>
      </c>
      <c r="AG7" s="73" t="e">
        <f t="shared" si="0"/>
        <v>#N/A</v>
      </c>
      <c r="AH7" s="73" t="e">
        <f t="shared" si="0"/>
        <v>#N/A</v>
      </c>
      <c r="AI7" s="73" t="e">
        <f t="shared" si="0"/>
        <v>#N/A</v>
      </c>
      <c r="AJ7" s="73" t="e">
        <f t="shared" si="0"/>
        <v>#N/A</v>
      </c>
      <c r="AK7" s="73" t="e">
        <f t="shared" si="0"/>
        <v>#N/A</v>
      </c>
      <c r="AL7" s="73" t="e">
        <f t="shared" si="0"/>
        <v>#N/A</v>
      </c>
      <c r="AM7" s="73" t="e">
        <f t="shared" si="0"/>
        <v>#N/A</v>
      </c>
      <c r="AN7" s="73" t="e">
        <f t="shared" si="0"/>
        <v>#N/A</v>
      </c>
      <c r="AO7" s="73" t="e">
        <f t="shared" si="0"/>
        <v>#N/A</v>
      </c>
      <c r="AP7" s="73" t="e">
        <f t="shared" si="0"/>
        <v>#N/A</v>
      </c>
      <c r="AQ7" s="73" t="e">
        <f t="shared" si="0"/>
        <v>#N/A</v>
      </c>
      <c r="AR7" s="73" t="e">
        <f t="shared" si="0"/>
        <v>#N/A</v>
      </c>
      <c r="AS7" s="73" t="e">
        <f t="shared" si="0"/>
        <v>#N/A</v>
      </c>
      <c r="AT7" s="73" t="e">
        <f t="shared" si="0"/>
        <v>#N/A</v>
      </c>
      <c r="AU7" s="73" t="e">
        <f t="shared" si="0"/>
        <v>#N/A</v>
      </c>
      <c r="AV7" s="73" t="e">
        <f t="shared" si="0"/>
        <v>#N/A</v>
      </c>
      <c r="AW7" s="73" t="e">
        <f t="shared" si="0"/>
        <v>#N/A</v>
      </c>
      <c r="AX7" s="73" t="e">
        <f t="shared" si="0"/>
        <v>#N/A</v>
      </c>
      <c r="AY7" s="73" t="e">
        <f t="shared" si="0"/>
        <v>#N/A</v>
      </c>
      <c r="AZ7" s="73" t="e">
        <f t="shared" si="0"/>
        <v>#N/A</v>
      </c>
      <c r="BC7" s="66">
        <v>3</v>
      </c>
      <c r="BD7" s="66" t="s">
        <v>90</v>
      </c>
      <c r="BE7" s="66">
        <f t="shared" si="1"/>
        <v>30300</v>
      </c>
      <c r="BF7" s="66" t="s">
        <v>96</v>
      </c>
      <c r="BG7" s="68">
        <v>5</v>
      </c>
      <c r="BH7" s="68">
        <v>5</v>
      </c>
      <c r="BI7" s="68" t="s">
        <v>97</v>
      </c>
      <c r="BJ7" s="68">
        <v>7</v>
      </c>
      <c r="BK7" s="68" t="s">
        <v>98</v>
      </c>
      <c r="BL7" s="68">
        <v>8</v>
      </c>
      <c r="BM7" s="68" t="s">
        <v>99</v>
      </c>
      <c r="BN7" s="68">
        <v>8</v>
      </c>
      <c r="BO7" s="68" t="s">
        <v>100</v>
      </c>
      <c r="BP7" s="68" t="s">
        <v>100</v>
      </c>
      <c r="BQ7" s="69" t="str">
        <f t="shared" si="3"/>
        <v>邪神：7 / 死神：8 / 外道：8</v>
      </c>
      <c r="BU7" s="66" t="s">
        <v>96</v>
      </c>
      <c r="BV7" s="68"/>
      <c r="BW7" s="68"/>
      <c r="BX7" s="68"/>
      <c r="BY7" s="68">
        <v>7</v>
      </c>
      <c r="BZ7" s="68"/>
      <c r="CA7" s="68"/>
      <c r="CB7" s="68"/>
      <c r="CC7" s="68"/>
      <c r="CD7" s="68"/>
      <c r="CE7" s="68"/>
      <c r="CF7" s="68">
        <v>8</v>
      </c>
      <c r="CG7" s="68"/>
      <c r="CH7" s="68"/>
      <c r="CI7" s="68"/>
      <c r="CJ7" s="68"/>
      <c r="CK7" s="68"/>
      <c r="CL7" s="68"/>
      <c r="CM7" s="68"/>
      <c r="CN7" s="68"/>
      <c r="CO7" s="68"/>
      <c r="CP7" s="68"/>
      <c r="CQ7" s="68"/>
      <c r="CR7" s="68"/>
      <c r="CS7" s="68"/>
      <c r="CT7" s="68">
        <v>8</v>
      </c>
      <c r="CU7" s="68"/>
      <c r="CV7" s="68"/>
      <c r="CW7" s="68"/>
      <c r="CX7" s="68"/>
      <c r="CY7" s="68"/>
      <c r="CZ7" s="68"/>
      <c r="DA7" s="68"/>
      <c r="DB7" s="68"/>
      <c r="DC7" s="68"/>
      <c r="DD7" s="68"/>
      <c r="DE7" s="68"/>
    </row>
    <row r="8" spans="2:109">
      <c r="B8" s="66">
        <v>4</v>
      </c>
      <c r="C8" s="66" t="s">
        <v>87</v>
      </c>
      <c r="D8" s="66" t="s">
        <v>78</v>
      </c>
      <c r="E8" s="66">
        <f>SUMIF($BF$5:$BF$40,D8,$BE$5:$BE$40)+COUNTIF($D$4:D8,D8)</f>
        <v>10904</v>
      </c>
      <c r="F8" s="66" t="s">
        <v>94</v>
      </c>
      <c r="G8" s="67" t="s">
        <v>95</v>
      </c>
      <c r="H8" s="68" t="s">
        <v>78</v>
      </c>
      <c r="I8" s="68">
        <v>6</v>
      </c>
      <c r="J8" s="68" t="s">
        <v>83</v>
      </c>
      <c r="K8" s="68">
        <v>8</v>
      </c>
      <c r="L8" s="68" t="s">
        <v>86</v>
      </c>
      <c r="M8" s="68">
        <v>0</v>
      </c>
      <c r="N8" s="68" t="s">
        <v>86</v>
      </c>
      <c r="O8" s="68">
        <v>0</v>
      </c>
      <c r="Q8" s="73" t="e">
        <f t="shared" si="2"/>
        <v>#N/A</v>
      </c>
      <c r="R8" s="73" t="e">
        <f t="shared" si="0"/>
        <v>#N/A</v>
      </c>
      <c r="S8" s="73" t="e">
        <f t="shared" si="0"/>
        <v>#N/A</v>
      </c>
      <c r="T8" s="73" t="e">
        <f t="shared" si="0"/>
        <v>#N/A</v>
      </c>
      <c r="U8" s="73" t="e">
        <f t="shared" si="0"/>
        <v>#N/A</v>
      </c>
      <c r="V8" s="73" t="e">
        <f t="shared" si="0"/>
        <v>#N/A</v>
      </c>
      <c r="W8" s="73" t="e">
        <f t="shared" si="0"/>
        <v>#N/A</v>
      </c>
      <c r="X8" s="73" t="e">
        <f t="shared" si="0"/>
        <v>#N/A</v>
      </c>
      <c r="Y8" s="73">
        <f t="shared" si="0"/>
        <v>6</v>
      </c>
      <c r="Z8" s="73">
        <f t="shared" si="0"/>
        <v>8</v>
      </c>
      <c r="AA8" s="73" t="e">
        <f t="shared" si="0"/>
        <v>#N/A</v>
      </c>
      <c r="AB8" s="73" t="e">
        <f t="shared" si="0"/>
        <v>#N/A</v>
      </c>
      <c r="AC8" s="73" t="e">
        <f t="shared" si="0"/>
        <v>#N/A</v>
      </c>
      <c r="AD8" s="73" t="e">
        <f t="shared" si="0"/>
        <v>#N/A</v>
      </c>
      <c r="AE8" s="73" t="e">
        <f t="shared" si="0"/>
        <v>#N/A</v>
      </c>
      <c r="AF8" s="73" t="e">
        <f t="shared" si="0"/>
        <v>#N/A</v>
      </c>
      <c r="AG8" s="73" t="e">
        <f t="shared" si="0"/>
        <v>#N/A</v>
      </c>
      <c r="AH8" s="73" t="e">
        <f t="shared" si="0"/>
        <v>#N/A</v>
      </c>
      <c r="AI8" s="73" t="e">
        <f t="shared" si="0"/>
        <v>#N/A</v>
      </c>
      <c r="AJ8" s="73" t="e">
        <f t="shared" si="0"/>
        <v>#N/A</v>
      </c>
      <c r="AK8" s="73" t="e">
        <f t="shared" si="0"/>
        <v>#N/A</v>
      </c>
      <c r="AL8" s="73" t="e">
        <f t="shared" si="0"/>
        <v>#N/A</v>
      </c>
      <c r="AM8" s="73" t="e">
        <f t="shared" si="0"/>
        <v>#N/A</v>
      </c>
      <c r="AN8" s="73" t="e">
        <f t="shared" si="0"/>
        <v>#N/A</v>
      </c>
      <c r="AO8" s="73" t="e">
        <f t="shared" si="0"/>
        <v>#N/A</v>
      </c>
      <c r="AP8" s="73" t="e">
        <f t="shared" si="0"/>
        <v>#N/A</v>
      </c>
      <c r="AQ8" s="73" t="e">
        <f t="shared" si="0"/>
        <v>#N/A</v>
      </c>
      <c r="AR8" s="73" t="e">
        <f t="shared" si="0"/>
        <v>#N/A</v>
      </c>
      <c r="AS8" s="73" t="e">
        <f t="shared" si="0"/>
        <v>#N/A</v>
      </c>
      <c r="AT8" s="73" t="e">
        <f t="shared" si="0"/>
        <v>#N/A</v>
      </c>
      <c r="AU8" s="73" t="e">
        <f t="shared" si="0"/>
        <v>#N/A</v>
      </c>
      <c r="AV8" s="73" t="e">
        <f t="shared" si="0"/>
        <v>#N/A</v>
      </c>
      <c r="AW8" s="73" t="e">
        <f t="shared" si="0"/>
        <v>#N/A</v>
      </c>
      <c r="AX8" s="73" t="e">
        <f t="shared" si="0"/>
        <v>#N/A</v>
      </c>
      <c r="AY8" s="73" t="e">
        <f t="shared" si="0"/>
        <v>#N/A</v>
      </c>
      <c r="AZ8" s="73" t="e">
        <f t="shared" si="0"/>
        <v>#N/A</v>
      </c>
      <c r="BC8" s="66">
        <v>4</v>
      </c>
      <c r="BD8" s="66" t="s">
        <v>101</v>
      </c>
      <c r="BE8" s="66">
        <f t="shared" si="1"/>
        <v>10400</v>
      </c>
      <c r="BF8" s="66" t="s">
        <v>97</v>
      </c>
      <c r="BG8" s="68">
        <v>4</v>
      </c>
      <c r="BH8" s="68">
        <v>4</v>
      </c>
      <c r="BI8" s="68" t="s">
        <v>103</v>
      </c>
      <c r="BJ8" s="68">
        <v>7</v>
      </c>
      <c r="BK8" s="68" t="s">
        <v>104</v>
      </c>
      <c r="BL8" s="68">
        <v>5</v>
      </c>
      <c r="BM8" s="68" t="s">
        <v>100</v>
      </c>
      <c r="BN8" s="68" t="s">
        <v>100</v>
      </c>
      <c r="BO8" s="68" t="s">
        <v>100</v>
      </c>
      <c r="BP8" s="68" t="s">
        <v>100</v>
      </c>
      <c r="BQ8" s="69" t="str">
        <f>CONCATENATE(BI8,"：",BJ8," / ",BK8,"：",BL8)</f>
        <v>凶鳥：7 / 堕天使：5</v>
      </c>
      <c r="BU8" s="66" t="s">
        <v>97</v>
      </c>
      <c r="BV8" s="68"/>
      <c r="BW8" s="68"/>
      <c r="BX8" s="68"/>
      <c r="BY8" s="68"/>
      <c r="BZ8" s="68"/>
      <c r="CA8" s="68"/>
      <c r="CB8" s="68"/>
      <c r="CC8" s="68"/>
      <c r="CD8" s="68"/>
      <c r="CE8" s="68"/>
      <c r="CF8" s="68"/>
      <c r="CG8" s="68"/>
      <c r="CH8" s="68"/>
      <c r="CI8" s="68">
        <v>5</v>
      </c>
      <c r="CJ8" s="68"/>
      <c r="CK8" s="68"/>
      <c r="CL8" s="68">
        <v>7</v>
      </c>
      <c r="CM8" s="68"/>
      <c r="CN8" s="68"/>
      <c r="CO8" s="68"/>
      <c r="CP8" s="68"/>
      <c r="CQ8" s="68"/>
      <c r="CR8" s="68"/>
      <c r="CS8" s="68"/>
      <c r="CT8" s="68"/>
      <c r="CU8" s="68"/>
      <c r="CV8" s="68"/>
      <c r="CW8" s="68"/>
      <c r="CX8" s="68"/>
      <c r="CY8" s="68"/>
      <c r="CZ8" s="68"/>
      <c r="DA8" s="68"/>
      <c r="DB8" s="68"/>
      <c r="DC8" s="68"/>
      <c r="DD8" s="68"/>
      <c r="DE8" s="68"/>
    </row>
    <row r="9" spans="2:109">
      <c r="B9" s="66">
        <v>5</v>
      </c>
      <c r="C9" s="66" t="s">
        <v>101</v>
      </c>
      <c r="D9" s="66" t="s">
        <v>78</v>
      </c>
      <c r="E9" s="66">
        <f>SUMIF($BF$5:$BF$40,D9,$BE$5:$BE$40)+COUNTIF($D$4:D9,D9)</f>
        <v>10905</v>
      </c>
      <c r="F9" s="66" t="s">
        <v>102</v>
      </c>
      <c r="G9" s="67" t="s">
        <v>95</v>
      </c>
      <c r="H9" s="68" t="s">
        <v>78</v>
      </c>
      <c r="I9" s="68">
        <v>8</v>
      </c>
      <c r="J9" s="68" t="s">
        <v>97</v>
      </c>
      <c r="K9" s="68">
        <v>7</v>
      </c>
      <c r="L9" s="68" t="s">
        <v>100</v>
      </c>
      <c r="M9" s="68">
        <v>0</v>
      </c>
      <c r="N9" s="68" t="s">
        <v>100</v>
      </c>
      <c r="O9" s="68">
        <v>0</v>
      </c>
      <c r="Q9" s="73" t="e">
        <f t="shared" si="2"/>
        <v>#N/A</v>
      </c>
      <c r="R9" s="73" t="e">
        <f t="shared" si="0"/>
        <v>#N/A</v>
      </c>
      <c r="S9" s="73" t="e">
        <f t="shared" si="0"/>
        <v>#N/A</v>
      </c>
      <c r="T9" s="73">
        <f t="shared" si="0"/>
        <v>7</v>
      </c>
      <c r="U9" s="73" t="e">
        <f t="shared" si="0"/>
        <v>#N/A</v>
      </c>
      <c r="V9" s="73" t="e">
        <f t="shared" si="0"/>
        <v>#N/A</v>
      </c>
      <c r="W9" s="73" t="e">
        <f t="shared" si="0"/>
        <v>#N/A</v>
      </c>
      <c r="X9" s="73" t="e">
        <f t="shared" si="0"/>
        <v>#N/A</v>
      </c>
      <c r="Y9" s="73">
        <f t="shared" si="0"/>
        <v>8</v>
      </c>
      <c r="Z9" s="73" t="e">
        <f t="shared" si="0"/>
        <v>#N/A</v>
      </c>
      <c r="AA9" s="73" t="e">
        <f t="shared" si="0"/>
        <v>#N/A</v>
      </c>
      <c r="AB9" s="73" t="e">
        <f t="shared" si="0"/>
        <v>#N/A</v>
      </c>
      <c r="AC9" s="73" t="e">
        <f t="shared" si="0"/>
        <v>#N/A</v>
      </c>
      <c r="AD9" s="73" t="e">
        <f t="shared" si="0"/>
        <v>#N/A</v>
      </c>
      <c r="AE9" s="73" t="e">
        <f t="shared" si="0"/>
        <v>#N/A</v>
      </c>
      <c r="AF9" s="73" t="e">
        <f t="shared" si="0"/>
        <v>#N/A</v>
      </c>
      <c r="AG9" s="73" t="e">
        <f t="shared" si="0"/>
        <v>#N/A</v>
      </c>
      <c r="AH9" s="73" t="e">
        <f t="shared" si="0"/>
        <v>#N/A</v>
      </c>
      <c r="AI9" s="73" t="e">
        <f t="shared" si="0"/>
        <v>#N/A</v>
      </c>
      <c r="AJ9" s="73" t="e">
        <f t="shared" si="0"/>
        <v>#N/A</v>
      </c>
      <c r="AK9" s="73" t="e">
        <f t="shared" si="0"/>
        <v>#N/A</v>
      </c>
      <c r="AL9" s="73" t="e">
        <f t="shared" si="0"/>
        <v>#N/A</v>
      </c>
      <c r="AM9" s="73" t="e">
        <f t="shared" si="0"/>
        <v>#N/A</v>
      </c>
      <c r="AN9" s="73" t="e">
        <f t="shared" si="0"/>
        <v>#N/A</v>
      </c>
      <c r="AO9" s="73" t="e">
        <f t="shared" si="0"/>
        <v>#N/A</v>
      </c>
      <c r="AP9" s="73" t="e">
        <f t="shared" si="0"/>
        <v>#N/A</v>
      </c>
      <c r="AQ9" s="73" t="e">
        <f t="shared" si="0"/>
        <v>#N/A</v>
      </c>
      <c r="AR9" s="73" t="e">
        <f t="shared" si="0"/>
        <v>#N/A</v>
      </c>
      <c r="AS9" s="73" t="e">
        <f t="shared" si="0"/>
        <v>#N/A</v>
      </c>
      <c r="AT9" s="73" t="e">
        <f t="shared" si="0"/>
        <v>#N/A</v>
      </c>
      <c r="AU9" s="73" t="e">
        <f t="shared" si="0"/>
        <v>#N/A</v>
      </c>
      <c r="AV9" s="73" t="e">
        <f t="shared" si="0"/>
        <v>#N/A</v>
      </c>
      <c r="AW9" s="73" t="e">
        <f t="shared" si="0"/>
        <v>#N/A</v>
      </c>
      <c r="AX9" s="73" t="e">
        <f t="shared" si="0"/>
        <v>#N/A</v>
      </c>
      <c r="AY9" s="73" t="e">
        <f t="shared" si="0"/>
        <v>#N/A</v>
      </c>
      <c r="AZ9" s="73" t="e">
        <f t="shared" si="0"/>
        <v>#N/A</v>
      </c>
      <c r="BC9" s="66">
        <v>5</v>
      </c>
      <c r="BD9" s="66" t="s">
        <v>108</v>
      </c>
      <c r="BE9" s="66">
        <f t="shared" si="1"/>
        <v>10500</v>
      </c>
      <c r="BF9" s="66" t="s">
        <v>84</v>
      </c>
      <c r="BG9" s="68">
        <v>4</v>
      </c>
      <c r="BH9" s="68">
        <v>4</v>
      </c>
      <c r="BI9" s="68" t="s">
        <v>83</v>
      </c>
      <c r="BJ9" s="68">
        <v>6</v>
      </c>
      <c r="BK9" s="68" t="s">
        <v>109</v>
      </c>
      <c r="BL9" s="68">
        <v>7</v>
      </c>
      <c r="BM9" s="68" t="s">
        <v>110</v>
      </c>
      <c r="BN9" s="68" t="s">
        <v>110</v>
      </c>
      <c r="BO9" s="68" t="s">
        <v>110</v>
      </c>
      <c r="BP9" s="68" t="s">
        <v>110</v>
      </c>
      <c r="BQ9" s="69" t="str">
        <f t="shared" ref="BQ9:BQ27" si="4">CONCATENATE(BI9,"：",BJ9," / ",BK9,"：",BL9)</f>
        <v>霊鳥：6 / 妖魔：7</v>
      </c>
      <c r="BU9" s="66" t="s">
        <v>84</v>
      </c>
      <c r="BV9" s="68"/>
      <c r="BW9" s="68"/>
      <c r="BX9" s="68"/>
      <c r="BY9" s="68"/>
      <c r="BZ9" s="68"/>
      <c r="CA9" s="68"/>
      <c r="CB9" s="68"/>
      <c r="CC9" s="68"/>
      <c r="CD9" s="68"/>
      <c r="CE9" s="68">
        <v>6</v>
      </c>
      <c r="CF9" s="68"/>
      <c r="CG9" s="68"/>
      <c r="CH9" s="68"/>
      <c r="CI9" s="68"/>
      <c r="CJ9" s="68"/>
      <c r="CK9" s="68"/>
      <c r="CL9" s="68"/>
      <c r="CM9" s="68"/>
      <c r="CN9" s="68">
        <v>7</v>
      </c>
      <c r="CO9" s="68"/>
      <c r="CP9" s="68"/>
      <c r="CQ9" s="68"/>
      <c r="CR9" s="68"/>
      <c r="CS9" s="68"/>
      <c r="CT9" s="68"/>
      <c r="CU9" s="68"/>
      <c r="CV9" s="68"/>
      <c r="CW9" s="68"/>
      <c r="CX9" s="68"/>
      <c r="CY9" s="68"/>
      <c r="CZ9" s="68"/>
      <c r="DA9" s="68"/>
      <c r="DB9" s="68"/>
      <c r="DC9" s="68"/>
      <c r="DD9" s="68"/>
      <c r="DE9" s="68"/>
    </row>
    <row r="10" spans="2:109">
      <c r="B10" s="66">
        <v>6</v>
      </c>
      <c r="C10" s="66" t="s">
        <v>101</v>
      </c>
      <c r="D10" s="66" t="s">
        <v>78</v>
      </c>
      <c r="E10" s="66">
        <f>SUMIF($BF$5:$BF$40,D10,$BE$5:$BE$40)+COUNTIF($D$4:D10,D10)</f>
        <v>10906</v>
      </c>
      <c r="F10" s="66" t="s">
        <v>105</v>
      </c>
      <c r="G10" s="67" t="s">
        <v>95</v>
      </c>
      <c r="H10" s="68" t="s">
        <v>78</v>
      </c>
      <c r="I10" s="68">
        <v>8</v>
      </c>
      <c r="J10" s="68" t="s">
        <v>106</v>
      </c>
      <c r="K10" s="68">
        <v>6</v>
      </c>
      <c r="L10" s="68" t="s">
        <v>107</v>
      </c>
      <c r="M10" s="68">
        <v>0</v>
      </c>
      <c r="N10" s="68" t="s">
        <v>107</v>
      </c>
      <c r="O10" s="68">
        <v>0</v>
      </c>
      <c r="Q10" s="73" t="e">
        <f t="shared" si="2"/>
        <v>#N/A</v>
      </c>
      <c r="R10" s="73" t="e">
        <f t="shared" si="0"/>
        <v>#N/A</v>
      </c>
      <c r="S10" s="73" t="e">
        <f t="shared" si="0"/>
        <v>#N/A</v>
      </c>
      <c r="T10" s="73" t="e">
        <f t="shared" si="0"/>
        <v>#N/A</v>
      </c>
      <c r="U10" s="73" t="e">
        <f t="shared" si="0"/>
        <v>#N/A</v>
      </c>
      <c r="V10" s="73" t="e">
        <f t="shared" si="0"/>
        <v>#N/A</v>
      </c>
      <c r="W10" s="73" t="e">
        <f t="shared" si="0"/>
        <v>#N/A</v>
      </c>
      <c r="X10" s="73" t="e">
        <f t="shared" si="0"/>
        <v>#N/A</v>
      </c>
      <c r="Y10" s="73">
        <f t="shared" si="0"/>
        <v>8</v>
      </c>
      <c r="Z10" s="73" t="e">
        <f t="shared" si="0"/>
        <v>#N/A</v>
      </c>
      <c r="AA10" s="73" t="e">
        <f t="shared" si="0"/>
        <v>#N/A</v>
      </c>
      <c r="AB10" s="73" t="e">
        <f t="shared" si="0"/>
        <v>#N/A</v>
      </c>
      <c r="AC10" s="73" t="e">
        <f t="shared" si="0"/>
        <v>#N/A</v>
      </c>
      <c r="AD10" s="73" t="e">
        <f t="shared" si="0"/>
        <v>#N/A</v>
      </c>
      <c r="AE10" s="73" t="e">
        <f t="shared" si="0"/>
        <v>#N/A</v>
      </c>
      <c r="AF10" s="73" t="e">
        <f t="shared" si="0"/>
        <v>#N/A</v>
      </c>
      <c r="AG10" s="73" t="e">
        <f t="shared" si="0"/>
        <v>#N/A</v>
      </c>
      <c r="AH10" s="73" t="e">
        <f t="shared" si="0"/>
        <v>#N/A</v>
      </c>
      <c r="AI10" s="73" t="e">
        <f t="shared" si="0"/>
        <v>#N/A</v>
      </c>
      <c r="AJ10" s="73" t="e">
        <f t="shared" si="0"/>
        <v>#N/A</v>
      </c>
      <c r="AK10" s="73" t="e">
        <f t="shared" si="0"/>
        <v>#N/A</v>
      </c>
      <c r="AL10" s="73" t="e">
        <f t="shared" si="0"/>
        <v>#N/A</v>
      </c>
      <c r="AM10" s="73" t="e">
        <f t="shared" si="0"/>
        <v>#N/A</v>
      </c>
      <c r="AN10" s="73" t="e">
        <f t="shared" si="0"/>
        <v>#N/A</v>
      </c>
      <c r="AO10" s="73" t="e">
        <f t="shared" si="0"/>
        <v>#N/A</v>
      </c>
      <c r="AP10" s="73" t="e">
        <f t="shared" si="0"/>
        <v>#N/A</v>
      </c>
      <c r="AQ10" s="73" t="e">
        <f t="shared" si="0"/>
        <v>#N/A</v>
      </c>
      <c r="AR10" s="73" t="e">
        <f t="shared" si="0"/>
        <v>#N/A</v>
      </c>
      <c r="AS10" s="73" t="e">
        <f t="shared" si="0"/>
        <v>#N/A</v>
      </c>
      <c r="AT10" s="73" t="e">
        <f t="shared" si="0"/>
        <v>#N/A</v>
      </c>
      <c r="AU10" s="73" t="e">
        <f t="shared" si="0"/>
        <v>#N/A</v>
      </c>
      <c r="AV10" s="73" t="e">
        <f t="shared" si="0"/>
        <v>#N/A</v>
      </c>
      <c r="AW10" s="73" t="e">
        <f t="shared" si="0"/>
        <v>#N/A</v>
      </c>
      <c r="AX10" s="73" t="e">
        <f t="shared" si="0"/>
        <v>#N/A</v>
      </c>
      <c r="AY10" s="73">
        <f t="shared" si="0"/>
        <v>6</v>
      </c>
      <c r="AZ10" s="73" t="e">
        <f t="shared" si="0"/>
        <v>#N/A</v>
      </c>
      <c r="BC10" s="66">
        <v>6</v>
      </c>
      <c r="BD10" s="66" t="s">
        <v>117</v>
      </c>
      <c r="BE10" s="66">
        <f t="shared" si="1"/>
        <v>10600</v>
      </c>
      <c r="BF10" s="66" t="s">
        <v>118</v>
      </c>
      <c r="BG10" s="68">
        <v>4</v>
      </c>
      <c r="BH10" s="68">
        <v>4</v>
      </c>
      <c r="BI10" s="68" t="s">
        <v>83</v>
      </c>
      <c r="BJ10" s="68">
        <v>6</v>
      </c>
      <c r="BK10" s="68" t="s">
        <v>85</v>
      </c>
      <c r="BL10" s="68">
        <v>6</v>
      </c>
      <c r="BM10" s="68" t="s">
        <v>116</v>
      </c>
      <c r="BN10" s="68" t="s">
        <v>116</v>
      </c>
      <c r="BO10" s="68" t="s">
        <v>116</v>
      </c>
      <c r="BP10" s="68" t="s">
        <v>116</v>
      </c>
      <c r="BQ10" s="69" t="str">
        <f t="shared" si="4"/>
        <v>霊鳥：6 / 神獣：6</v>
      </c>
      <c r="BU10" s="66" t="s">
        <v>118</v>
      </c>
      <c r="BV10" s="68"/>
      <c r="BW10" s="68"/>
      <c r="BX10" s="68"/>
      <c r="BY10" s="68"/>
      <c r="BZ10" s="68"/>
      <c r="CA10" s="68"/>
      <c r="CB10" s="68"/>
      <c r="CC10" s="68"/>
      <c r="CD10" s="68"/>
      <c r="CE10" s="68">
        <v>6</v>
      </c>
      <c r="CF10" s="68"/>
      <c r="CG10" s="68">
        <v>6</v>
      </c>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row>
    <row r="11" spans="2:109">
      <c r="B11" s="66">
        <v>7</v>
      </c>
      <c r="C11" s="66" t="s">
        <v>111</v>
      </c>
      <c r="D11" s="66" t="s">
        <v>112</v>
      </c>
      <c r="E11" s="66">
        <f>SUMIF($BF$5:$BF$40,D11,$BE$5:$BE$40)+COUNTIF($D$4:D11,D11)</f>
        <v>13501</v>
      </c>
      <c r="F11" s="66" t="s">
        <v>113</v>
      </c>
      <c r="G11" s="67" t="s">
        <v>95</v>
      </c>
      <c r="H11" s="68" t="s">
        <v>110</v>
      </c>
      <c r="I11" s="68">
        <v>0</v>
      </c>
      <c r="J11" s="68" t="s">
        <v>114</v>
      </c>
      <c r="K11" s="68">
        <v>8</v>
      </c>
      <c r="L11" s="68" t="s">
        <v>115</v>
      </c>
      <c r="M11" s="68">
        <v>8</v>
      </c>
      <c r="N11" s="68" t="s">
        <v>116</v>
      </c>
      <c r="O11" s="68">
        <v>0</v>
      </c>
      <c r="Q11" s="73" t="e">
        <f t="shared" si="2"/>
        <v>#N/A</v>
      </c>
      <c r="R11" s="73" t="e">
        <f t="shared" si="0"/>
        <v>#N/A</v>
      </c>
      <c r="S11" s="73" t="e">
        <f t="shared" si="0"/>
        <v>#N/A</v>
      </c>
      <c r="T11" s="73" t="e">
        <f t="shared" si="0"/>
        <v>#N/A</v>
      </c>
      <c r="U11" s="73" t="e">
        <f t="shared" si="0"/>
        <v>#N/A</v>
      </c>
      <c r="V11" s="73" t="e">
        <f t="shared" si="0"/>
        <v>#N/A</v>
      </c>
      <c r="W11" s="73" t="e">
        <f t="shared" si="0"/>
        <v>#N/A</v>
      </c>
      <c r="X11" s="73" t="e">
        <f t="shared" si="0"/>
        <v>#N/A</v>
      </c>
      <c r="Y11" s="73" t="e">
        <f t="shared" si="0"/>
        <v>#N/A</v>
      </c>
      <c r="Z11" s="73" t="e">
        <f t="shared" si="0"/>
        <v>#N/A</v>
      </c>
      <c r="AA11" s="73" t="e">
        <f t="shared" si="0"/>
        <v>#N/A</v>
      </c>
      <c r="AB11" s="73" t="e">
        <f t="shared" si="0"/>
        <v>#N/A</v>
      </c>
      <c r="AC11" s="73" t="e">
        <f t="shared" si="0"/>
        <v>#N/A</v>
      </c>
      <c r="AD11" s="73" t="e">
        <f t="shared" si="0"/>
        <v>#N/A</v>
      </c>
      <c r="AE11" s="73" t="e">
        <f t="shared" si="0"/>
        <v>#N/A</v>
      </c>
      <c r="AF11" s="73" t="e">
        <f t="shared" si="0"/>
        <v>#N/A</v>
      </c>
      <c r="AG11" s="73" t="e">
        <f t="shared" si="0"/>
        <v>#N/A</v>
      </c>
      <c r="AH11" s="73" t="e">
        <f t="shared" si="0"/>
        <v>#N/A</v>
      </c>
      <c r="AI11" s="73" t="e">
        <f t="shared" si="0"/>
        <v>#N/A</v>
      </c>
      <c r="AJ11" s="73" t="e">
        <f t="shared" si="0"/>
        <v>#N/A</v>
      </c>
      <c r="AK11" s="73" t="e">
        <f t="shared" si="0"/>
        <v>#N/A</v>
      </c>
      <c r="AL11" s="73" t="e">
        <f t="shared" si="0"/>
        <v>#N/A</v>
      </c>
      <c r="AM11" s="73" t="e">
        <f t="shared" si="0"/>
        <v>#N/A</v>
      </c>
      <c r="AN11" s="73" t="e">
        <f t="shared" si="0"/>
        <v>#N/A</v>
      </c>
      <c r="AO11" s="73" t="e">
        <f t="shared" si="0"/>
        <v>#N/A</v>
      </c>
      <c r="AP11" s="73" t="e">
        <f t="shared" si="0"/>
        <v>#N/A</v>
      </c>
      <c r="AQ11" s="73" t="e">
        <f t="shared" si="0"/>
        <v>#N/A</v>
      </c>
      <c r="AR11" s="73">
        <f t="shared" si="0"/>
        <v>8</v>
      </c>
      <c r="AS11" s="73" t="e">
        <f t="shared" si="0"/>
        <v>#N/A</v>
      </c>
      <c r="AT11" s="73" t="e">
        <f t="shared" si="0"/>
        <v>#N/A</v>
      </c>
      <c r="AU11" s="73">
        <f t="shared" si="0"/>
        <v>8</v>
      </c>
      <c r="AV11" s="73" t="e">
        <f t="shared" si="0"/>
        <v>#N/A</v>
      </c>
      <c r="AW11" s="73" t="e">
        <f t="shared" si="0"/>
        <v>#N/A</v>
      </c>
      <c r="AX11" s="73" t="e">
        <f t="shared" si="0"/>
        <v>#N/A</v>
      </c>
      <c r="AY11" s="73" t="e">
        <f t="shared" si="0"/>
        <v>#N/A</v>
      </c>
      <c r="AZ11" s="73" t="e">
        <f t="shared" si="0"/>
        <v>#N/A</v>
      </c>
      <c r="BC11" s="66">
        <v>7</v>
      </c>
      <c r="BD11" s="66" t="s">
        <v>120</v>
      </c>
      <c r="BE11" s="66">
        <f t="shared" si="1"/>
        <v>30700</v>
      </c>
      <c r="BF11" s="66" t="s">
        <v>121</v>
      </c>
      <c r="BG11" s="68">
        <v>4</v>
      </c>
      <c r="BH11" s="68">
        <v>4</v>
      </c>
      <c r="BI11" s="250" t="s">
        <v>93</v>
      </c>
      <c r="BJ11" s="68">
        <v>6</v>
      </c>
      <c r="BK11" s="68" t="s">
        <v>85</v>
      </c>
      <c r="BL11" s="68">
        <v>6</v>
      </c>
      <c r="BM11" s="68" t="s">
        <v>116</v>
      </c>
      <c r="BN11" s="68" t="s">
        <v>116</v>
      </c>
      <c r="BO11" s="68" t="s">
        <v>116</v>
      </c>
      <c r="BP11" s="68" t="s">
        <v>116</v>
      </c>
      <c r="BQ11" s="69" t="str">
        <f t="shared" si="4"/>
        <v>龍神：6 / 神獣：6</v>
      </c>
      <c r="BU11" s="66" t="s">
        <v>121</v>
      </c>
      <c r="BV11" s="68"/>
      <c r="BW11" s="68"/>
      <c r="BX11" s="68"/>
      <c r="BY11" s="68"/>
      <c r="BZ11" s="68"/>
      <c r="CA11" s="68"/>
      <c r="CB11" s="68"/>
      <c r="CC11" s="68"/>
      <c r="CD11" s="68"/>
      <c r="CE11" s="68"/>
      <c r="CF11" s="68"/>
      <c r="CG11" s="68">
        <v>6</v>
      </c>
      <c r="CH11" s="68">
        <v>6</v>
      </c>
      <c r="CI11" s="68"/>
      <c r="CJ11" s="68"/>
      <c r="CK11" s="68"/>
      <c r="CL11" s="68"/>
      <c r="CM11" s="68"/>
      <c r="CN11" s="68"/>
      <c r="CO11" s="68"/>
      <c r="CP11" s="68"/>
      <c r="CQ11" s="68"/>
      <c r="CR11" s="68"/>
      <c r="CS11" s="68"/>
      <c r="CT11" s="68"/>
      <c r="CU11" s="68"/>
      <c r="CV11" s="68"/>
      <c r="CW11" s="68"/>
      <c r="CX11" s="68"/>
      <c r="CY11" s="68"/>
      <c r="CZ11" s="68"/>
      <c r="DA11" s="68"/>
      <c r="DB11" s="68"/>
      <c r="DC11" s="68"/>
      <c r="DD11" s="68"/>
      <c r="DE11" s="68"/>
    </row>
    <row r="12" spans="2:109">
      <c r="B12" s="66">
        <v>8</v>
      </c>
      <c r="C12" s="66" t="s">
        <v>117</v>
      </c>
      <c r="D12" s="66" t="s">
        <v>112</v>
      </c>
      <c r="E12" s="66">
        <f>SUMIF($BF$5:$BF$40,D12,$BE$5:$BE$40)+COUNTIF($D$4:D12,D12)</f>
        <v>13502</v>
      </c>
      <c r="F12" s="66" t="s">
        <v>119</v>
      </c>
      <c r="G12" s="67" t="s">
        <v>95</v>
      </c>
      <c r="H12" s="68" t="s">
        <v>116</v>
      </c>
      <c r="I12" s="68">
        <v>0</v>
      </c>
      <c r="J12" s="68" t="s">
        <v>114</v>
      </c>
      <c r="K12" s="68">
        <v>8</v>
      </c>
      <c r="L12" s="68" t="s">
        <v>115</v>
      </c>
      <c r="M12" s="68">
        <v>8</v>
      </c>
      <c r="N12" s="68" t="s">
        <v>116</v>
      </c>
      <c r="O12" s="68">
        <v>0</v>
      </c>
      <c r="Q12" s="73" t="e">
        <f t="shared" si="2"/>
        <v>#N/A</v>
      </c>
      <c r="R12" s="73" t="e">
        <f t="shared" si="0"/>
        <v>#N/A</v>
      </c>
      <c r="S12" s="73" t="e">
        <f t="shared" si="0"/>
        <v>#N/A</v>
      </c>
      <c r="T12" s="73" t="e">
        <f t="shared" si="0"/>
        <v>#N/A</v>
      </c>
      <c r="U12" s="73" t="e">
        <f t="shared" si="0"/>
        <v>#N/A</v>
      </c>
      <c r="V12" s="73" t="e">
        <f t="shared" si="0"/>
        <v>#N/A</v>
      </c>
      <c r="W12" s="73" t="e">
        <f t="shared" si="0"/>
        <v>#N/A</v>
      </c>
      <c r="X12" s="73" t="e">
        <f t="shared" si="0"/>
        <v>#N/A</v>
      </c>
      <c r="Y12" s="73" t="e">
        <f t="shared" si="0"/>
        <v>#N/A</v>
      </c>
      <c r="Z12" s="73" t="e">
        <f t="shared" si="0"/>
        <v>#N/A</v>
      </c>
      <c r="AA12" s="73" t="e">
        <f t="shared" si="0"/>
        <v>#N/A</v>
      </c>
      <c r="AB12" s="73" t="e">
        <f t="shared" ref="AB12:AQ34" si="5">INDEX($H12:$O12,1,MATCH(AB$4,$H12:$O12,0)+1)</f>
        <v>#N/A</v>
      </c>
      <c r="AC12" s="73" t="e">
        <f t="shared" si="5"/>
        <v>#N/A</v>
      </c>
      <c r="AD12" s="73" t="e">
        <f t="shared" si="5"/>
        <v>#N/A</v>
      </c>
      <c r="AE12" s="73" t="e">
        <f t="shared" si="5"/>
        <v>#N/A</v>
      </c>
      <c r="AF12" s="73" t="e">
        <f t="shared" si="5"/>
        <v>#N/A</v>
      </c>
      <c r="AG12" s="73" t="e">
        <f t="shared" si="5"/>
        <v>#N/A</v>
      </c>
      <c r="AH12" s="73" t="e">
        <f t="shared" si="5"/>
        <v>#N/A</v>
      </c>
      <c r="AI12" s="73" t="e">
        <f t="shared" si="5"/>
        <v>#N/A</v>
      </c>
      <c r="AJ12" s="73" t="e">
        <f t="shared" si="5"/>
        <v>#N/A</v>
      </c>
      <c r="AK12" s="73" t="e">
        <f t="shared" si="5"/>
        <v>#N/A</v>
      </c>
      <c r="AL12" s="73" t="e">
        <f t="shared" si="5"/>
        <v>#N/A</v>
      </c>
      <c r="AM12" s="73" t="e">
        <f t="shared" si="5"/>
        <v>#N/A</v>
      </c>
      <c r="AN12" s="73" t="e">
        <f t="shared" si="5"/>
        <v>#N/A</v>
      </c>
      <c r="AO12" s="73" t="e">
        <f t="shared" si="5"/>
        <v>#N/A</v>
      </c>
      <c r="AP12" s="73" t="e">
        <f t="shared" si="5"/>
        <v>#N/A</v>
      </c>
      <c r="AQ12" s="73" t="e">
        <f t="shared" si="5"/>
        <v>#N/A</v>
      </c>
      <c r="AR12" s="73">
        <f t="shared" ref="AR12:AZ34" si="6">INDEX($H12:$O12,1,MATCH(AR$4,$H12:$O12,0)+1)</f>
        <v>8</v>
      </c>
      <c r="AS12" s="73" t="e">
        <f t="shared" si="6"/>
        <v>#N/A</v>
      </c>
      <c r="AT12" s="73" t="e">
        <f t="shared" si="6"/>
        <v>#N/A</v>
      </c>
      <c r="AU12" s="73">
        <f t="shared" si="6"/>
        <v>8</v>
      </c>
      <c r="AV12" s="73" t="e">
        <f t="shared" si="6"/>
        <v>#N/A</v>
      </c>
      <c r="AW12" s="73" t="e">
        <f t="shared" si="6"/>
        <v>#N/A</v>
      </c>
      <c r="AX12" s="73" t="e">
        <f t="shared" si="6"/>
        <v>#N/A</v>
      </c>
      <c r="AY12" s="73" t="e">
        <f t="shared" si="6"/>
        <v>#N/A</v>
      </c>
      <c r="AZ12" s="73" t="e">
        <f t="shared" si="6"/>
        <v>#N/A</v>
      </c>
      <c r="BC12" s="66">
        <v>8</v>
      </c>
      <c r="BD12" s="66" t="s">
        <v>120</v>
      </c>
      <c r="BE12" s="66">
        <f t="shared" si="1"/>
        <v>30800</v>
      </c>
      <c r="BF12" s="66" t="s">
        <v>92</v>
      </c>
      <c r="BG12" s="68">
        <v>4</v>
      </c>
      <c r="BH12" s="68">
        <v>4</v>
      </c>
      <c r="BI12" s="68" t="s">
        <v>123</v>
      </c>
      <c r="BJ12" s="68">
        <v>7</v>
      </c>
      <c r="BK12" s="68" t="s">
        <v>93</v>
      </c>
      <c r="BL12" s="68">
        <v>5</v>
      </c>
      <c r="BM12" s="68" t="s">
        <v>124</v>
      </c>
      <c r="BN12" s="68" t="s">
        <v>124</v>
      </c>
      <c r="BO12" s="68" t="s">
        <v>124</v>
      </c>
      <c r="BP12" s="68" t="s">
        <v>124</v>
      </c>
      <c r="BQ12" s="69" t="str">
        <f t="shared" si="4"/>
        <v>鬼女：7 / 龍神：5</v>
      </c>
      <c r="BU12" s="66" t="s">
        <v>92</v>
      </c>
      <c r="BV12" s="68"/>
      <c r="BW12" s="68"/>
      <c r="BX12" s="68"/>
      <c r="BY12" s="68"/>
      <c r="BZ12" s="68"/>
      <c r="CA12" s="68"/>
      <c r="CB12" s="68"/>
      <c r="CC12" s="68"/>
      <c r="CD12" s="68"/>
      <c r="CE12" s="68"/>
      <c r="CF12" s="68"/>
      <c r="CG12" s="68"/>
      <c r="CH12" s="68">
        <v>5</v>
      </c>
      <c r="CI12" s="68"/>
      <c r="CJ12" s="68">
        <v>7</v>
      </c>
      <c r="CK12" s="68"/>
      <c r="CL12" s="68"/>
      <c r="CM12" s="68"/>
      <c r="CN12" s="68"/>
      <c r="CO12" s="68"/>
      <c r="CP12" s="68"/>
      <c r="CQ12" s="68"/>
      <c r="CR12" s="68"/>
      <c r="CS12" s="68"/>
      <c r="CT12" s="68"/>
      <c r="CU12" s="68"/>
      <c r="CV12" s="68"/>
      <c r="CW12" s="68"/>
      <c r="CX12" s="68"/>
      <c r="CY12" s="68"/>
      <c r="CZ12" s="68"/>
      <c r="DA12" s="68"/>
      <c r="DB12" s="68"/>
      <c r="DC12" s="68"/>
      <c r="DD12" s="68"/>
      <c r="DE12" s="68"/>
    </row>
    <row r="13" spans="2:109">
      <c r="B13" s="66">
        <v>9</v>
      </c>
      <c r="C13" s="66" t="s">
        <v>117</v>
      </c>
      <c r="D13" s="66" t="s">
        <v>112</v>
      </c>
      <c r="E13" s="66">
        <f>SUMIF($BF$5:$BF$40,D13,$BE$5:$BE$40)+COUNTIF($D$4:D13,D13)</f>
        <v>13503</v>
      </c>
      <c r="F13" s="66" t="s">
        <v>122</v>
      </c>
      <c r="G13" s="67" t="s">
        <v>95</v>
      </c>
      <c r="H13" s="68" t="s">
        <v>116</v>
      </c>
      <c r="I13" s="68">
        <v>0</v>
      </c>
      <c r="J13" s="68" t="s">
        <v>114</v>
      </c>
      <c r="K13" s="68">
        <v>8</v>
      </c>
      <c r="L13" s="68" t="s">
        <v>115</v>
      </c>
      <c r="M13" s="68">
        <v>8</v>
      </c>
      <c r="N13" s="68" t="s">
        <v>116</v>
      </c>
      <c r="O13" s="68">
        <v>0</v>
      </c>
      <c r="Q13" s="73" t="e">
        <f t="shared" si="2"/>
        <v>#N/A</v>
      </c>
      <c r="R13" s="73" t="e">
        <f t="shared" si="2"/>
        <v>#N/A</v>
      </c>
      <c r="S13" s="73" t="e">
        <f t="shared" si="2"/>
        <v>#N/A</v>
      </c>
      <c r="T13" s="73" t="e">
        <f t="shared" si="2"/>
        <v>#N/A</v>
      </c>
      <c r="U13" s="73" t="e">
        <f t="shared" si="2"/>
        <v>#N/A</v>
      </c>
      <c r="V13" s="73" t="e">
        <f t="shared" si="2"/>
        <v>#N/A</v>
      </c>
      <c r="W13" s="73" t="e">
        <f t="shared" si="2"/>
        <v>#N/A</v>
      </c>
      <c r="X13" s="73" t="e">
        <f t="shared" si="2"/>
        <v>#N/A</v>
      </c>
      <c r="Y13" s="73" t="e">
        <f t="shared" si="2"/>
        <v>#N/A</v>
      </c>
      <c r="Z13" s="73" t="e">
        <f t="shared" si="2"/>
        <v>#N/A</v>
      </c>
      <c r="AA13" s="73" t="e">
        <f t="shared" si="2"/>
        <v>#N/A</v>
      </c>
      <c r="AB13" s="73" t="e">
        <f t="shared" si="2"/>
        <v>#N/A</v>
      </c>
      <c r="AC13" s="73" t="e">
        <f t="shared" si="2"/>
        <v>#N/A</v>
      </c>
      <c r="AD13" s="73" t="e">
        <f t="shared" si="2"/>
        <v>#N/A</v>
      </c>
      <c r="AE13" s="73" t="e">
        <f t="shared" si="2"/>
        <v>#N/A</v>
      </c>
      <c r="AF13" s="73" t="e">
        <f t="shared" si="2"/>
        <v>#N/A</v>
      </c>
      <c r="AG13" s="73" t="e">
        <f t="shared" si="5"/>
        <v>#N/A</v>
      </c>
      <c r="AH13" s="73" t="e">
        <f t="shared" si="5"/>
        <v>#N/A</v>
      </c>
      <c r="AI13" s="73" t="e">
        <f t="shared" si="5"/>
        <v>#N/A</v>
      </c>
      <c r="AJ13" s="73" t="e">
        <f t="shared" si="5"/>
        <v>#N/A</v>
      </c>
      <c r="AK13" s="73" t="e">
        <f t="shared" si="5"/>
        <v>#N/A</v>
      </c>
      <c r="AL13" s="73" t="e">
        <f t="shared" si="5"/>
        <v>#N/A</v>
      </c>
      <c r="AM13" s="73" t="e">
        <f t="shared" si="5"/>
        <v>#N/A</v>
      </c>
      <c r="AN13" s="73" t="e">
        <f t="shared" si="5"/>
        <v>#N/A</v>
      </c>
      <c r="AO13" s="73" t="e">
        <f t="shared" si="5"/>
        <v>#N/A</v>
      </c>
      <c r="AP13" s="73" t="e">
        <f t="shared" si="5"/>
        <v>#N/A</v>
      </c>
      <c r="AQ13" s="73" t="e">
        <f t="shared" si="5"/>
        <v>#N/A</v>
      </c>
      <c r="AR13" s="73">
        <f t="shared" si="6"/>
        <v>8</v>
      </c>
      <c r="AS13" s="73" t="e">
        <f t="shared" si="6"/>
        <v>#N/A</v>
      </c>
      <c r="AT13" s="73" t="e">
        <f t="shared" si="6"/>
        <v>#N/A</v>
      </c>
      <c r="AU13" s="73">
        <f t="shared" si="6"/>
        <v>8</v>
      </c>
      <c r="AV13" s="73" t="e">
        <f t="shared" si="6"/>
        <v>#N/A</v>
      </c>
      <c r="AW13" s="73" t="e">
        <f t="shared" si="6"/>
        <v>#N/A</v>
      </c>
      <c r="AX13" s="73" t="e">
        <f t="shared" si="6"/>
        <v>#N/A</v>
      </c>
      <c r="AY13" s="73" t="e">
        <f t="shared" si="6"/>
        <v>#N/A</v>
      </c>
      <c r="AZ13" s="73" t="e">
        <f t="shared" si="6"/>
        <v>#N/A</v>
      </c>
      <c r="BC13" s="66">
        <v>9</v>
      </c>
      <c r="BD13" s="66" t="s">
        <v>117</v>
      </c>
      <c r="BE13" s="66">
        <f t="shared" si="1"/>
        <v>10900</v>
      </c>
      <c r="BF13" s="66" t="s">
        <v>78</v>
      </c>
      <c r="BG13" s="68">
        <v>3</v>
      </c>
      <c r="BH13" s="68">
        <v>5</v>
      </c>
      <c r="BI13" s="68" t="s">
        <v>127</v>
      </c>
      <c r="BJ13" s="68">
        <v>10</v>
      </c>
      <c r="BK13" s="68" t="s">
        <v>128</v>
      </c>
      <c r="BL13" s="250">
        <v>9</v>
      </c>
      <c r="BM13" s="68" t="s">
        <v>129</v>
      </c>
      <c r="BN13" s="68" t="s">
        <v>129</v>
      </c>
      <c r="BO13" s="68" t="s">
        <v>129</v>
      </c>
      <c r="BP13" s="68" t="s">
        <v>129</v>
      </c>
      <c r="BQ13" s="69" t="str">
        <f t="shared" si="4"/>
        <v>天使：10 / 聖獣：9</v>
      </c>
      <c r="BU13" s="66" t="s">
        <v>78</v>
      </c>
      <c r="BV13" s="68"/>
      <c r="BW13" s="68"/>
      <c r="BX13" s="68"/>
      <c r="BY13" s="68"/>
      <c r="BZ13" s="68"/>
      <c r="CA13" s="68"/>
      <c r="CB13" s="68"/>
      <c r="CC13" s="68"/>
      <c r="CD13" s="68"/>
      <c r="CE13" s="68"/>
      <c r="CF13" s="68"/>
      <c r="CG13" s="68"/>
      <c r="CH13" s="68"/>
      <c r="CI13" s="68"/>
      <c r="CJ13" s="68"/>
      <c r="CK13" s="68"/>
      <c r="CL13" s="68"/>
      <c r="CM13" s="68"/>
      <c r="CN13" s="68"/>
      <c r="CO13" s="68">
        <v>6</v>
      </c>
      <c r="CP13" s="68"/>
      <c r="CQ13" s="68"/>
      <c r="CR13" s="68"/>
      <c r="CS13" s="68"/>
      <c r="CT13" s="68"/>
      <c r="CU13" s="68">
        <v>10</v>
      </c>
      <c r="CV13" s="68"/>
      <c r="CW13" s="68"/>
      <c r="CX13" s="68"/>
      <c r="CY13" s="68"/>
      <c r="CZ13" s="68"/>
      <c r="DA13" s="68"/>
      <c r="DB13" s="68"/>
      <c r="DC13" s="68"/>
      <c r="DD13" s="68"/>
      <c r="DE13" s="68"/>
    </row>
    <row r="14" spans="2:109">
      <c r="B14" s="66">
        <v>10</v>
      </c>
      <c r="C14" s="66" t="s">
        <v>125</v>
      </c>
      <c r="D14" s="66" t="s">
        <v>112</v>
      </c>
      <c r="E14" s="66">
        <f>SUMIF($BF$5:$BF$40,D14,$BE$5:$BE$40)+COUNTIF($D$4:D14,D14)</f>
        <v>13504</v>
      </c>
      <c r="F14" s="66" t="s">
        <v>126</v>
      </c>
      <c r="G14" s="67" t="s">
        <v>95</v>
      </c>
      <c r="H14" s="68" t="s">
        <v>124</v>
      </c>
      <c r="I14" s="68">
        <v>0</v>
      </c>
      <c r="J14" s="68" t="s">
        <v>114</v>
      </c>
      <c r="K14" s="68">
        <v>8</v>
      </c>
      <c r="L14" s="68" t="s">
        <v>115</v>
      </c>
      <c r="M14" s="68">
        <v>8</v>
      </c>
      <c r="N14" s="68" t="s">
        <v>116</v>
      </c>
      <c r="O14" s="68">
        <v>0</v>
      </c>
      <c r="Q14" s="73" t="e">
        <f t="shared" si="2"/>
        <v>#N/A</v>
      </c>
      <c r="R14" s="73" t="e">
        <f t="shared" si="2"/>
        <v>#N/A</v>
      </c>
      <c r="S14" s="73" t="e">
        <f t="shared" si="2"/>
        <v>#N/A</v>
      </c>
      <c r="T14" s="73" t="e">
        <f t="shared" si="2"/>
        <v>#N/A</v>
      </c>
      <c r="U14" s="73" t="e">
        <f t="shared" si="2"/>
        <v>#N/A</v>
      </c>
      <c r="V14" s="73" t="e">
        <f t="shared" si="2"/>
        <v>#N/A</v>
      </c>
      <c r="W14" s="73" t="e">
        <f t="shared" si="2"/>
        <v>#N/A</v>
      </c>
      <c r="X14" s="73" t="e">
        <f t="shared" si="2"/>
        <v>#N/A</v>
      </c>
      <c r="Y14" s="73" t="e">
        <f t="shared" si="2"/>
        <v>#N/A</v>
      </c>
      <c r="Z14" s="73" t="e">
        <f t="shared" si="2"/>
        <v>#N/A</v>
      </c>
      <c r="AA14" s="73" t="e">
        <f t="shared" si="2"/>
        <v>#N/A</v>
      </c>
      <c r="AB14" s="73" t="e">
        <f t="shared" si="2"/>
        <v>#N/A</v>
      </c>
      <c r="AC14" s="73" t="e">
        <f t="shared" si="2"/>
        <v>#N/A</v>
      </c>
      <c r="AD14" s="73" t="e">
        <f t="shared" si="2"/>
        <v>#N/A</v>
      </c>
      <c r="AE14" s="73" t="e">
        <f t="shared" si="2"/>
        <v>#N/A</v>
      </c>
      <c r="AF14" s="73" t="e">
        <f t="shared" si="2"/>
        <v>#N/A</v>
      </c>
      <c r="AG14" s="73" t="e">
        <f t="shared" si="5"/>
        <v>#N/A</v>
      </c>
      <c r="AH14" s="73" t="e">
        <f t="shared" si="5"/>
        <v>#N/A</v>
      </c>
      <c r="AI14" s="73" t="e">
        <f t="shared" si="5"/>
        <v>#N/A</v>
      </c>
      <c r="AJ14" s="73" t="e">
        <f t="shared" si="5"/>
        <v>#N/A</v>
      </c>
      <c r="AK14" s="73" t="e">
        <f t="shared" si="5"/>
        <v>#N/A</v>
      </c>
      <c r="AL14" s="73" t="e">
        <f t="shared" si="5"/>
        <v>#N/A</v>
      </c>
      <c r="AM14" s="73" t="e">
        <f t="shared" si="5"/>
        <v>#N/A</v>
      </c>
      <c r="AN14" s="73" t="e">
        <f t="shared" si="5"/>
        <v>#N/A</v>
      </c>
      <c r="AO14" s="73" t="e">
        <f t="shared" si="5"/>
        <v>#N/A</v>
      </c>
      <c r="AP14" s="73" t="e">
        <f t="shared" si="5"/>
        <v>#N/A</v>
      </c>
      <c r="AQ14" s="73" t="e">
        <f t="shared" si="5"/>
        <v>#N/A</v>
      </c>
      <c r="AR14" s="73">
        <f t="shared" si="6"/>
        <v>8</v>
      </c>
      <c r="AS14" s="73" t="e">
        <f t="shared" si="6"/>
        <v>#N/A</v>
      </c>
      <c r="AT14" s="73" t="e">
        <f t="shared" si="6"/>
        <v>#N/A</v>
      </c>
      <c r="AU14" s="73">
        <f t="shared" si="6"/>
        <v>8</v>
      </c>
      <c r="AV14" s="73" t="e">
        <f t="shared" si="6"/>
        <v>#N/A</v>
      </c>
      <c r="AW14" s="73" t="e">
        <f t="shared" si="6"/>
        <v>#N/A</v>
      </c>
      <c r="AX14" s="73" t="e">
        <f t="shared" si="6"/>
        <v>#N/A</v>
      </c>
      <c r="AY14" s="73" t="e">
        <f t="shared" si="6"/>
        <v>#N/A</v>
      </c>
      <c r="AZ14" s="73" t="e">
        <f t="shared" si="6"/>
        <v>#N/A</v>
      </c>
      <c r="BC14" s="66">
        <v>10</v>
      </c>
      <c r="BD14" s="66" t="s">
        <v>117</v>
      </c>
      <c r="BE14" s="66">
        <f t="shared" si="1"/>
        <v>11000</v>
      </c>
      <c r="BF14" s="66" t="s">
        <v>83</v>
      </c>
      <c r="BG14" s="68">
        <v>3</v>
      </c>
      <c r="BH14" s="68">
        <v>3</v>
      </c>
      <c r="BI14" s="68" t="s">
        <v>132</v>
      </c>
      <c r="BJ14" s="68">
        <v>5</v>
      </c>
      <c r="BK14" s="68" t="s">
        <v>109</v>
      </c>
      <c r="BL14" s="68">
        <v>4</v>
      </c>
      <c r="BM14" s="68" t="s">
        <v>110</v>
      </c>
      <c r="BN14" s="68" t="s">
        <v>110</v>
      </c>
      <c r="BO14" s="68" t="s">
        <v>110</v>
      </c>
      <c r="BP14" s="68" t="s">
        <v>110</v>
      </c>
      <c r="BQ14" s="69" t="str">
        <f t="shared" si="4"/>
        <v>妖鳥：5 / 妖魔：4</v>
      </c>
      <c r="BU14" s="66" t="s">
        <v>83</v>
      </c>
      <c r="BV14" s="68"/>
      <c r="BW14" s="68"/>
      <c r="BX14" s="68"/>
      <c r="BY14" s="68"/>
      <c r="BZ14" s="68"/>
      <c r="CA14" s="68"/>
      <c r="CB14" s="68"/>
      <c r="CC14" s="68"/>
      <c r="CD14" s="68"/>
      <c r="CE14" s="68"/>
      <c r="CF14" s="68"/>
      <c r="CG14" s="68"/>
      <c r="CH14" s="68"/>
      <c r="CI14" s="68"/>
      <c r="CJ14" s="68"/>
      <c r="CK14" s="68"/>
      <c r="CL14" s="68"/>
      <c r="CM14" s="68"/>
      <c r="CN14" s="68">
        <v>4</v>
      </c>
      <c r="CO14" s="68"/>
      <c r="CP14" s="68"/>
      <c r="CQ14" s="68"/>
      <c r="CR14" s="68"/>
      <c r="CS14" s="68"/>
      <c r="CT14" s="68"/>
      <c r="CU14" s="68"/>
      <c r="CV14" s="68">
        <v>5</v>
      </c>
      <c r="CW14" s="68"/>
      <c r="CX14" s="68"/>
      <c r="CY14" s="68"/>
      <c r="CZ14" s="68"/>
      <c r="DA14" s="68"/>
      <c r="DB14" s="68"/>
      <c r="DC14" s="68"/>
      <c r="DD14" s="68"/>
      <c r="DE14" s="68"/>
    </row>
    <row r="15" spans="2:109">
      <c r="B15" s="66">
        <v>11</v>
      </c>
      <c r="C15" s="66" t="s">
        <v>130</v>
      </c>
      <c r="D15" s="66" t="s">
        <v>112</v>
      </c>
      <c r="E15" s="66">
        <f>SUMIF($BF$5:$BF$40,D15,$BE$5:$BE$40)+COUNTIF($D$4:D15,D15)</f>
        <v>13505</v>
      </c>
      <c r="F15" s="66" t="s">
        <v>131</v>
      </c>
      <c r="G15" s="67" t="s">
        <v>95</v>
      </c>
      <c r="H15" s="68" t="s">
        <v>106</v>
      </c>
      <c r="I15" s="68">
        <v>8</v>
      </c>
      <c r="J15" s="68" t="s">
        <v>114</v>
      </c>
      <c r="K15" s="68">
        <v>9</v>
      </c>
      <c r="L15" s="68" t="s">
        <v>116</v>
      </c>
      <c r="M15" s="68">
        <v>0</v>
      </c>
      <c r="N15" s="68" t="s">
        <v>116</v>
      </c>
      <c r="O15" s="68">
        <v>0</v>
      </c>
      <c r="Q15" s="73" t="e">
        <f t="shared" si="2"/>
        <v>#N/A</v>
      </c>
      <c r="R15" s="73" t="e">
        <f t="shared" si="2"/>
        <v>#N/A</v>
      </c>
      <c r="S15" s="73" t="e">
        <f t="shared" si="2"/>
        <v>#N/A</v>
      </c>
      <c r="T15" s="73" t="e">
        <f t="shared" si="2"/>
        <v>#N/A</v>
      </c>
      <c r="U15" s="73" t="e">
        <f t="shared" si="2"/>
        <v>#N/A</v>
      </c>
      <c r="V15" s="73" t="e">
        <f t="shared" si="2"/>
        <v>#N/A</v>
      </c>
      <c r="W15" s="73" t="e">
        <f t="shared" si="2"/>
        <v>#N/A</v>
      </c>
      <c r="X15" s="73" t="e">
        <f t="shared" si="2"/>
        <v>#N/A</v>
      </c>
      <c r="Y15" s="73" t="e">
        <f t="shared" si="2"/>
        <v>#N/A</v>
      </c>
      <c r="Z15" s="73" t="e">
        <f t="shared" si="2"/>
        <v>#N/A</v>
      </c>
      <c r="AA15" s="73" t="e">
        <f t="shared" si="2"/>
        <v>#N/A</v>
      </c>
      <c r="AB15" s="73" t="e">
        <f t="shared" si="2"/>
        <v>#N/A</v>
      </c>
      <c r="AC15" s="73" t="e">
        <f t="shared" si="2"/>
        <v>#N/A</v>
      </c>
      <c r="AD15" s="73" t="e">
        <f t="shared" si="2"/>
        <v>#N/A</v>
      </c>
      <c r="AE15" s="73" t="e">
        <f t="shared" si="2"/>
        <v>#N/A</v>
      </c>
      <c r="AF15" s="73" t="e">
        <f t="shared" si="2"/>
        <v>#N/A</v>
      </c>
      <c r="AG15" s="73" t="e">
        <f t="shared" si="5"/>
        <v>#N/A</v>
      </c>
      <c r="AH15" s="73" t="e">
        <f t="shared" si="5"/>
        <v>#N/A</v>
      </c>
      <c r="AI15" s="73" t="e">
        <f t="shared" si="5"/>
        <v>#N/A</v>
      </c>
      <c r="AJ15" s="73" t="e">
        <f t="shared" si="5"/>
        <v>#N/A</v>
      </c>
      <c r="AK15" s="73" t="e">
        <f t="shared" si="5"/>
        <v>#N/A</v>
      </c>
      <c r="AL15" s="73" t="e">
        <f t="shared" si="5"/>
        <v>#N/A</v>
      </c>
      <c r="AM15" s="73" t="e">
        <f t="shared" si="5"/>
        <v>#N/A</v>
      </c>
      <c r="AN15" s="73" t="e">
        <f t="shared" si="5"/>
        <v>#N/A</v>
      </c>
      <c r="AO15" s="73" t="e">
        <f t="shared" si="5"/>
        <v>#N/A</v>
      </c>
      <c r="AP15" s="73" t="e">
        <f t="shared" si="5"/>
        <v>#N/A</v>
      </c>
      <c r="AQ15" s="73" t="e">
        <f t="shared" si="5"/>
        <v>#N/A</v>
      </c>
      <c r="AR15" s="73">
        <f t="shared" si="6"/>
        <v>9</v>
      </c>
      <c r="AS15" s="73" t="e">
        <f t="shared" si="6"/>
        <v>#N/A</v>
      </c>
      <c r="AT15" s="73" t="e">
        <f t="shared" si="6"/>
        <v>#N/A</v>
      </c>
      <c r="AU15" s="73" t="e">
        <f t="shared" si="6"/>
        <v>#N/A</v>
      </c>
      <c r="AV15" s="73" t="e">
        <f t="shared" si="6"/>
        <v>#N/A</v>
      </c>
      <c r="AW15" s="73" t="e">
        <f t="shared" si="6"/>
        <v>#N/A</v>
      </c>
      <c r="AX15" s="73" t="e">
        <f t="shared" si="6"/>
        <v>#N/A</v>
      </c>
      <c r="AY15" s="73">
        <f t="shared" si="6"/>
        <v>8</v>
      </c>
      <c r="AZ15" s="73" t="e">
        <f t="shared" si="6"/>
        <v>#N/A</v>
      </c>
      <c r="BC15" s="66">
        <v>11</v>
      </c>
      <c r="BD15" s="66" t="s">
        <v>134</v>
      </c>
      <c r="BE15" s="66">
        <f t="shared" si="1"/>
        <v>21100</v>
      </c>
      <c r="BF15" s="66" t="s">
        <v>98</v>
      </c>
      <c r="BG15" s="68">
        <v>3</v>
      </c>
      <c r="BH15" s="68">
        <v>4</v>
      </c>
      <c r="BI15" s="68" t="s">
        <v>135</v>
      </c>
      <c r="BJ15" s="68">
        <v>6</v>
      </c>
      <c r="BK15" s="68" t="s">
        <v>136</v>
      </c>
      <c r="BL15" s="68">
        <v>7</v>
      </c>
      <c r="BM15" s="68" t="s">
        <v>137</v>
      </c>
      <c r="BN15" s="68" t="s">
        <v>137</v>
      </c>
      <c r="BO15" s="68" t="s">
        <v>137</v>
      </c>
      <c r="BP15" s="68" t="s">
        <v>137</v>
      </c>
      <c r="BQ15" s="69" t="str">
        <f t="shared" si="4"/>
        <v>邪鬼：6 / 夜魔：7</v>
      </c>
      <c r="BU15" s="66" t="s">
        <v>98</v>
      </c>
      <c r="BV15" s="68"/>
      <c r="BW15" s="68"/>
      <c r="BX15" s="68"/>
      <c r="BY15" s="68"/>
      <c r="BZ15" s="68"/>
      <c r="CA15" s="68"/>
      <c r="CB15" s="68"/>
      <c r="CC15" s="68"/>
      <c r="CD15" s="68"/>
      <c r="CE15" s="68"/>
      <c r="CF15" s="68"/>
      <c r="CG15" s="68"/>
      <c r="CH15" s="68"/>
      <c r="CI15" s="68"/>
      <c r="CJ15" s="68"/>
      <c r="CK15" s="68"/>
      <c r="CL15" s="68"/>
      <c r="CM15" s="68">
        <v>6</v>
      </c>
      <c r="CN15" s="68"/>
      <c r="CO15" s="68"/>
      <c r="CP15" s="68"/>
      <c r="CQ15" s="68"/>
      <c r="CR15" s="68">
        <v>7</v>
      </c>
      <c r="CS15" s="68"/>
      <c r="CT15" s="68"/>
      <c r="CU15" s="68"/>
      <c r="CV15" s="68"/>
      <c r="CW15" s="68"/>
      <c r="CX15" s="68"/>
      <c r="CY15" s="68"/>
      <c r="CZ15" s="68"/>
      <c r="DA15" s="68"/>
      <c r="DB15" s="68"/>
      <c r="DC15" s="68"/>
      <c r="DD15" s="68"/>
      <c r="DE15" s="68"/>
    </row>
    <row r="16" spans="2:109">
      <c r="B16" s="66">
        <v>12</v>
      </c>
      <c r="C16" s="66" t="s">
        <v>111</v>
      </c>
      <c r="D16" s="66" t="s">
        <v>112</v>
      </c>
      <c r="E16" s="66">
        <f>SUMIF($BF$5:$BF$40,D16,$BE$5:$BE$40)+COUNTIF($D$4:D16,D16)</f>
        <v>13506</v>
      </c>
      <c r="F16" s="66" t="s">
        <v>133</v>
      </c>
      <c r="G16" s="67" t="s">
        <v>95</v>
      </c>
      <c r="H16" s="70" t="s">
        <v>106</v>
      </c>
      <c r="I16" s="70">
        <v>9</v>
      </c>
      <c r="J16" s="70" t="s">
        <v>84</v>
      </c>
      <c r="K16" s="70">
        <v>6</v>
      </c>
      <c r="L16" s="70" t="s">
        <v>92</v>
      </c>
      <c r="M16" s="70">
        <v>8</v>
      </c>
      <c r="N16" s="70" t="s">
        <v>86</v>
      </c>
      <c r="O16" s="70">
        <v>0</v>
      </c>
      <c r="Q16" s="73" t="e">
        <f t="shared" si="2"/>
        <v>#N/A</v>
      </c>
      <c r="R16" s="73" t="e">
        <f t="shared" si="2"/>
        <v>#N/A</v>
      </c>
      <c r="S16" s="73" t="e">
        <f t="shared" si="2"/>
        <v>#N/A</v>
      </c>
      <c r="T16" s="73" t="e">
        <f t="shared" si="2"/>
        <v>#N/A</v>
      </c>
      <c r="U16" s="73">
        <f t="shared" si="2"/>
        <v>6</v>
      </c>
      <c r="V16" s="73" t="e">
        <f t="shared" si="2"/>
        <v>#N/A</v>
      </c>
      <c r="W16" s="73" t="e">
        <f t="shared" si="2"/>
        <v>#N/A</v>
      </c>
      <c r="X16" s="73">
        <f t="shared" si="2"/>
        <v>8</v>
      </c>
      <c r="Y16" s="73" t="e">
        <f t="shared" si="2"/>
        <v>#N/A</v>
      </c>
      <c r="Z16" s="73" t="e">
        <f t="shared" si="2"/>
        <v>#N/A</v>
      </c>
      <c r="AA16" s="73" t="e">
        <f t="shared" si="2"/>
        <v>#N/A</v>
      </c>
      <c r="AB16" s="73" t="e">
        <f t="shared" si="2"/>
        <v>#N/A</v>
      </c>
      <c r="AC16" s="73" t="e">
        <f t="shared" si="2"/>
        <v>#N/A</v>
      </c>
      <c r="AD16" s="73" t="e">
        <f t="shared" si="2"/>
        <v>#N/A</v>
      </c>
      <c r="AE16" s="73" t="e">
        <f t="shared" si="2"/>
        <v>#N/A</v>
      </c>
      <c r="AF16" s="73" t="e">
        <f t="shared" si="2"/>
        <v>#N/A</v>
      </c>
      <c r="AG16" s="73" t="e">
        <f t="shared" si="5"/>
        <v>#N/A</v>
      </c>
      <c r="AH16" s="73" t="e">
        <f t="shared" si="5"/>
        <v>#N/A</v>
      </c>
      <c r="AI16" s="73" t="e">
        <f t="shared" si="5"/>
        <v>#N/A</v>
      </c>
      <c r="AJ16" s="73" t="e">
        <f t="shared" si="5"/>
        <v>#N/A</v>
      </c>
      <c r="AK16" s="73" t="e">
        <f t="shared" si="5"/>
        <v>#N/A</v>
      </c>
      <c r="AL16" s="73" t="e">
        <f t="shared" si="5"/>
        <v>#N/A</v>
      </c>
      <c r="AM16" s="73" t="e">
        <f t="shared" si="5"/>
        <v>#N/A</v>
      </c>
      <c r="AN16" s="73" t="e">
        <f t="shared" si="5"/>
        <v>#N/A</v>
      </c>
      <c r="AO16" s="73" t="e">
        <f t="shared" si="5"/>
        <v>#N/A</v>
      </c>
      <c r="AP16" s="73" t="e">
        <f t="shared" si="5"/>
        <v>#N/A</v>
      </c>
      <c r="AQ16" s="73" t="e">
        <f t="shared" si="5"/>
        <v>#N/A</v>
      </c>
      <c r="AR16" s="73" t="e">
        <f t="shared" si="6"/>
        <v>#N/A</v>
      </c>
      <c r="AS16" s="73" t="e">
        <f t="shared" si="6"/>
        <v>#N/A</v>
      </c>
      <c r="AT16" s="73" t="e">
        <f t="shared" si="6"/>
        <v>#N/A</v>
      </c>
      <c r="AU16" s="73" t="e">
        <f t="shared" si="6"/>
        <v>#N/A</v>
      </c>
      <c r="AV16" s="73" t="e">
        <f t="shared" si="6"/>
        <v>#N/A</v>
      </c>
      <c r="AW16" s="73" t="e">
        <f t="shared" si="6"/>
        <v>#N/A</v>
      </c>
      <c r="AX16" s="73" t="e">
        <f t="shared" si="6"/>
        <v>#N/A</v>
      </c>
      <c r="AY16" s="73">
        <f t="shared" si="6"/>
        <v>9</v>
      </c>
      <c r="AZ16" s="73" t="e">
        <f t="shared" si="6"/>
        <v>#N/A</v>
      </c>
      <c r="BC16" s="66">
        <v>12</v>
      </c>
      <c r="BD16" s="66" t="s">
        <v>142</v>
      </c>
      <c r="BE16" s="66">
        <f t="shared" si="1"/>
        <v>21200</v>
      </c>
      <c r="BF16" s="66" t="s">
        <v>85</v>
      </c>
      <c r="BG16" s="68">
        <v>3</v>
      </c>
      <c r="BH16" s="68">
        <v>3</v>
      </c>
      <c r="BI16" s="68" t="s">
        <v>109</v>
      </c>
      <c r="BJ16" s="68">
        <v>4</v>
      </c>
      <c r="BK16" s="68" t="s">
        <v>143</v>
      </c>
      <c r="BL16" s="68">
        <v>3</v>
      </c>
      <c r="BM16" s="68" t="s">
        <v>110</v>
      </c>
      <c r="BN16" s="68" t="s">
        <v>110</v>
      </c>
      <c r="BO16" s="68" t="s">
        <v>110</v>
      </c>
      <c r="BP16" s="68" t="s">
        <v>110</v>
      </c>
      <c r="BQ16" s="69" t="str">
        <f t="shared" si="4"/>
        <v>妖魔：4 / 魔獣：3</v>
      </c>
      <c r="BU16" s="66" t="s">
        <v>85</v>
      </c>
      <c r="BV16" s="68"/>
      <c r="BW16" s="68"/>
      <c r="BX16" s="68"/>
      <c r="BY16" s="68"/>
      <c r="BZ16" s="68"/>
      <c r="CA16" s="68"/>
      <c r="CB16" s="68"/>
      <c r="CC16" s="68"/>
      <c r="CD16" s="68"/>
      <c r="CE16" s="68"/>
      <c r="CF16" s="68"/>
      <c r="CG16" s="68"/>
      <c r="CH16" s="68"/>
      <c r="CI16" s="68"/>
      <c r="CJ16" s="68"/>
      <c r="CK16" s="68"/>
      <c r="CL16" s="68"/>
      <c r="CM16" s="68"/>
      <c r="CN16" s="68">
        <v>4</v>
      </c>
      <c r="CO16" s="68"/>
      <c r="CP16" s="68"/>
      <c r="CQ16" s="68"/>
      <c r="CR16" s="68"/>
      <c r="CS16" s="68"/>
      <c r="CT16" s="68"/>
      <c r="CU16" s="68"/>
      <c r="CV16" s="68"/>
      <c r="CW16" s="68"/>
      <c r="CX16" s="68">
        <v>3</v>
      </c>
      <c r="CY16" s="68"/>
      <c r="CZ16" s="68"/>
      <c r="DA16" s="68"/>
      <c r="DB16" s="68"/>
      <c r="DC16" s="68"/>
      <c r="DD16" s="68"/>
      <c r="DE16" s="68"/>
    </row>
    <row r="17" spans="2:109">
      <c r="B17" s="66">
        <v>13</v>
      </c>
      <c r="C17" s="66" t="s">
        <v>138</v>
      </c>
      <c r="D17" s="66" t="s">
        <v>82</v>
      </c>
      <c r="E17" s="66">
        <f>SUMIF($BF$5:$BF$40,D17,$BE$5:$BE$40)+COUNTIF($D$4:D17,D17)</f>
        <v>10101</v>
      </c>
      <c r="F17" s="66" t="s">
        <v>139</v>
      </c>
      <c r="G17" s="67" t="s">
        <v>140</v>
      </c>
      <c r="H17" s="68" t="s">
        <v>82</v>
      </c>
      <c r="I17" s="68">
        <v>1</v>
      </c>
      <c r="J17" s="68" t="s">
        <v>141</v>
      </c>
      <c r="K17" s="68">
        <v>0</v>
      </c>
      <c r="L17" s="68" t="s">
        <v>141</v>
      </c>
      <c r="M17" s="68">
        <v>0</v>
      </c>
      <c r="N17" s="68" t="s">
        <v>141</v>
      </c>
      <c r="O17" s="68">
        <v>0</v>
      </c>
      <c r="Q17" s="73">
        <f t="shared" si="2"/>
        <v>1</v>
      </c>
      <c r="R17" s="73" t="e">
        <f t="shared" si="2"/>
        <v>#N/A</v>
      </c>
      <c r="S17" s="73" t="e">
        <f t="shared" si="2"/>
        <v>#N/A</v>
      </c>
      <c r="T17" s="73" t="e">
        <f t="shared" si="2"/>
        <v>#N/A</v>
      </c>
      <c r="U17" s="73" t="e">
        <f t="shared" si="2"/>
        <v>#N/A</v>
      </c>
      <c r="V17" s="73" t="e">
        <f t="shared" si="2"/>
        <v>#N/A</v>
      </c>
      <c r="W17" s="73" t="e">
        <f t="shared" si="2"/>
        <v>#N/A</v>
      </c>
      <c r="X17" s="73" t="e">
        <f t="shared" si="2"/>
        <v>#N/A</v>
      </c>
      <c r="Y17" s="73" t="e">
        <f t="shared" si="2"/>
        <v>#N/A</v>
      </c>
      <c r="Z17" s="73" t="e">
        <f t="shared" si="2"/>
        <v>#N/A</v>
      </c>
      <c r="AA17" s="73" t="e">
        <f t="shared" si="2"/>
        <v>#N/A</v>
      </c>
      <c r="AB17" s="73" t="e">
        <f t="shared" si="2"/>
        <v>#N/A</v>
      </c>
      <c r="AC17" s="73" t="e">
        <f t="shared" si="2"/>
        <v>#N/A</v>
      </c>
      <c r="AD17" s="73" t="e">
        <f t="shared" si="2"/>
        <v>#N/A</v>
      </c>
      <c r="AE17" s="73" t="e">
        <f t="shared" si="2"/>
        <v>#N/A</v>
      </c>
      <c r="AF17" s="73" t="e">
        <f t="shared" si="2"/>
        <v>#N/A</v>
      </c>
      <c r="AG17" s="73" t="e">
        <f t="shared" si="5"/>
        <v>#N/A</v>
      </c>
      <c r="AH17" s="73" t="e">
        <f t="shared" si="5"/>
        <v>#N/A</v>
      </c>
      <c r="AI17" s="73" t="e">
        <f t="shared" si="5"/>
        <v>#N/A</v>
      </c>
      <c r="AJ17" s="73" t="e">
        <f t="shared" si="5"/>
        <v>#N/A</v>
      </c>
      <c r="AK17" s="73" t="e">
        <f t="shared" si="5"/>
        <v>#N/A</v>
      </c>
      <c r="AL17" s="73" t="e">
        <f t="shared" si="5"/>
        <v>#N/A</v>
      </c>
      <c r="AM17" s="73" t="e">
        <f t="shared" si="5"/>
        <v>#N/A</v>
      </c>
      <c r="AN17" s="73" t="e">
        <f t="shared" si="5"/>
        <v>#N/A</v>
      </c>
      <c r="AO17" s="73" t="e">
        <f t="shared" si="5"/>
        <v>#N/A</v>
      </c>
      <c r="AP17" s="73" t="e">
        <f t="shared" si="5"/>
        <v>#N/A</v>
      </c>
      <c r="AQ17" s="73" t="e">
        <f t="shared" si="5"/>
        <v>#N/A</v>
      </c>
      <c r="AR17" s="73" t="e">
        <f t="shared" si="6"/>
        <v>#N/A</v>
      </c>
      <c r="AS17" s="73" t="e">
        <f t="shared" si="6"/>
        <v>#N/A</v>
      </c>
      <c r="AT17" s="73" t="e">
        <f t="shared" si="6"/>
        <v>#N/A</v>
      </c>
      <c r="AU17" s="73" t="e">
        <f t="shared" si="6"/>
        <v>#N/A</v>
      </c>
      <c r="AV17" s="73" t="e">
        <f t="shared" si="6"/>
        <v>#N/A</v>
      </c>
      <c r="AW17" s="73" t="e">
        <f t="shared" si="6"/>
        <v>#N/A</v>
      </c>
      <c r="AX17" s="73" t="e">
        <f t="shared" si="6"/>
        <v>#N/A</v>
      </c>
      <c r="AY17" s="73" t="e">
        <f t="shared" si="6"/>
        <v>#N/A</v>
      </c>
      <c r="AZ17" s="73" t="e">
        <f t="shared" si="6"/>
        <v>#N/A</v>
      </c>
      <c r="BC17" s="66">
        <v>13</v>
      </c>
      <c r="BD17" s="66" t="s">
        <v>145</v>
      </c>
      <c r="BE17" s="66">
        <f t="shared" si="1"/>
        <v>31300</v>
      </c>
      <c r="BF17" s="66" t="s">
        <v>93</v>
      </c>
      <c r="BG17" s="68">
        <v>3</v>
      </c>
      <c r="BH17" s="68">
        <v>3</v>
      </c>
      <c r="BI17" s="68" t="s">
        <v>146</v>
      </c>
      <c r="BJ17" s="68">
        <v>4</v>
      </c>
      <c r="BK17" s="68" t="s">
        <v>147</v>
      </c>
      <c r="BL17" s="68">
        <v>5</v>
      </c>
      <c r="BM17" s="68" t="s">
        <v>141</v>
      </c>
      <c r="BN17" s="68" t="s">
        <v>141</v>
      </c>
      <c r="BO17" s="68" t="s">
        <v>141</v>
      </c>
      <c r="BP17" s="68" t="s">
        <v>141</v>
      </c>
      <c r="BQ17" s="69" t="str">
        <f t="shared" si="4"/>
        <v>龍王：4 / 邪龍：5</v>
      </c>
      <c r="BU17" s="66" t="s">
        <v>93</v>
      </c>
      <c r="BV17" s="68"/>
      <c r="BW17" s="68"/>
      <c r="BX17" s="68"/>
      <c r="BY17" s="68"/>
      <c r="BZ17" s="68"/>
      <c r="CA17" s="68"/>
      <c r="CB17" s="68"/>
      <c r="CC17" s="68"/>
      <c r="CD17" s="68"/>
      <c r="CE17" s="68"/>
      <c r="CF17" s="68"/>
      <c r="CG17" s="68"/>
      <c r="CH17" s="68"/>
      <c r="CI17" s="68"/>
      <c r="CJ17" s="68"/>
      <c r="CK17" s="68"/>
      <c r="CL17" s="68"/>
      <c r="CM17" s="68"/>
      <c r="CN17" s="68"/>
      <c r="CO17" s="68"/>
      <c r="CP17" s="68"/>
      <c r="CQ17" s="68">
        <v>4</v>
      </c>
      <c r="CR17" s="68"/>
      <c r="CS17" s="68"/>
      <c r="CT17" s="68"/>
      <c r="CU17" s="68"/>
      <c r="CV17" s="68"/>
      <c r="CW17" s="68"/>
      <c r="CX17" s="68"/>
      <c r="CY17" s="68"/>
      <c r="CZ17" s="68"/>
      <c r="DA17" s="68"/>
      <c r="DB17" s="68"/>
      <c r="DC17" s="68">
        <v>5</v>
      </c>
      <c r="DD17" s="68"/>
      <c r="DE17" s="68"/>
    </row>
    <row r="18" spans="2:109">
      <c r="B18" s="66">
        <v>14</v>
      </c>
      <c r="C18" s="66" t="s">
        <v>111</v>
      </c>
      <c r="D18" s="66" t="s">
        <v>82</v>
      </c>
      <c r="E18" s="66">
        <f>SUMIF($BF$5:$BF$40,D18,$BE$5:$BE$40)+COUNTIF($D$4:D18,D18)</f>
        <v>10102</v>
      </c>
      <c r="F18" s="66" t="s">
        <v>144</v>
      </c>
      <c r="G18" s="67" t="s">
        <v>140</v>
      </c>
      <c r="H18" s="68" t="s">
        <v>82</v>
      </c>
      <c r="I18" s="68">
        <v>1</v>
      </c>
      <c r="J18" s="68" t="s">
        <v>141</v>
      </c>
      <c r="K18" s="68">
        <v>0</v>
      </c>
      <c r="L18" s="68" t="s">
        <v>141</v>
      </c>
      <c r="M18" s="68">
        <v>0</v>
      </c>
      <c r="N18" s="68" t="s">
        <v>141</v>
      </c>
      <c r="O18" s="68">
        <v>0</v>
      </c>
      <c r="Q18" s="73">
        <f t="shared" si="2"/>
        <v>1</v>
      </c>
      <c r="R18" s="73" t="e">
        <f t="shared" si="2"/>
        <v>#N/A</v>
      </c>
      <c r="S18" s="73" t="e">
        <f t="shared" si="2"/>
        <v>#N/A</v>
      </c>
      <c r="T18" s="73" t="e">
        <f t="shared" si="2"/>
        <v>#N/A</v>
      </c>
      <c r="U18" s="73" t="e">
        <f t="shared" si="2"/>
        <v>#N/A</v>
      </c>
      <c r="V18" s="73" t="e">
        <f t="shared" si="2"/>
        <v>#N/A</v>
      </c>
      <c r="W18" s="73" t="e">
        <f t="shared" si="2"/>
        <v>#N/A</v>
      </c>
      <c r="X18" s="73" t="e">
        <f t="shared" si="2"/>
        <v>#N/A</v>
      </c>
      <c r="Y18" s="73" t="e">
        <f t="shared" si="2"/>
        <v>#N/A</v>
      </c>
      <c r="Z18" s="73" t="e">
        <f t="shared" si="2"/>
        <v>#N/A</v>
      </c>
      <c r="AA18" s="73" t="e">
        <f t="shared" si="2"/>
        <v>#N/A</v>
      </c>
      <c r="AB18" s="73" t="e">
        <f t="shared" si="2"/>
        <v>#N/A</v>
      </c>
      <c r="AC18" s="73" t="e">
        <f t="shared" si="2"/>
        <v>#N/A</v>
      </c>
      <c r="AD18" s="73" t="e">
        <f t="shared" si="2"/>
        <v>#N/A</v>
      </c>
      <c r="AE18" s="73" t="e">
        <f t="shared" si="2"/>
        <v>#N/A</v>
      </c>
      <c r="AF18" s="73" t="e">
        <f t="shared" si="2"/>
        <v>#N/A</v>
      </c>
      <c r="AG18" s="73" t="e">
        <f t="shared" si="5"/>
        <v>#N/A</v>
      </c>
      <c r="AH18" s="73" t="e">
        <f t="shared" si="5"/>
        <v>#N/A</v>
      </c>
      <c r="AI18" s="73" t="e">
        <f t="shared" si="5"/>
        <v>#N/A</v>
      </c>
      <c r="AJ18" s="73" t="e">
        <f t="shared" si="5"/>
        <v>#N/A</v>
      </c>
      <c r="AK18" s="73" t="e">
        <f t="shared" si="5"/>
        <v>#N/A</v>
      </c>
      <c r="AL18" s="73" t="e">
        <f t="shared" si="5"/>
        <v>#N/A</v>
      </c>
      <c r="AM18" s="73" t="e">
        <f t="shared" si="5"/>
        <v>#N/A</v>
      </c>
      <c r="AN18" s="73" t="e">
        <f t="shared" si="5"/>
        <v>#N/A</v>
      </c>
      <c r="AO18" s="73" t="e">
        <f t="shared" si="5"/>
        <v>#N/A</v>
      </c>
      <c r="AP18" s="73" t="e">
        <f t="shared" si="5"/>
        <v>#N/A</v>
      </c>
      <c r="AQ18" s="73" t="e">
        <f t="shared" si="5"/>
        <v>#N/A</v>
      </c>
      <c r="AR18" s="73" t="e">
        <f t="shared" si="6"/>
        <v>#N/A</v>
      </c>
      <c r="AS18" s="73" t="e">
        <f t="shared" si="6"/>
        <v>#N/A</v>
      </c>
      <c r="AT18" s="73" t="e">
        <f t="shared" si="6"/>
        <v>#N/A</v>
      </c>
      <c r="AU18" s="73" t="e">
        <f t="shared" si="6"/>
        <v>#N/A</v>
      </c>
      <c r="AV18" s="73" t="e">
        <f t="shared" si="6"/>
        <v>#N/A</v>
      </c>
      <c r="AW18" s="73" t="e">
        <f t="shared" si="6"/>
        <v>#N/A</v>
      </c>
      <c r="AX18" s="73" t="e">
        <f t="shared" si="6"/>
        <v>#N/A</v>
      </c>
      <c r="AY18" s="73" t="e">
        <f t="shared" si="6"/>
        <v>#N/A</v>
      </c>
      <c r="AZ18" s="73" t="e">
        <f t="shared" si="6"/>
        <v>#N/A</v>
      </c>
      <c r="BC18" s="66">
        <v>14</v>
      </c>
      <c r="BD18" s="66" t="s">
        <v>145</v>
      </c>
      <c r="BE18" s="66">
        <f t="shared" si="1"/>
        <v>31400</v>
      </c>
      <c r="BF18" s="66" t="s">
        <v>104</v>
      </c>
      <c r="BG18" s="68">
        <v>3</v>
      </c>
      <c r="BH18" s="68">
        <v>3</v>
      </c>
      <c r="BI18" s="68" t="s">
        <v>127</v>
      </c>
      <c r="BJ18" s="68">
        <v>3</v>
      </c>
      <c r="BK18" s="68" t="s">
        <v>99</v>
      </c>
      <c r="BL18" s="68">
        <v>4</v>
      </c>
      <c r="BM18" s="68" t="s">
        <v>100</v>
      </c>
      <c r="BN18" s="68" t="s">
        <v>100</v>
      </c>
      <c r="BO18" s="68" t="s">
        <v>100</v>
      </c>
      <c r="BP18" s="68" t="s">
        <v>100</v>
      </c>
      <c r="BQ18" s="69" t="str">
        <f t="shared" si="4"/>
        <v>天使：3 / 外道：4</v>
      </c>
      <c r="BU18" s="66" t="s">
        <v>104</v>
      </c>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v>4</v>
      </c>
      <c r="CU18" s="68">
        <v>3</v>
      </c>
      <c r="CV18" s="68"/>
      <c r="CW18" s="68"/>
      <c r="CX18" s="68"/>
      <c r="CY18" s="68"/>
      <c r="CZ18" s="68"/>
      <c r="DA18" s="68"/>
      <c r="DB18" s="68"/>
      <c r="DC18" s="68"/>
      <c r="DD18" s="68"/>
      <c r="DE18" s="68"/>
    </row>
    <row r="19" spans="2:109">
      <c r="B19" s="66">
        <v>15</v>
      </c>
      <c r="C19" s="66" t="s">
        <v>148</v>
      </c>
      <c r="D19" s="66" t="s">
        <v>82</v>
      </c>
      <c r="E19" s="66">
        <f>SUMIF($BF$5:$BF$40,D19,$BE$5:$BE$40)+COUNTIF($D$4:D19,D19)</f>
        <v>10103</v>
      </c>
      <c r="F19" s="66" t="s">
        <v>149</v>
      </c>
      <c r="G19" s="67" t="s">
        <v>140</v>
      </c>
      <c r="H19" s="68" t="s">
        <v>82</v>
      </c>
      <c r="I19" s="68">
        <v>3</v>
      </c>
      <c r="J19" s="68" t="s">
        <v>141</v>
      </c>
      <c r="K19" s="68">
        <v>0</v>
      </c>
      <c r="L19" s="68" t="s">
        <v>141</v>
      </c>
      <c r="M19" s="68">
        <v>0</v>
      </c>
      <c r="N19" s="68" t="s">
        <v>141</v>
      </c>
      <c r="O19" s="68">
        <v>0</v>
      </c>
      <c r="Q19" s="73">
        <f t="shared" si="2"/>
        <v>3</v>
      </c>
      <c r="R19" s="73" t="e">
        <f t="shared" si="2"/>
        <v>#N/A</v>
      </c>
      <c r="S19" s="73" t="e">
        <f t="shared" si="2"/>
        <v>#N/A</v>
      </c>
      <c r="T19" s="73" t="e">
        <f t="shared" si="2"/>
        <v>#N/A</v>
      </c>
      <c r="U19" s="73" t="e">
        <f t="shared" si="2"/>
        <v>#N/A</v>
      </c>
      <c r="V19" s="73" t="e">
        <f t="shared" si="2"/>
        <v>#N/A</v>
      </c>
      <c r="W19" s="73" t="e">
        <f t="shared" si="2"/>
        <v>#N/A</v>
      </c>
      <c r="X19" s="73" t="e">
        <f t="shared" si="2"/>
        <v>#N/A</v>
      </c>
      <c r="Y19" s="73" t="e">
        <f t="shared" si="2"/>
        <v>#N/A</v>
      </c>
      <c r="Z19" s="73" t="e">
        <f t="shared" si="2"/>
        <v>#N/A</v>
      </c>
      <c r="AA19" s="73" t="e">
        <f t="shared" si="2"/>
        <v>#N/A</v>
      </c>
      <c r="AB19" s="73" t="e">
        <f t="shared" si="2"/>
        <v>#N/A</v>
      </c>
      <c r="AC19" s="73" t="e">
        <f t="shared" si="2"/>
        <v>#N/A</v>
      </c>
      <c r="AD19" s="73" t="e">
        <f t="shared" si="2"/>
        <v>#N/A</v>
      </c>
      <c r="AE19" s="73" t="e">
        <f t="shared" si="2"/>
        <v>#N/A</v>
      </c>
      <c r="AF19" s="73" t="e">
        <f t="shared" si="2"/>
        <v>#N/A</v>
      </c>
      <c r="AG19" s="73" t="e">
        <f t="shared" si="5"/>
        <v>#N/A</v>
      </c>
      <c r="AH19" s="73" t="e">
        <f t="shared" si="5"/>
        <v>#N/A</v>
      </c>
      <c r="AI19" s="73" t="e">
        <f t="shared" si="5"/>
        <v>#N/A</v>
      </c>
      <c r="AJ19" s="73" t="e">
        <f t="shared" si="5"/>
        <v>#N/A</v>
      </c>
      <c r="AK19" s="73" t="e">
        <f t="shared" si="5"/>
        <v>#N/A</v>
      </c>
      <c r="AL19" s="73" t="e">
        <f t="shared" si="5"/>
        <v>#N/A</v>
      </c>
      <c r="AM19" s="73" t="e">
        <f t="shared" si="5"/>
        <v>#N/A</v>
      </c>
      <c r="AN19" s="73" t="e">
        <f t="shared" si="5"/>
        <v>#N/A</v>
      </c>
      <c r="AO19" s="73" t="e">
        <f t="shared" si="5"/>
        <v>#N/A</v>
      </c>
      <c r="AP19" s="73" t="e">
        <f t="shared" si="5"/>
        <v>#N/A</v>
      </c>
      <c r="AQ19" s="73" t="e">
        <f t="shared" si="5"/>
        <v>#N/A</v>
      </c>
      <c r="AR19" s="73" t="e">
        <f t="shared" si="6"/>
        <v>#N/A</v>
      </c>
      <c r="AS19" s="73" t="e">
        <f t="shared" si="6"/>
        <v>#N/A</v>
      </c>
      <c r="AT19" s="73" t="e">
        <f t="shared" si="6"/>
        <v>#N/A</v>
      </c>
      <c r="AU19" s="73" t="e">
        <f t="shared" si="6"/>
        <v>#N/A</v>
      </c>
      <c r="AV19" s="73" t="e">
        <f t="shared" si="6"/>
        <v>#N/A</v>
      </c>
      <c r="AW19" s="73" t="e">
        <f t="shared" si="6"/>
        <v>#N/A</v>
      </c>
      <c r="AX19" s="73" t="e">
        <f t="shared" si="6"/>
        <v>#N/A</v>
      </c>
      <c r="AY19" s="73" t="e">
        <f t="shared" si="6"/>
        <v>#N/A</v>
      </c>
      <c r="AZ19" s="73" t="e">
        <f t="shared" si="6"/>
        <v>#N/A</v>
      </c>
      <c r="BC19" s="66">
        <v>15</v>
      </c>
      <c r="BD19" s="66" t="s">
        <v>145</v>
      </c>
      <c r="BE19" s="66">
        <f t="shared" si="1"/>
        <v>31500</v>
      </c>
      <c r="BF19" s="66" t="s">
        <v>123</v>
      </c>
      <c r="BG19" s="68">
        <v>3</v>
      </c>
      <c r="BH19" s="68">
        <v>2</v>
      </c>
      <c r="BI19" s="68" t="s">
        <v>132</v>
      </c>
      <c r="BJ19" s="68">
        <v>4</v>
      </c>
      <c r="BK19" s="68" t="s">
        <v>151</v>
      </c>
      <c r="BL19" s="68">
        <v>4</v>
      </c>
      <c r="BM19" s="68" t="s">
        <v>110</v>
      </c>
      <c r="BN19" s="68" t="s">
        <v>110</v>
      </c>
      <c r="BO19" s="68" t="s">
        <v>110</v>
      </c>
      <c r="BP19" s="68" t="s">
        <v>110</v>
      </c>
      <c r="BQ19" s="69" t="str">
        <f t="shared" si="4"/>
        <v>妖鳥：4 / 妖鬼：4</v>
      </c>
      <c r="BU19" s="66" t="s">
        <v>123</v>
      </c>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v>4</v>
      </c>
      <c r="CW19" s="68"/>
      <c r="CX19" s="68"/>
      <c r="CY19" s="68"/>
      <c r="CZ19" s="68"/>
      <c r="DA19" s="68">
        <v>4</v>
      </c>
      <c r="DB19" s="68"/>
      <c r="DC19" s="68"/>
      <c r="DD19" s="68"/>
      <c r="DE19" s="68"/>
    </row>
    <row r="20" spans="2:109">
      <c r="B20" s="66">
        <v>16</v>
      </c>
      <c r="C20" s="66" t="s">
        <v>101</v>
      </c>
      <c r="D20" s="66" t="s">
        <v>82</v>
      </c>
      <c r="E20" s="66">
        <f>SUMIF($BF$5:$BF$40,D20,$BE$5:$BE$40)+COUNTIF($D$4:D20,D20)</f>
        <v>10104</v>
      </c>
      <c r="F20" s="66" t="s">
        <v>150</v>
      </c>
      <c r="G20" s="67" t="s">
        <v>140</v>
      </c>
      <c r="H20" s="68" t="s">
        <v>82</v>
      </c>
      <c r="I20" s="68">
        <v>4</v>
      </c>
      <c r="J20" s="68" t="s">
        <v>141</v>
      </c>
      <c r="K20" s="68">
        <v>0</v>
      </c>
      <c r="L20" s="68" t="s">
        <v>141</v>
      </c>
      <c r="M20" s="68">
        <v>0</v>
      </c>
      <c r="N20" s="68" t="s">
        <v>141</v>
      </c>
      <c r="O20" s="68">
        <v>0</v>
      </c>
      <c r="Q20" s="73">
        <f t="shared" si="2"/>
        <v>4</v>
      </c>
      <c r="R20" s="73" t="e">
        <f t="shared" si="2"/>
        <v>#N/A</v>
      </c>
      <c r="S20" s="73" t="e">
        <f t="shared" si="2"/>
        <v>#N/A</v>
      </c>
      <c r="T20" s="73" t="e">
        <f t="shared" si="2"/>
        <v>#N/A</v>
      </c>
      <c r="U20" s="73" t="e">
        <f t="shared" si="2"/>
        <v>#N/A</v>
      </c>
      <c r="V20" s="73" t="e">
        <f t="shared" si="2"/>
        <v>#N/A</v>
      </c>
      <c r="W20" s="73" t="e">
        <f t="shared" si="2"/>
        <v>#N/A</v>
      </c>
      <c r="X20" s="73" t="e">
        <f t="shared" si="2"/>
        <v>#N/A</v>
      </c>
      <c r="Y20" s="73" t="e">
        <f t="shared" si="2"/>
        <v>#N/A</v>
      </c>
      <c r="Z20" s="73" t="e">
        <f t="shared" si="2"/>
        <v>#N/A</v>
      </c>
      <c r="AA20" s="73" t="e">
        <f t="shared" si="2"/>
        <v>#N/A</v>
      </c>
      <c r="AB20" s="73" t="e">
        <f t="shared" si="2"/>
        <v>#N/A</v>
      </c>
      <c r="AC20" s="73" t="e">
        <f t="shared" si="2"/>
        <v>#N/A</v>
      </c>
      <c r="AD20" s="73" t="e">
        <f t="shared" si="2"/>
        <v>#N/A</v>
      </c>
      <c r="AE20" s="73" t="e">
        <f t="shared" si="2"/>
        <v>#N/A</v>
      </c>
      <c r="AF20" s="73" t="e">
        <f t="shared" si="2"/>
        <v>#N/A</v>
      </c>
      <c r="AG20" s="73" t="e">
        <f t="shared" si="5"/>
        <v>#N/A</v>
      </c>
      <c r="AH20" s="73" t="e">
        <f t="shared" si="5"/>
        <v>#N/A</v>
      </c>
      <c r="AI20" s="73" t="e">
        <f t="shared" si="5"/>
        <v>#N/A</v>
      </c>
      <c r="AJ20" s="73" t="e">
        <f t="shared" si="5"/>
        <v>#N/A</v>
      </c>
      <c r="AK20" s="73" t="e">
        <f t="shared" si="5"/>
        <v>#N/A</v>
      </c>
      <c r="AL20" s="73" t="e">
        <f t="shared" si="5"/>
        <v>#N/A</v>
      </c>
      <c r="AM20" s="73" t="e">
        <f t="shared" si="5"/>
        <v>#N/A</v>
      </c>
      <c r="AN20" s="73" t="e">
        <f t="shared" si="5"/>
        <v>#N/A</v>
      </c>
      <c r="AO20" s="73" t="e">
        <f t="shared" si="5"/>
        <v>#N/A</v>
      </c>
      <c r="AP20" s="73" t="e">
        <f t="shared" si="5"/>
        <v>#N/A</v>
      </c>
      <c r="AQ20" s="73" t="e">
        <f t="shared" si="5"/>
        <v>#N/A</v>
      </c>
      <c r="AR20" s="73" t="e">
        <f t="shared" si="6"/>
        <v>#N/A</v>
      </c>
      <c r="AS20" s="73" t="e">
        <f t="shared" si="6"/>
        <v>#N/A</v>
      </c>
      <c r="AT20" s="73" t="e">
        <f t="shared" si="6"/>
        <v>#N/A</v>
      </c>
      <c r="AU20" s="73" t="e">
        <f t="shared" si="6"/>
        <v>#N/A</v>
      </c>
      <c r="AV20" s="73" t="e">
        <f t="shared" si="6"/>
        <v>#N/A</v>
      </c>
      <c r="AW20" s="73" t="e">
        <f t="shared" si="6"/>
        <v>#N/A</v>
      </c>
      <c r="AX20" s="73" t="e">
        <f t="shared" si="6"/>
        <v>#N/A</v>
      </c>
      <c r="AY20" s="73" t="e">
        <f t="shared" si="6"/>
        <v>#N/A</v>
      </c>
      <c r="AZ20" s="73" t="e">
        <f t="shared" si="6"/>
        <v>#N/A</v>
      </c>
      <c r="BC20" s="66">
        <v>16</v>
      </c>
      <c r="BD20" s="66" t="s">
        <v>145</v>
      </c>
      <c r="BE20" s="66">
        <f t="shared" si="1"/>
        <v>31600</v>
      </c>
      <c r="BF20" s="66" t="s">
        <v>153</v>
      </c>
      <c r="BG20" s="68">
        <v>3</v>
      </c>
      <c r="BH20" s="68">
        <v>4</v>
      </c>
      <c r="BI20" s="68" t="s">
        <v>135</v>
      </c>
      <c r="BJ20" s="68">
        <v>5</v>
      </c>
      <c r="BK20" s="68" t="s">
        <v>151</v>
      </c>
      <c r="BL20" s="68">
        <v>8</v>
      </c>
      <c r="BM20" s="68" t="s">
        <v>110</v>
      </c>
      <c r="BN20" s="68" t="s">
        <v>110</v>
      </c>
      <c r="BO20" s="68" t="s">
        <v>110</v>
      </c>
      <c r="BP20" s="68" t="s">
        <v>110</v>
      </c>
      <c r="BQ20" s="69" t="str">
        <f t="shared" si="4"/>
        <v>邪鬼：5 / 妖鬼：8</v>
      </c>
      <c r="BU20" s="66" t="s">
        <v>153</v>
      </c>
      <c r="BV20" s="68"/>
      <c r="BW20" s="68"/>
      <c r="BX20" s="68"/>
      <c r="BY20" s="68"/>
      <c r="BZ20" s="68"/>
      <c r="CA20" s="68"/>
      <c r="CB20" s="68"/>
      <c r="CC20" s="68"/>
      <c r="CD20" s="68"/>
      <c r="CE20" s="68"/>
      <c r="CF20" s="68"/>
      <c r="CG20" s="68"/>
      <c r="CH20" s="68"/>
      <c r="CI20" s="68"/>
      <c r="CJ20" s="68"/>
      <c r="CK20" s="68"/>
      <c r="CL20" s="68"/>
      <c r="CM20" s="68">
        <v>5</v>
      </c>
      <c r="CN20" s="68"/>
      <c r="CO20" s="68"/>
      <c r="CP20" s="68"/>
      <c r="CQ20" s="68"/>
      <c r="CR20" s="68"/>
      <c r="CS20" s="68"/>
      <c r="CT20" s="68"/>
      <c r="CU20" s="68"/>
      <c r="CV20" s="68"/>
      <c r="CW20" s="68"/>
      <c r="CX20" s="68"/>
      <c r="CY20" s="68"/>
      <c r="CZ20" s="68"/>
      <c r="DA20" s="68">
        <v>8</v>
      </c>
      <c r="DB20" s="68"/>
      <c r="DC20" s="68"/>
      <c r="DD20" s="68"/>
      <c r="DE20" s="68"/>
    </row>
    <row r="21" spans="2:109">
      <c r="B21" s="66">
        <v>17</v>
      </c>
      <c r="C21" s="66" t="s">
        <v>111</v>
      </c>
      <c r="D21" s="66" t="s">
        <v>82</v>
      </c>
      <c r="E21" s="66">
        <f>SUMIF($BF$5:$BF$40,D21,$BE$5:$BE$40)+COUNTIF($D$4:D21,D21)</f>
        <v>10105</v>
      </c>
      <c r="F21" s="66" t="s">
        <v>152</v>
      </c>
      <c r="G21" s="67" t="s">
        <v>140</v>
      </c>
      <c r="H21" s="68" t="s">
        <v>82</v>
      </c>
      <c r="I21" s="68">
        <v>5</v>
      </c>
      <c r="J21" s="68" t="s">
        <v>141</v>
      </c>
      <c r="K21" s="68">
        <v>0</v>
      </c>
      <c r="L21" s="68" t="s">
        <v>141</v>
      </c>
      <c r="M21" s="68">
        <v>0</v>
      </c>
      <c r="N21" s="68" t="s">
        <v>141</v>
      </c>
      <c r="O21" s="68">
        <v>0</v>
      </c>
      <c r="Q21" s="73">
        <f t="shared" si="2"/>
        <v>5</v>
      </c>
      <c r="R21" s="73" t="e">
        <f t="shared" si="2"/>
        <v>#N/A</v>
      </c>
      <c r="S21" s="73" t="e">
        <f t="shared" si="2"/>
        <v>#N/A</v>
      </c>
      <c r="T21" s="73" t="e">
        <f t="shared" si="2"/>
        <v>#N/A</v>
      </c>
      <c r="U21" s="73" t="e">
        <f t="shared" si="2"/>
        <v>#N/A</v>
      </c>
      <c r="V21" s="73" t="e">
        <f t="shared" si="2"/>
        <v>#N/A</v>
      </c>
      <c r="W21" s="73" t="e">
        <f t="shared" si="2"/>
        <v>#N/A</v>
      </c>
      <c r="X21" s="73" t="e">
        <f t="shared" si="2"/>
        <v>#N/A</v>
      </c>
      <c r="Y21" s="73" t="e">
        <f t="shared" si="2"/>
        <v>#N/A</v>
      </c>
      <c r="Z21" s="73" t="e">
        <f t="shared" si="2"/>
        <v>#N/A</v>
      </c>
      <c r="AA21" s="73" t="e">
        <f t="shared" si="2"/>
        <v>#N/A</v>
      </c>
      <c r="AB21" s="73" t="e">
        <f t="shared" si="2"/>
        <v>#N/A</v>
      </c>
      <c r="AC21" s="73" t="e">
        <f t="shared" si="2"/>
        <v>#N/A</v>
      </c>
      <c r="AD21" s="73" t="e">
        <f t="shared" si="2"/>
        <v>#N/A</v>
      </c>
      <c r="AE21" s="73" t="e">
        <f t="shared" si="2"/>
        <v>#N/A</v>
      </c>
      <c r="AF21" s="73" t="e">
        <f t="shared" si="2"/>
        <v>#N/A</v>
      </c>
      <c r="AG21" s="73" t="e">
        <f t="shared" si="5"/>
        <v>#N/A</v>
      </c>
      <c r="AH21" s="73" t="e">
        <f t="shared" si="5"/>
        <v>#N/A</v>
      </c>
      <c r="AI21" s="73" t="e">
        <f t="shared" si="5"/>
        <v>#N/A</v>
      </c>
      <c r="AJ21" s="73" t="e">
        <f t="shared" si="5"/>
        <v>#N/A</v>
      </c>
      <c r="AK21" s="73" t="e">
        <f t="shared" si="5"/>
        <v>#N/A</v>
      </c>
      <c r="AL21" s="73" t="e">
        <f t="shared" si="5"/>
        <v>#N/A</v>
      </c>
      <c r="AM21" s="73" t="e">
        <f t="shared" si="5"/>
        <v>#N/A</v>
      </c>
      <c r="AN21" s="73" t="e">
        <f t="shared" si="5"/>
        <v>#N/A</v>
      </c>
      <c r="AO21" s="73" t="e">
        <f t="shared" si="5"/>
        <v>#N/A</v>
      </c>
      <c r="AP21" s="73" t="e">
        <f t="shared" si="5"/>
        <v>#N/A</v>
      </c>
      <c r="AQ21" s="73" t="e">
        <f t="shared" si="5"/>
        <v>#N/A</v>
      </c>
      <c r="AR21" s="73" t="e">
        <f t="shared" si="6"/>
        <v>#N/A</v>
      </c>
      <c r="AS21" s="73" t="e">
        <f t="shared" si="6"/>
        <v>#N/A</v>
      </c>
      <c r="AT21" s="73" t="e">
        <f t="shared" si="6"/>
        <v>#N/A</v>
      </c>
      <c r="AU21" s="73" t="e">
        <f t="shared" si="6"/>
        <v>#N/A</v>
      </c>
      <c r="AV21" s="73" t="e">
        <f t="shared" si="6"/>
        <v>#N/A</v>
      </c>
      <c r="AW21" s="73" t="e">
        <f t="shared" si="6"/>
        <v>#N/A</v>
      </c>
      <c r="AX21" s="73" t="e">
        <f t="shared" si="6"/>
        <v>#N/A</v>
      </c>
      <c r="AY21" s="73" t="e">
        <f t="shared" si="6"/>
        <v>#N/A</v>
      </c>
      <c r="AZ21" s="73" t="e">
        <f t="shared" si="6"/>
        <v>#N/A</v>
      </c>
      <c r="BC21" s="66">
        <v>17</v>
      </c>
      <c r="BD21" s="66" t="s">
        <v>125</v>
      </c>
      <c r="BE21" s="66">
        <f t="shared" si="1"/>
        <v>11700</v>
      </c>
      <c r="BF21" s="66" t="s">
        <v>155</v>
      </c>
      <c r="BG21" s="68">
        <v>2</v>
      </c>
      <c r="BH21" s="68">
        <v>2</v>
      </c>
      <c r="BI21" s="68" t="s">
        <v>132</v>
      </c>
      <c r="BJ21" s="68">
        <v>4</v>
      </c>
      <c r="BK21" s="68" t="s">
        <v>147</v>
      </c>
      <c r="BL21" s="68">
        <v>4</v>
      </c>
      <c r="BM21" s="68" t="s">
        <v>124</v>
      </c>
      <c r="BN21" s="68" t="s">
        <v>124</v>
      </c>
      <c r="BO21" s="68" t="s">
        <v>124</v>
      </c>
      <c r="BP21" s="68" t="s">
        <v>124</v>
      </c>
      <c r="BQ21" s="69" t="str">
        <f t="shared" si="4"/>
        <v>妖鳥：4 / 邪龍：4</v>
      </c>
      <c r="BU21" s="66" t="s">
        <v>155</v>
      </c>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v>4</v>
      </c>
      <c r="CW21" s="68"/>
      <c r="CX21" s="68"/>
      <c r="CY21" s="68"/>
      <c r="CZ21" s="68"/>
      <c r="DA21" s="68"/>
      <c r="DB21" s="68"/>
      <c r="DC21" s="68">
        <v>4</v>
      </c>
      <c r="DD21" s="68"/>
      <c r="DE21" s="68"/>
    </row>
    <row r="22" spans="2:109">
      <c r="B22" s="66">
        <v>18</v>
      </c>
      <c r="C22" s="66" t="s">
        <v>111</v>
      </c>
      <c r="D22" s="66" t="s">
        <v>82</v>
      </c>
      <c r="E22" s="66">
        <f>SUMIF($BF$5:$BF$40,D22,$BE$5:$BE$40)+COUNTIF($D$4:D22,D22)</f>
        <v>10106</v>
      </c>
      <c r="F22" s="66" t="s">
        <v>154</v>
      </c>
      <c r="G22" s="67" t="s">
        <v>95</v>
      </c>
      <c r="H22" s="68" t="s">
        <v>82</v>
      </c>
      <c r="I22" s="68">
        <v>1</v>
      </c>
      <c r="J22" s="68" t="s">
        <v>153</v>
      </c>
      <c r="K22" s="68">
        <v>1</v>
      </c>
      <c r="L22" s="68" t="s">
        <v>124</v>
      </c>
      <c r="M22" s="68">
        <v>0</v>
      </c>
      <c r="N22" s="68" t="s">
        <v>124</v>
      </c>
      <c r="O22" s="68">
        <v>0</v>
      </c>
      <c r="Q22" s="73">
        <f t="shared" ref="Q22:AF37" si="7">INDEX($H22:$O22,1,MATCH(Q$4,$H22:$O22,0)+1)</f>
        <v>1</v>
      </c>
      <c r="R22" s="73" t="e">
        <f t="shared" si="7"/>
        <v>#N/A</v>
      </c>
      <c r="S22" s="73" t="e">
        <f t="shared" si="7"/>
        <v>#N/A</v>
      </c>
      <c r="T22" s="73" t="e">
        <f t="shared" si="7"/>
        <v>#N/A</v>
      </c>
      <c r="U22" s="73" t="e">
        <f t="shared" si="7"/>
        <v>#N/A</v>
      </c>
      <c r="V22" s="73" t="e">
        <f t="shared" si="7"/>
        <v>#N/A</v>
      </c>
      <c r="W22" s="73" t="e">
        <f t="shared" si="7"/>
        <v>#N/A</v>
      </c>
      <c r="X22" s="73" t="e">
        <f t="shared" si="7"/>
        <v>#N/A</v>
      </c>
      <c r="Y22" s="73" t="e">
        <f t="shared" si="7"/>
        <v>#N/A</v>
      </c>
      <c r="Z22" s="73" t="e">
        <f t="shared" si="7"/>
        <v>#N/A</v>
      </c>
      <c r="AA22" s="73" t="e">
        <f t="shared" si="7"/>
        <v>#N/A</v>
      </c>
      <c r="AB22" s="73" t="e">
        <f t="shared" si="7"/>
        <v>#N/A</v>
      </c>
      <c r="AC22" s="73" t="e">
        <f t="shared" si="7"/>
        <v>#N/A</v>
      </c>
      <c r="AD22" s="73" t="e">
        <f t="shared" si="7"/>
        <v>#N/A</v>
      </c>
      <c r="AE22" s="73" t="e">
        <f t="shared" si="7"/>
        <v>#N/A</v>
      </c>
      <c r="AF22" s="73">
        <f t="shared" si="7"/>
        <v>1</v>
      </c>
      <c r="AG22" s="73" t="e">
        <f t="shared" si="5"/>
        <v>#N/A</v>
      </c>
      <c r="AH22" s="73" t="e">
        <f t="shared" si="5"/>
        <v>#N/A</v>
      </c>
      <c r="AI22" s="73" t="e">
        <f t="shared" si="5"/>
        <v>#N/A</v>
      </c>
      <c r="AJ22" s="73" t="e">
        <f t="shared" si="5"/>
        <v>#N/A</v>
      </c>
      <c r="AK22" s="73" t="e">
        <f t="shared" si="5"/>
        <v>#N/A</v>
      </c>
      <c r="AL22" s="73" t="e">
        <f t="shared" si="5"/>
        <v>#N/A</v>
      </c>
      <c r="AM22" s="73" t="e">
        <f t="shared" si="5"/>
        <v>#N/A</v>
      </c>
      <c r="AN22" s="73" t="e">
        <f t="shared" si="5"/>
        <v>#N/A</v>
      </c>
      <c r="AO22" s="73" t="e">
        <f t="shared" si="5"/>
        <v>#N/A</v>
      </c>
      <c r="AP22" s="73" t="e">
        <f t="shared" si="5"/>
        <v>#N/A</v>
      </c>
      <c r="AQ22" s="73" t="e">
        <f t="shared" si="5"/>
        <v>#N/A</v>
      </c>
      <c r="AR22" s="73" t="e">
        <f t="shared" si="6"/>
        <v>#N/A</v>
      </c>
      <c r="AS22" s="73" t="e">
        <f t="shared" si="6"/>
        <v>#N/A</v>
      </c>
      <c r="AT22" s="73" t="e">
        <f t="shared" si="6"/>
        <v>#N/A</v>
      </c>
      <c r="AU22" s="73" t="e">
        <f t="shared" si="6"/>
        <v>#N/A</v>
      </c>
      <c r="AV22" s="73" t="e">
        <f t="shared" si="6"/>
        <v>#N/A</v>
      </c>
      <c r="AW22" s="73" t="e">
        <f t="shared" si="6"/>
        <v>#N/A</v>
      </c>
      <c r="AX22" s="73" t="e">
        <f t="shared" si="6"/>
        <v>#N/A</v>
      </c>
      <c r="AY22" s="73" t="e">
        <f t="shared" si="6"/>
        <v>#N/A</v>
      </c>
      <c r="AZ22" s="73" t="e">
        <f t="shared" si="6"/>
        <v>#N/A</v>
      </c>
      <c r="BC22" s="66">
        <v>18</v>
      </c>
      <c r="BD22" s="66" t="s">
        <v>148</v>
      </c>
      <c r="BE22" s="66">
        <f t="shared" si="1"/>
        <v>11800</v>
      </c>
      <c r="BF22" s="66" t="s">
        <v>135</v>
      </c>
      <c r="BG22" s="68">
        <v>2</v>
      </c>
      <c r="BH22" s="68">
        <v>3</v>
      </c>
      <c r="BI22" s="68" t="s">
        <v>114</v>
      </c>
      <c r="BJ22" s="68">
        <v>3</v>
      </c>
      <c r="BK22" s="68" t="s">
        <v>99</v>
      </c>
      <c r="BL22" s="68">
        <v>4</v>
      </c>
      <c r="BM22" s="68" t="s">
        <v>100</v>
      </c>
      <c r="BN22" s="68" t="s">
        <v>100</v>
      </c>
      <c r="BO22" s="68" t="s">
        <v>100</v>
      </c>
      <c r="BP22" s="68" t="s">
        <v>100</v>
      </c>
      <c r="BQ22" s="69" t="str">
        <f t="shared" si="4"/>
        <v>地霊：3 / 外道：4</v>
      </c>
      <c r="BU22" s="66" t="s">
        <v>135</v>
      </c>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v>4</v>
      </c>
      <c r="CU22" s="68"/>
      <c r="CV22" s="68"/>
      <c r="CW22" s="68">
        <v>3</v>
      </c>
      <c r="CX22" s="68"/>
      <c r="CY22" s="68"/>
      <c r="CZ22" s="68"/>
      <c r="DA22" s="68"/>
      <c r="DB22" s="68"/>
      <c r="DC22" s="68"/>
      <c r="DD22" s="68"/>
      <c r="DE22" s="68"/>
    </row>
    <row r="23" spans="2:109">
      <c r="B23" s="66">
        <v>19</v>
      </c>
      <c r="C23" s="66" t="s">
        <v>125</v>
      </c>
      <c r="D23" s="66" t="s">
        <v>82</v>
      </c>
      <c r="E23" s="66">
        <f>SUMIF($BF$5:$BF$40,D23,$BE$5:$BE$40)+COUNTIF($D$4:D23,D23)</f>
        <v>10107</v>
      </c>
      <c r="F23" s="66" t="s">
        <v>156</v>
      </c>
      <c r="G23" s="67" t="s">
        <v>95</v>
      </c>
      <c r="H23" s="68" t="s">
        <v>82</v>
      </c>
      <c r="I23" s="68">
        <v>7</v>
      </c>
      <c r="J23" s="68" t="s">
        <v>93</v>
      </c>
      <c r="K23" s="68">
        <v>8</v>
      </c>
      <c r="L23" s="68" t="s">
        <v>83</v>
      </c>
      <c r="M23" s="68">
        <v>9</v>
      </c>
      <c r="N23" s="68" t="s">
        <v>141</v>
      </c>
      <c r="O23" s="68">
        <v>0</v>
      </c>
      <c r="Q23" s="73">
        <f t="shared" si="7"/>
        <v>7</v>
      </c>
      <c r="R23" s="73" t="e">
        <f t="shared" si="7"/>
        <v>#N/A</v>
      </c>
      <c r="S23" s="73" t="e">
        <f t="shared" si="7"/>
        <v>#N/A</v>
      </c>
      <c r="T23" s="73" t="e">
        <f t="shared" si="7"/>
        <v>#N/A</v>
      </c>
      <c r="U23" s="73" t="e">
        <f t="shared" si="7"/>
        <v>#N/A</v>
      </c>
      <c r="V23" s="73" t="e">
        <f t="shared" si="7"/>
        <v>#N/A</v>
      </c>
      <c r="W23" s="73" t="e">
        <f t="shared" si="7"/>
        <v>#N/A</v>
      </c>
      <c r="X23" s="73" t="e">
        <f t="shared" si="7"/>
        <v>#N/A</v>
      </c>
      <c r="Y23" s="73" t="e">
        <f t="shared" si="7"/>
        <v>#N/A</v>
      </c>
      <c r="Z23" s="73">
        <f t="shared" si="7"/>
        <v>9</v>
      </c>
      <c r="AA23" s="73" t="e">
        <f t="shared" si="7"/>
        <v>#N/A</v>
      </c>
      <c r="AB23" s="73" t="e">
        <f t="shared" si="7"/>
        <v>#N/A</v>
      </c>
      <c r="AC23" s="73">
        <f t="shared" si="7"/>
        <v>8</v>
      </c>
      <c r="AD23" s="73" t="e">
        <f t="shared" si="7"/>
        <v>#N/A</v>
      </c>
      <c r="AE23" s="73" t="e">
        <f t="shared" si="7"/>
        <v>#N/A</v>
      </c>
      <c r="AF23" s="73" t="e">
        <f t="shared" si="7"/>
        <v>#N/A</v>
      </c>
      <c r="AG23" s="73" t="e">
        <f t="shared" si="5"/>
        <v>#N/A</v>
      </c>
      <c r="AH23" s="73" t="e">
        <f t="shared" si="5"/>
        <v>#N/A</v>
      </c>
      <c r="AI23" s="73" t="e">
        <f t="shared" si="5"/>
        <v>#N/A</v>
      </c>
      <c r="AJ23" s="73" t="e">
        <f t="shared" si="5"/>
        <v>#N/A</v>
      </c>
      <c r="AK23" s="73" t="e">
        <f t="shared" si="5"/>
        <v>#N/A</v>
      </c>
      <c r="AL23" s="73" t="e">
        <f t="shared" si="5"/>
        <v>#N/A</v>
      </c>
      <c r="AM23" s="73" t="e">
        <f t="shared" si="5"/>
        <v>#N/A</v>
      </c>
      <c r="AN23" s="73" t="e">
        <f t="shared" si="5"/>
        <v>#N/A</v>
      </c>
      <c r="AO23" s="73" t="e">
        <f t="shared" si="5"/>
        <v>#N/A</v>
      </c>
      <c r="AP23" s="73" t="e">
        <f t="shared" si="5"/>
        <v>#N/A</v>
      </c>
      <c r="AQ23" s="73" t="e">
        <f t="shared" si="5"/>
        <v>#N/A</v>
      </c>
      <c r="AR23" s="73" t="e">
        <f t="shared" si="6"/>
        <v>#N/A</v>
      </c>
      <c r="AS23" s="73" t="e">
        <f t="shared" si="6"/>
        <v>#N/A</v>
      </c>
      <c r="AT23" s="73" t="e">
        <f t="shared" si="6"/>
        <v>#N/A</v>
      </c>
      <c r="AU23" s="73" t="e">
        <f t="shared" si="6"/>
        <v>#N/A</v>
      </c>
      <c r="AV23" s="73" t="e">
        <f t="shared" si="6"/>
        <v>#N/A</v>
      </c>
      <c r="AW23" s="73" t="e">
        <f t="shared" si="6"/>
        <v>#N/A</v>
      </c>
      <c r="AX23" s="73" t="e">
        <f t="shared" si="6"/>
        <v>#N/A</v>
      </c>
      <c r="AY23" s="73" t="e">
        <f t="shared" si="6"/>
        <v>#N/A</v>
      </c>
      <c r="AZ23" s="73" t="e">
        <f t="shared" si="6"/>
        <v>#N/A</v>
      </c>
      <c r="BC23" s="66">
        <v>19</v>
      </c>
      <c r="BD23" s="66" t="s">
        <v>101</v>
      </c>
      <c r="BE23" s="66">
        <f t="shared" si="1"/>
        <v>11900</v>
      </c>
      <c r="BF23" s="66" t="s">
        <v>109</v>
      </c>
      <c r="BG23" s="68">
        <v>2</v>
      </c>
      <c r="BH23" s="68">
        <v>2</v>
      </c>
      <c r="BI23" s="68" t="s">
        <v>132</v>
      </c>
      <c r="BJ23" s="68">
        <v>4</v>
      </c>
      <c r="BK23" s="68" t="s">
        <v>159</v>
      </c>
      <c r="BL23" s="68">
        <v>4</v>
      </c>
      <c r="BM23" s="68" t="s">
        <v>110</v>
      </c>
      <c r="BN23" s="68" t="s">
        <v>110</v>
      </c>
      <c r="BO23" s="68" t="s">
        <v>110</v>
      </c>
      <c r="BP23" s="68" t="s">
        <v>110</v>
      </c>
      <c r="BQ23" s="69" t="str">
        <f t="shared" si="4"/>
        <v>妖鳥：4 / 妖精：4</v>
      </c>
      <c r="BU23" s="66" t="s">
        <v>109</v>
      </c>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v>4</v>
      </c>
      <c r="CW23" s="68"/>
      <c r="CX23" s="68"/>
      <c r="CY23" s="68">
        <v>4</v>
      </c>
      <c r="CZ23" s="68"/>
      <c r="DA23" s="68"/>
      <c r="DB23" s="68"/>
      <c r="DC23" s="68"/>
      <c r="DD23" s="68"/>
      <c r="DE23" s="68"/>
    </row>
    <row r="24" spans="2:109">
      <c r="B24" s="66">
        <v>20</v>
      </c>
      <c r="C24" s="66" t="s">
        <v>101</v>
      </c>
      <c r="D24" s="66" t="s">
        <v>97</v>
      </c>
      <c r="E24" s="66">
        <f>SUMIF($BF$5:$BF$40,D24,$BE$5:$BE$40)+COUNTIF($D$4:D24,D24)</f>
        <v>10401</v>
      </c>
      <c r="F24" s="66" t="s">
        <v>157</v>
      </c>
      <c r="G24" s="67" t="s">
        <v>158</v>
      </c>
      <c r="H24" s="68" t="s">
        <v>97</v>
      </c>
      <c r="I24" s="68">
        <v>1</v>
      </c>
      <c r="J24" s="68" t="s">
        <v>100</v>
      </c>
      <c r="K24" s="68">
        <v>0</v>
      </c>
      <c r="L24" s="68" t="s">
        <v>100</v>
      </c>
      <c r="M24" s="68">
        <v>0</v>
      </c>
      <c r="N24" s="68" t="s">
        <v>100</v>
      </c>
      <c r="O24" s="68">
        <v>0</v>
      </c>
      <c r="Q24" s="73" t="e">
        <f t="shared" si="7"/>
        <v>#N/A</v>
      </c>
      <c r="R24" s="73" t="e">
        <f t="shared" si="7"/>
        <v>#N/A</v>
      </c>
      <c r="S24" s="73" t="e">
        <f t="shared" si="7"/>
        <v>#N/A</v>
      </c>
      <c r="T24" s="73">
        <f t="shared" si="7"/>
        <v>1</v>
      </c>
      <c r="U24" s="73" t="e">
        <f t="shared" si="7"/>
        <v>#N/A</v>
      </c>
      <c r="V24" s="73" t="e">
        <f t="shared" si="7"/>
        <v>#N/A</v>
      </c>
      <c r="W24" s="73" t="e">
        <f t="shared" si="7"/>
        <v>#N/A</v>
      </c>
      <c r="X24" s="73" t="e">
        <f t="shared" si="7"/>
        <v>#N/A</v>
      </c>
      <c r="Y24" s="73" t="e">
        <f t="shared" si="7"/>
        <v>#N/A</v>
      </c>
      <c r="Z24" s="73" t="e">
        <f t="shared" si="7"/>
        <v>#N/A</v>
      </c>
      <c r="AA24" s="73" t="e">
        <f t="shared" si="7"/>
        <v>#N/A</v>
      </c>
      <c r="AB24" s="73" t="e">
        <f t="shared" si="7"/>
        <v>#N/A</v>
      </c>
      <c r="AC24" s="73" t="e">
        <f t="shared" si="7"/>
        <v>#N/A</v>
      </c>
      <c r="AD24" s="73" t="e">
        <f t="shared" si="7"/>
        <v>#N/A</v>
      </c>
      <c r="AE24" s="73" t="e">
        <f t="shared" si="7"/>
        <v>#N/A</v>
      </c>
      <c r="AF24" s="73" t="e">
        <f t="shared" si="7"/>
        <v>#N/A</v>
      </c>
      <c r="AG24" s="73" t="e">
        <f t="shared" si="5"/>
        <v>#N/A</v>
      </c>
      <c r="AH24" s="73" t="e">
        <f t="shared" si="5"/>
        <v>#N/A</v>
      </c>
      <c r="AI24" s="73" t="e">
        <f t="shared" si="5"/>
        <v>#N/A</v>
      </c>
      <c r="AJ24" s="73" t="e">
        <f t="shared" si="5"/>
        <v>#N/A</v>
      </c>
      <c r="AK24" s="73" t="e">
        <f t="shared" si="5"/>
        <v>#N/A</v>
      </c>
      <c r="AL24" s="73" t="e">
        <f t="shared" si="5"/>
        <v>#N/A</v>
      </c>
      <c r="AM24" s="73" t="e">
        <f t="shared" si="5"/>
        <v>#N/A</v>
      </c>
      <c r="AN24" s="73" t="e">
        <f t="shared" si="5"/>
        <v>#N/A</v>
      </c>
      <c r="AO24" s="73" t="e">
        <f t="shared" si="5"/>
        <v>#N/A</v>
      </c>
      <c r="AP24" s="73" t="e">
        <f t="shared" si="5"/>
        <v>#N/A</v>
      </c>
      <c r="AQ24" s="73" t="e">
        <f t="shared" si="5"/>
        <v>#N/A</v>
      </c>
      <c r="AR24" s="73" t="e">
        <f t="shared" si="6"/>
        <v>#N/A</v>
      </c>
      <c r="AS24" s="73" t="e">
        <f t="shared" si="6"/>
        <v>#N/A</v>
      </c>
      <c r="AT24" s="73" t="e">
        <f t="shared" si="6"/>
        <v>#N/A</v>
      </c>
      <c r="AU24" s="73" t="e">
        <f t="shared" si="6"/>
        <v>#N/A</v>
      </c>
      <c r="AV24" s="73" t="e">
        <f t="shared" si="6"/>
        <v>#N/A</v>
      </c>
      <c r="AW24" s="73" t="e">
        <f t="shared" si="6"/>
        <v>#N/A</v>
      </c>
      <c r="AX24" s="73" t="e">
        <f t="shared" si="6"/>
        <v>#N/A</v>
      </c>
      <c r="AY24" s="73" t="e">
        <f t="shared" si="6"/>
        <v>#N/A</v>
      </c>
      <c r="AZ24" s="73" t="e">
        <f t="shared" si="6"/>
        <v>#N/A</v>
      </c>
      <c r="BC24" s="66">
        <v>20</v>
      </c>
      <c r="BD24" s="66" t="s">
        <v>162</v>
      </c>
      <c r="BE24" s="66">
        <f t="shared" si="1"/>
        <v>22000</v>
      </c>
      <c r="BF24" s="66" t="s">
        <v>128</v>
      </c>
      <c r="BG24" s="68">
        <v>2</v>
      </c>
      <c r="BH24" s="68">
        <v>3</v>
      </c>
      <c r="BI24" s="68" t="s">
        <v>115</v>
      </c>
      <c r="BJ24" s="68">
        <v>5</v>
      </c>
      <c r="BK24" s="68" t="s">
        <v>143</v>
      </c>
      <c r="BL24" s="68">
        <v>5</v>
      </c>
      <c r="BM24" s="68" t="s">
        <v>110</v>
      </c>
      <c r="BN24" s="68" t="s">
        <v>110</v>
      </c>
      <c r="BO24" s="68" t="s">
        <v>110</v>
      </c>
      <c r="BP24" s="68" t="s">
        <v>110</v>
      </c>
      <c r="BQ24" s="69" t="str">
        <f t="shared" si="4"/>
        <v>精霊：5 / 魔獣：5</v>
      </c>
      <c r="BU24" s="66" t="s">
        <v>128</v>
      </c>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v>5</v>
      </c>
      <c r="CY24" s="68"/>
      <c r="CZ24" s="68">
        <v>5</v>
      </c>
      <c r="DA24" s="68"/>
      <c r="DB24" s="68"/>
      <c r="DC24" s="68"/>
      <c r="DD24" s="68"/>
      <c r="DE24" s="68"/>
    </row>
    <row r="25" spans="2:109">
      <c r="B25" s="66">
        <v>21</v>
      </c>
      <c r="C25" s="66" t="s">
        <v>111</v>
      </c>
      <c r="D25" s="66" t="s">
        <v>97</v>
      </c>
      <c r="E25" s="66">
        <f>SUMIF($BF$5:$BF$40,D25,$BE$5:$BE$40)+COUNTIF($D$4:D25,D25)</f>
        <v>10402</v>
      </c>
      <c r="F25" s="66" t="s">
        <v>160</v>
      </c>
      <c r="G25" s="67" t="s">
        <v>161</v>
      </c>
      <c r="H25" s="68" t="s">
        <v>97</v>
      </c>
      <c r="I25" s="68">
        <v>1</v>
      </c>
      <c r="J25" s="68" t="s">
        <v>110</v>
      </c>
      <c r="K25" s="68">
        <v>0</v>
      </c>
      <c r="L25" s="68" t="s">
        <v>110</v>
      </c>
      <c r="M25" s="68">
        <v>0</v>
      </c>
      <c r="N25" s="68" t="s">
        <v>110</v>
      </c>
      <c r="O25" s="68">
        <v>0</v>
      </c>
      <c r="Q25" s="73" t="e">
        <f t="shared" si="7"/>
        <v>#N/A</v>
      </c>
      <c r="R25" s="73" t="e">
        <f t="shared" si="7"/>
        <v>#N/A</v>
      </c>
      <c r="S25" s="73" t="e">
        <f t="shared" si="7"/>
        <v>#N/A</v>
      </c>
      <c r="T25" s="73">
        <f t="shared" si="7"/>
        <v>1</v>
      </c>
      <c r="U25" s="73" t="e">
        <f t="shared" si="7"/>
        <v>#N/A</v>
      </c>
      <c r="V25" s="73" t="e">
        <f t="shared" si="7"/>
        <v>#N/A</v>
      </c>
      <c r="W25" s="73" t="e">
        <f t="shared" si="7"/>
        <v>#N/A</v>
      </c>
      <c r="X25" s="73" t="e">
        <f t="shared" si="7"/>
        <v>#N/A</v>
      </c>
      <c r="Y25" s="73" t="e">
        <f t="shared" si="7"/>
        <v>#N/A</v>
      </c>
      <c r="Z25" s="73" t="e">
        <f t="shared" si="7"/>
        <v>#N/A</v>
      </c>
      <c r="AA25" s="73" t="e">
        <f t="shared" si="7"/>
        <v>#N/A</v>
      </c>
      <c r="AB25" s="73" t="e">
        <f t="shared" si="7"/>
        <v>#N/A</v>
      </c>
      <c r="AC25" s="73" t="e">
        <f t="shared" si="7"/>
        <v>#N/A</v>
      </c>
      <c r="AD25" s="73" t="e">
        <f t="shared" si="7"/>
        <v>#N/A</v>
      </c>
      <c r="AE25" s="73" t="e">
        <f t="shared" si="7"/>
        <v>#N/A</v>
      </c>
      <c r="AF25" s="73" t="e">
        <f t="shared" si="7"/>
        <v>#N/A</v>
      </c>
      <c r="AG25" s="73" t="e">
        <f t="shared" si="5"/>
        <v>#N/A</v>
      </c>
      <c r="AH25" s="73" t="e">
        <f t="shared" si="5"/>
        <v>#N/A</v>
      </c>
      <c r="AI25" s="73" t="e">
        <f t="shared" si="5"/>
        <v>#N/A</v>
      </c>
      <c r="AJ25" s="73" t="e">
        <f t="shared" si="5"/>
        <v>#N/A</v>
      </c>
      <c r="AK25" s="73" t="e">
        <f t="shared" si="5"/>
        <v>#N/A</v>
      </c>
      <c r="AL25" s="73" t="e">
        <f t="shared" si="5"/>
        <v>#N/A</v>
      </c>
      <c r="AM25" s="73" t="e">
        <f t="shared" si="5"/>
        <v>#N/A</v>
      </c>
      <c r="AN25" s="73" t="e">
        <f t="shared" si="5"/>
        <v>#N/A</v>
      </c>
      <c r="AO25" s="73" t="e">
        <f t="shared" si="5"/>
        <v>#N/A</v>
      </c>
      <c r="AP25" s="73" t="e">
        <f t="shared" si="5"/>
        <v>#N/A</v>
      </c>
      <c r="AQ25" s="73" t="e">
        <f t="shared" si="5"/>
        <v>#N/A</v>
      </c>
      <c r="AR25" s="73" t="e">
        <f t="shared" si="6"/>
        <v>#N/A</v>
      </c>
      <c r="AS25" s="73" t="e">
        <f t="shared" si="6"/>
        <v>#N/A</v>
      </c>
      <c r="AT25" s="73" t="e">
        <f t="shared" si="6"/>
        <v>#N/A</v>
      </c>
      <c r="AU25" s="73" t="e">
        <f t="shared" si="6"/>
        <v>#N/A</v>
      </c>
      <c r="AV25" s="73" t="e">
        <f t="shared" si="6"/>
        <v>#N/A</v>
      </c>
      <c r="AW25" s="73" t="e">
        <f t="shared" si="6"/>
        <v>#N/A</v>
      </c>
      <c r="AX25" s="73" t="e">
        <f t="shared" si="6"/>
        <v>#N/A</v>
      </c>
      <c r="AY25" s="73" t="e">
        <f t="shared" si="6"/>
        <v>#N/A</v>
      </c>
      <c r="AZ25" s="73" t="e">
        <f t="shared" si="6"/>
        <v>#N/A</v>
      </c>
      <c r="BC25" s="66">
        <v>21</v>
      </c>
      <c r="BD25" s="66" t="s">
        <v>162</v>
      </c>
      <c r="BE25" s="66">
        <f t="shared" si="1"/>
        <v>22100</v>
      </c>
      <c r="BF25" s="66" t="s">
        <v>164</v>
      </c>
      <c r="BG25" s="68">
        <v>2</v>
      </c>
      <c r="BH25" s="68">
        <v>2</v>
      </c>
      <c r="BI25" s="68" t="s">
        <v>143</v>
      </c>
      <c r="BJ25" s="68">
        <v>4</v>
      </c>
      <c r="BK25" s="68" t="s">
        <v>151</v>
      </c>
      <c r="BL25" s="68">
        <v>4</v>
      </c>
      <c r="BM25" s="68" t="s">
        <v>110</v>
      </c>
      <c r="BN25" s="68" t="s">
        <v>110</v>
      </c>
      <c r="BO25" s="68" t="s">
        <v>110</v>
      </c>
      <c r="BP25" s="68" t="s">
        <v>110</v>
      </c>
      <c r="BQ25" s="69" t="str">
        <f t="shared" si="4"/>
        <v>魔獣：4 / 妖鬼：4</v>
      </c>
      <c r="BU25" s="66" t="s">
        <v>164</v>
      </c>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v>4</v>
      </c>
      <c r="CY25" s="68"/>
      <c r="CZ25" s="68"/>
      <c r="DA25" s="68">
        <v>4</v>
      </c>
      <c r="DB25" s="68"/>
      <c r="DC25" s="68"/>
      <c r="DD25" s="68"/>
      <c r="DE25" s="68"/>
    </row>
    <row r="26" spans="2:109">
      <c r="B26" s="66">
        <v>22</v>
      </c>
      <c r="C26" s="66" t="s">
        <v>111</v>
      </c>
      <c r="D26" s="66" t="s">
        <v>97</v>
      </c>
      <c r="E26" s="66">
        <f>SUMIF($BF$5:$BF$40,D26,$BE$5:$BE$40)+COUNTIF($D$4:D26,D26)</f>
        <v>10403</v>
      </c>
      <c r="F26" s="66" t="s">
        <v>163</v>
      </c>
      <c r="G26" s="67" t="s">
        <v>161</v>
      </c>
      <c r="H26" s="68" t="s">
        <v>97</v>
      </c>
      <c r="I26" s="68">
        <v>4</v>
      </c>
      <c r="J26" s="68" t="s">
        <v>110</v>
      </c>
      <c r="K26" s="68">
        <v>0</v>
      </c>
      <c r="L26" s="68" t="s">
        <v>110</v>
      </c>
      <c r="M26" s="68">
        <v>0</v>
      </c>
      <c r="N26" s="68" t="s">
        <v>110</v>
      </c>
      <c r="O26" s="68">
        <v>0</v>
      </c>
      <c r="Q26" s="73" t="e">
        <f t="shared" si="7"/>
        <v>#N/A</v>
      </c>
      <c r="R26" s="73" t="e">
        <f t="shared" si="7"/>
        <v>#N/A</v>
      </c>
      <c r="S26" s="73" t="e">
        <f t="shared" si="7"/>
        <v>#N/A</v>
      </c>
      <c r="T26" s="73">
        <f t="shared" si="7"/>
        <v>4</v>
      </c>
      <c r="U26" s="73" t="e">
        <f t="shared" si="7"/>
        <v>#N/A</v>
      </c>
      <c r="V26" s="73" t="e">
        <f t="shared" si="7"/>
        <v>#N/A</v>
      </c>
      <c r="W26" s="73" t="e">
        <f t="shared" si="7"/>
        <v>#N/A</v>
      </c>
      <c r="X26" s="73" t="e">
        <f t="shared" si="7"/>
        <v>#N/A</v>
      </c>
      <c r="Y26" s="73" t="e">
        <f t="shared" si="7"/>
        <v>#N/A</v>
      </c>
      <c r="Z26" s="73" t="e">
        <f t="shared" si="7"/>
        <v>#N/A</v>
      </c>
      <c r="AA26" s="73" t="e">
        <f t="shared" si="7"/>
        <v>#N/A</v>
      </c>
      <c r="AB26" s="73" t="e">
        <f t="shared" si="7"/>
        <v>#N/A</v>
      </c>
      <c r="AC26" s="73" t="e">
        <f t="shared" si="7"/>
        <v>#N/A</v>
      </c>
      <c r="AD26" s="73" t="e">
        <f t="shared" si="7"/>
        <v>#N/A</v>
      </c>
      <c r="AE26" s="73" t="e">
        <f t="shared" si="7"/>
        <v>#N/A</v>
      </c>
      <c r="AF26" s="73" t="e">
        <f t="shared" si="7"/>
        <v>#N/A</v>
      </c>
      <c r="AG26" s="73" t="e">
        <f t="shared" si="5"/>
        <v>#N/A</v>
      </c>
      <c r="AH26" s="73" t="e">
        <f t="shared" si="5"/>
        <v>#N/A</v>
      </c>
      <c r="AI26" s="73" t="e">
        <f t="shared" si="5"/>
        <v>#N/A</v>
      </c>
      <c r="AJ26" s="73" t="e">
        <f t="shared" si="5"/>
        <v>#N/A</v>
      </c>
      <c r="AK26" s="73" t="e">
        <f t="shared" si="5"/>
        <v>#N/A</v>
      </c>
      <c r="AL26" s="73" t="e">
        <f t="shared" si="5"/>
        <v>#N/A</v>
      </c>
      <c r="AM26" s="73" t="e">
        <f t="shared" si="5"/>
        <v>#N/A</v>
      </c>
      <c r="AN26" s="73" t="e">
        <f t="shared" si="5"/>
        <v>#N/A</v>
      </c>
      <c r="AO26" s="73" t="e">
        <f t="shared" si="5"/>
        <v>#N/A</v>
      </c>
      <c r="AP26" s="73" t="e">
        <f t="shared" si="5"/>
        <v>#N/A</v>
      </c>
      <c r="AQ26" s="73" t="e">
        <f t="shared" si="5"/>
        <v>#N/A</v>
      </c>
      <c r="AR26" s="73" t="e">
        <f t="shared" si="6"/>
        <v>#N/A</v>
      </c>
      <c r="AS26" s="73" t="e">
        <f t="shared" si="6"/>
        <v>#N/A</v>
      </c>
      <c r="AT26" s="73" t="e">
        <f t="shared" si="6"/>
        <v>#N/A</v>
      </c>
      <c r="AU26" s="73" t="e">
        <f t="shared" si="6"/>
        <v>#N/A</v>
      </c>
      <c r="AV26" s="73" t="e">
        <f t="shared" si="6"/>
        <v>#N/A</v>
      </c>
      <c r="AW26" s="73" t="e">
        <f t="shared" si="6"/>
        <v>#N/A</v>
      </c>
      <c r="AX26" s="73" t="e">
        <f t="shared" si="6"/>
        <v>#N/A</v>
      </c>
      <c r="AY26" s="73" t="e">
        <f t="shared" si="6"/>
        <v>#N/A</v>
      </c>
      <c r="AZ26" s="73" t="e">
        <f t="shared" si="6"/>
        <v>#N/A</v>
      </c>
      <c r="BC26" s="66">
        <v>22</v>
      </c>
      <c r="BD26" s="66" t="s">
        <v>162</v>
      </c>
      <c r="BE26" s="66">
        <f t="shared" si="1"/>
        <v>22200</v>
      </c>
      <c r="BF26" s="66" t="s">
        <v>146</v>
      </c>
      <c r="BG26" s="68">
        <v>2</v>
      </c>
      <c r="BH26" s="68">
        <v>2</v>
      </c>
      <c r="BI26" s="68" t="s">
        <v>114</v>
      </c>
      <c r="BJ26" s="68">
        <v>4</v>
      </c>
      <c r="BK26" s="68" t="s">
        <v>147</v>
      </c>
      <c r="BL26" s="68">
        <v>4</v>
      </c>
      <c r="BM26" s="68" t="s">
        <v>116</v>
      </c>
      <c r="BN26" s="68" t="s">
        <v>116</v>
      </c>
      <c r="BO26" s="68" t="s">
        <v>116</v>
      </c>
      <c r="BP26" s="68" t="s">
        <v>116</v>
      </c>
      <c r="BQ26" s="69" t="str">
        <f t="shared" si="4"/>
        <v>地霊：4 / 邪龍：4</v>
      </c>
      <c r="BU26" s="66" t="s">
        <v>146</v>
      </c>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v>4</v>
      </c>
      <c r="CX26" s="68"/>
      <c r="CY26" s="68"/>
      <c r="CZ26" s="68"/>
      <c r="DA26" s="68"/>
      <c r="DB26" s="68"/>
      <c r="DC26" s="68">
        <v>4</v>
      </c>
      <c r="DD26" s="68"/>
      <c r="DE26" s="68"/>
    </row>
    <row r="27" spans="2:109">
      <c r="B27" s="66">
        <v>23</v>
      </c>
      <c r="C27" s="66" t="s">
        <v>111</v>
      </c>
      <c r="D27" s="66" t="s">
        <v>97</v>
      </c>
      <c r="E27" s="66">
        <f>SUMIF($BF$5:$BF$40,D27,$BE$5:$BE$40)+COUNTIF($D$4:D27,D27)</f>
        <v>10404</v>
      </c>
      <c r="F27" s="66" t="s">
        <v>165</v>
      </c>
      <c r="G27" s="67" t="s">
        <v>161</v>
      </c>
      <c r="H27" s="68" t="s">
        <v>97</v>
      </c>
      <c r="I27" s="68">
        <v>8</v>
      </c>
      <c r="J27" s="68" t="s">
        <v>110</v>
      </c>
      <c r="K27" s="68">
        <v>0</v>
      </c>
      <c r="L27" s="68" t="s">
        <v>110</v>
      </c>
      <c r="M27" s="68">
        <v>0</v>
      </c>
      <c r="N27" s="68" t="s">
        <v>110</v>
      </c>
      <c r="O27" s="68">
        <v>0</v>
      </c>
      <c r="Q27" s="73" t="e">
        <f t="shared" si="7"/>
        <v>#N/A</v>
      </c>
      <c r="R27" s="73" t="e">
        <f t="shared" si="7"/>
        <v>#N/A</v>
      </c>
      <c r="S27" s="73" t="e">
        <f t="shared" si="7"/>
        <v>#N/A</v>
      </c>
      <c r="T27" s="73">
        <f t="shared" si="7"/>
        <v>8</v>
      </c>
      <c r="U27" s="73" t="e">
        <f t="shared" si="7"/>
        <v>#N/A</v>
      </c>
      <c r="V27" s="73" t="e">
        <f t="shared" si="7"/>
        <v>#N/A</v>
      </c>
      <c r="W27" s="73" t="e">
        <f t="shared" si="7"/>
        <v>#N/A</v>
      </c>
      <c r="X27" s="73" t="e">
        <f t="shared" si="7"/>
        <v>#N/A</v>
      </c>
      <c r="Y27" s="73" t="e">
        <f t="shared" si="7"/>
        <v>#N/A</v>
      </c>
      <c r="Z27" s="73" t="e">
        <f t="shared" si="7"/>
        <v>#N/A</v>
      </c>
      <c r="AA27" s="73" t="e">
        <f t="shared" si="7"/>
        <v>#N/A</v>
      </c>
      <c r="AB27" s="73" t="e">
        <f t="shared" si="7"/>
        <v>#N/A</v>
      </c>
      <c r="AC27" s="73" t="e">
        <f t="shared" si="7"/>
        <v>#N/A</v>
      </c>
      <c r="AD27" s="73" t="e">
        <f t="shared" si="7"/>
        <v>#N/A</v>
      </c>
      <c r="AE27" s="73" t="e">
        <f t="shared" si="7"/>
        <v>#N/A</v>
      </c>
      <c r="AF27" s="73" t="e">
        <f t="shared" si="7"/>
        <v>#N/A</v>
      </c>
      <c r="AG27" s="73" t="e">
        <f t="shared" si="5"/>
        <v>#N/A</v>
      </c>
      <c r="AH27" s="73" t="e">
        <f t="shared" si="5"/>
        <v>#N/A</v>
      </c>
      <c r="AI27" s="73" t="e">
        <f t="shared" si="5"/>
        <v>#N/A</v>
      </c>
      <c r="AJ27" s="73" t="e">
        <f t="shared" si="5"/>
        <v>#N/A</v>
      </c>
      <c r="AK27" s="73" t="e">
        <f t="shared" si="5"/>
        <v>#N/A</v>
      </c>
      <c r="AL27" s="73" t="e">
        <f t="shared" si="5"/>
        <v>#N/A</v>
      </c>
      <c r="AM27" s="73" t="e">
        <f t="shared" si="5"/>
        <v>#N/A</v>
      </c>
      <c r="AN27" s="73" t="e">
        <f t="shared" si="5"/>
        <v>#N/A</v>
      </c>
      <c r="AO27" s="73" t="e">
        <f t="shared" si="5"/>
        <v>#N/A</v>
      </c>
      <c r="AP27" s="73" t="e">
        <f t="shared" si="5"/>
        <v>#N/A</v>
      </c>
      <c r="AQ27" s="73" t="e">
        <f t="shared" si="5"/>
        <v>#N/A</v>
      </c>
      <c r="AR27" s="73" t="e">
        <f t="shared" si="6"/>
        <v>#N/A</v>
      </c>
      <c r="AS27" s="73" t="e">
        <f t="shared" si="6"/>
        <v>#N/A</v>
      </c>
      <c r="AT27" s="73" t="e">
        <f t="shared" si="6"/>
        <v>#N/A</v>
      </c>
      <c r="AU27" s="73" t="e">
        <f t="shared" si="6"/>
        <v>#N/A</v>
      </c>
      <c r="AV27" s="73" t="e">
        <f t="shared" si="6"/>
        <v>#N/A</v>
      </c>
      <c r="AW27" s="73" t="e">
        <f t="shared" si="6"/>
        <v>#N/A</v>
      </c>
      <c r="AX27" s="73" t="e">
        <f t="shared" si="6"/>
        <v>#N/A</v>
      </c>
      <c r="AY27" s="73" t="e">
        <f t="shared" si="6"/>
        <v>#N/A</v>
      </c>
      <c r="AZ27" s="73" t="e">
        <f t="shared" si="6"/>
        <v>#N/A</v>
      </c>
      <c r="BC27" s="66">
        <v>23</v>
      </c>
      <c r="BD27" s="66" t="s">
        <v>167</v>
      </c>
      <c r="BE27" s="66">
        <f t="shared" si="1"/>
        <v>22300</v>
      </c>
      <c r="BF27" s="66" t="s">
        <v>136</v>
      </c>
      <c r="BG27" s="68">
        <v>2</v>
      </c>
      <c r="BH27" s="68">
        <v>2</v>
      </c>
      <c r="BI27" s="68" t="s">
        <v>159</v>
      </c>
      <c r="BJ27" s="68">
        <v>4</v>
      </c>
      <c r="BK27" s="68" t="s">
        <v>168</v>
      </c>
      <c r="BL27" s="68">
        <v>4</v>
      </c>
      <c r="BM27" s="68" t="s">
        <v>169</v>
      </c>
      <c r="BN27" s="68" t="s">
        <v>169</v>
      </c>
      <c r="BO27" s="68" t="s">
        <v>169</v>
      </c>
      <c r="BP27" s="68" t="s">
        <v>169</v>
      </c>
      <c r="BQ27" s="69" t="str">
        <f t="shared" si="4"/>
        <v>妖精：4 / 幽鬼：4</v>
      </c>
      <c r="BU27" s="66" t="s">
        <v>136</v>
      </c>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v>4</v>
      </c>
      <c r="CZ27" s="68"/>
      <c r="DA27" s="68"/>
      <c r="DB27" s="68">
        <v>4</v>
      </c>
      <c r="DC27" s="68"/>
      <c r="DD27" s="68"/>
      <c r="DE27" s="68"/>
    </row>
    <row r="28" spans="2:109">
      <c r="B28" s="66">
        <v>24</v>
      </c>
      <c r="C28" s="66" t="s">
        <v>117</v>
      </c>
      <c r="D28" s="66" t="s">
        <v>97</v>
      </c>
      <c r="E28" s="66">
        <f>SUMIF($BF$5:$BF$40,D28,$BE$5:$BE$40)+COUNTIF($D$4:D28,D28)</f>
        <v>10405</v>
      </c>
      <c r="F28" s="66" t="s">
        <v>166</v>
      </c>
      <c r="G28" s="67" t="s">
        <v>95</v>
      </c>
      <c r="H28" s="68" t="s">
        <v>97</v>
      </c>
      <c r="I28" s="68">
        <v>7</v>
      </c>
      <c r="J28" s="68" t="s">
        <v>164</v>
      </c>
      <c r="K28" s="68">
        <v>7</v>
      </c>
      <c r="L28" s="68" t="s">
        <v>116</v>
      </c>
      <c r="M28" s="68">
        <v>0</v>
      </c>
      <c r="N28" s="68" t="s">
        <v>116</v>
      </c>
      <c r="O28" s="68">
        <v>0</v>
      </c>
      <c r="Q28" s="73" t="e">
        <f t="shared" si="7"/>
        <v>#N/A</v>
      </c>
      <c r="R28" s="73" t="e">
        <f t="shared" si="7"/>
        <v>#N/A</v>
      </c>
      <c r="S28" s="73" t="e">
        <f t="shared" si="7"/>
        <v>#N/A</v>
      </c>
      <c r="T28" s="73">
        <f t="shared" si="7"/>
        <v>7</v>
      </c>
      <c r="U28" s="73" t="e">
        <f t="shared" si="7"/>
        <v>#N/A</v>
      </c>
      <c r="V28" s="73" t="e">
        <f t="shared" si="7"/>
        <v>#N/A</v>
      </c>
      <c r="W28" s="73" t="e">
        <f t="shared" si="7"/>
        <v>#N/A</v>
      </c>
      <c r="X28" s="73" t="e">
        <f t="shared" si="7"/>
        <v>#N/A</v>
      </c>
      <c r="Y28" s="73" t="e">
        <f t="shared" si="7"/>
        <v>#N/A</v>
      </c>
      <c r="Z28" s="73" t="e">
        <f t="shared" si="7"/>
        <v>#N/A</v>
      </c>
      <c r="AA28" s="73" t="e">
        <f t="shared" si="7"/>
        <v>#N/A</v>
      </c>
      <c r="AB28" s="73" t="e">
        <f t="shared" si="7"/>
        <v>#N/A</v>
      </c>
      <c r="AC28" s="73" t="e">
        <f t="shared" si="7"/>
        <v>#N/A</v>
      </c>
      <c r="AD28" s="73" t="e">
        <f t="shared" si="7"/>
        <v>#N/A</v>
      </c>
      <c r="AE28" s="73" t="e">
        <f t="shared" si="7"/>
        <v>#N/A</v>
      </c>
      <c r="AF28" s="73" t="e">
        <f t="shared" si="7"/>
        <v>#N/A</v>
      </c>
      <c r="AG28" s="73" t="e">
        <f t="shared" si="5"/>
        <v>#N/A</v>
      </c>
      <c r="AH28" s="73" t="e">
        <f t="shared" si="5"/>
        <v>#N/A</v>
      </c>
      <c r="AI28" s="73" t="e">
        <f t="shared" si="5"/>
        <v>#N/A</v>
      </c>
      <c r="AJ28" s="73" t="e">
        <f t="shared" si="5"/>
        <v>#N/A</v>
      </c>
      <c r="AK28" s="73">
        <f t="shared" si="5"/>
        <v>7</v>
      </c>
      <c r="AL28" s="73" t="e">
        <f t="shared" si="5"/>
        <v>#N/A</v>
      </c>
      <c r="AM28" s="73" t="e">
        <f t="shared" si="5"/>
        <v>#N/A</v>
      </c>
      <c r="AN28" s="73" t="e">
        <f t="shared" si="5"/>
        <v>#N/A</v>
      </c>
      <c r="AO28" s="73" t="e">
        <f t="shared" si="5"/>
        <v>#N/A</v>
      </c>
      <c r="AP28" s="73" t="e">
        <f t="shared" si="5"/>
        <v>#N/A</v>
      </c>
      <c r="AQ28" s="73" t="e">
        <f t="shared" si="5"/>
        <v>#N/A</v>
      </c>
      <c r="AR28" s="73" t="e">
        <f t="shared" si="6"/>
        <v>#N/A</v>
      </c>
      <c r="AS28" s="73" t="e">
        <f t="shared" si="6"/>
        <v>#N/A</v>
      </c>
      <c r="AT28" s="73" t="e">
        <f t="shared" si="6"/>
        <v>#N/A</v>
      </c>
      <c r="AU28" s="73" t="e">
        <f t="shared" si="6"/>
        <v>#N/A</v>
      </c>
      <c r="AV28" s="73" t="e">
        <f t="shared" si="6"/>
        <v>#N/A</v>
      </c>
      <c r="AW28" s="73" t="e">
        <f t="shared" si="6"/>
        <v>#N/A</v>
      </c>
      <c r="AX28" s="73" t="e">
        <f t="shared" si="6"/>
        <v>#N/A</v>
      </c>
      <c r="AY28" s="73" t="e">
        <f t="shared" si="6"/>
        <v>#N/A</v>
      </c>
      <c r="AZ28" s="73" t="e">
        <f t="shared" si="6"/>
        <v>#N/A</v>
      </c>
      <c r="BC28" s="66">
        <v>24</v>
      </c>
      <c r="BD28" s="66" t="s">
        <v>172</v>
      </c>
      <c r="BE28" s="66">
        <f t="shared" si="1"/>
        <v>22400</v>
      </c>
      <c r="BF28" s="66" t="s">
        <v>173</v>
      </c>
      <c r="BG28" s="68">
        <v>2</v>
      </c>
      <c r="BH28" s="68">
        <v>3</v>
      </c>
      <c r="BI28" s="68" t="s">
        <v>159</v>
      </c>
      <c r="BJ28" s="68">
        <v>6</v>
      </c>
      <c r="BK28" s="68" t="s">
        <v>100</v>
      </c>
      <c r="BL28" s="68" t="s">
        <v>100</v>
      </c>
      <c r="BM28" s="68" t="s">
        <v>100</v>
      </c>
      <c r="BN28" s="68" t="s">
        <v>100</v>
      </c>
      <c r="BO28" s="68" t="s">
        <v>100</v>
      </c>
      <c r="BP28" s="68" t="s">
        <v>100</v>
      </c>
      <c r="BQ28" s="69" t="str">
        <f>CONCATENATE(BI28,"：",BJ28)</f>
        <v>妖精：6</v>
      </c>
      <c r="BU28" s="66" t="s">
        <v>173</v>
      </c>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v>6</v>
      </c>
      <c r="CZ28" s="68"/>
      <c r="DA28" s="68"/>
      <c r="DB28" s="68"/>
      <c r="DC28" s="68"/>
      <c r="DD28" s="68"/>
      <c r="DE28" s="68"/>
    </row>
    <row r="29" spans="2:109">
      <c r="B29" s="66">
        <v>25</v>
      </c>
      <c r="C29" s="66" t="s">
        <v>170</v>
      </c>
      <c r="D29" s="66" t="s">
        <v>97</v>
      </c>
      <c r="E29" s="66">
        <f>SUMIF($BF$5:$BF$40,D29,$BE$5:$BE$40)+COUNTIF($D$4:D29,D29)</f>
        <v>10406</v>
      </c>
      <c r="F29" s="66" t="s">
        <v>171</v>
      </c>
      <c r="G29" s="67" t="s">
        <v>95</v>
      </c>
      <c r="H29" s="68" t="s">
        <v>97</v>
      </c>
      <c r="I29" s="68">
        <v>8</v>
      </c>
      <c r="J29" s="68" t="s">
        <v>99</v>
      </c>
      <c r="K29" s="68">
        <v>10</v>
      </c>
      <c r="L29" s="68" t="s">
        <v>100</v>
      </c>
      <c r="M29" s="68">
        <v>0</v>
      </c>
      <c r="N29" s="68" t="s">
        <v>100</v>
      </c>
      <c r="O29" s="68">
        <v>0</v>
      </c>
      <c r="Q29" s="73" t="e">
        <f t="shared" si="7"/>
        <v>#N/A</v>
      </c>
      <c r="R29" s="73" t="e">
        <f t="shared" si="7"/>
        <v>#N/A</v>
      </c>
      <c r="S29" s="73" t="e">
        <f t="shared" si="7"/>
        <v>#N/A</v>
      </c>
      <c r="T29" s="73">
        <f t="shared" si="7"/>
        <v>8</v>
      </c>
      <c r="U29" s="73" t="e">
        <f t="shared" si="7"/>
        <v>#N/A</v>
      </c>
      <c r="V29" s="73" t="e">
        <f t="shared" si="7"/>
        <v>#N/A</v>
      </c>
      <c r="W29" s="73" t="e">
        <f t="shared" si="7"/>
        <v>#N/A</v>
      </c>
      <c r="X29" s="73" t="e">
        <f t="shared" si="7"/>
        <v>#N/A</v>
      </c>
      <c r="Y29" s="73" t="e">
        <f t="shared" si="7"/>
        <v>#N/A</v>
      </c>
      <c r="Z29" s="73" t="e">
        <f t="shared" si="7"/>
        <v>#N/A</v>
      </c>
      <c r="AA29" s="73" t="e">
        <f t="shared" si="7"/>
        <v>#N/A</v>
      </c>
      <c r="AB29" s="73" t="e">
        <f t="shared" si="7"/>
        <v>#N/A</v>
      </c>
      <c r="AC29" s="73" t="e">
        <f t="shared" si="7"/>
        <v>#N/A</v>
      </c>
      <c r="AD29" s="73" t="e">
        <f t="shared" si="7"/>
        <v>#N/A</v>
      </c>
      <c r="AE29" s="73" t="e">
        <f t="shared" si="7"/>
        <v>#N/A</v>
      </c>
      <c r="AF29" s="73" t="e">
        <f t="shared" si="7"/>
        <v>#N/A</v>
      </c>
      <c r="AG29" s="73" t="e">
        <f t="shared" si="5"/>
        <v>#N/A</v>
      </c>
      <c r="AH29" s="73" t="e">
        <f t="shared" si="5"/>
        <v>#N/A</v>
      </c>
      <c r="AI29" s="73" t="e">
        <f t="shared" si="5"/>
        <v>#N/A</v>
      </c>
      <c r="AJ29" s="73" t="e">
        <f t="shared" si="5"/>
        <v>#N/A</v>
      </c>
      <c r="AK29" s="73" t="e">
        <f t="shared" si="5"/>
        <v>#N/A</v>
      </c>
      <c r="AL29" s="73" t="e">
        <f t="shared" si="5"/>
        <v>#N/A</v>
      </c>
      <c r="AM29" s="73" t="e">
        <f t="shared" si="5"/>
        <v>#N/A</v>
      </c>
      <c r="AN29" s="73" t="e">
        <f t="shared" si="5"/>
        <v>#N/A</v>
      </c>
      <c r="AO29" s="73">
        <f t="shared" si="5"/>
        <v>10</v>
      </c>
      <c r="AP29" s="73" t="e">
        <f t="shared" si="5"/>
        <v>#N/A</v>
      </c>
      <c r="AQ29" s="73" t="e">
        <f t="shared" si="5"/>
        <v>#N/A</v>
      </c>
      <c r="AR29" s="73" t="e">
        <f t="shared" si="6"/>
        <v>#N/A</v>
      </c>
      <c r="AS29" s="73" t="e">
        <f t="shared" si="6"/>
        <v>#N/A</v>
      </c>
      <c r="AT29" s="73" t="e">
        <f t="shared" si="6"/>
        <v>#N/A</v>
      </c>
      <c r="AU29" s="73" t="e">
        <f t="shared" si="6"/>
        <v>#N/A</v>
      </c>
      <c r="AV29" s="73" t="e">
        <f t="shared" si="6"/>
        <v>#N/A</v>
      </c>
      <c r="AW29" s="73" t="e">
        <f t="shared" si="6"/>
        <v>#N/A</v>
      </c>
      <c r="AX29" s="73" t="e">
        <f t="shared" si="6"/>
        <v>#N/A</v>
      </c>
      <c r="AY29" s="73" t="e">
        <f t="shared" si="6"/>
        <v>#N/A</v>
      </c>
      <c r="AZ29" s="73" t="e">
        <f t="shared" si="6"/>
        <v>#N/A</v>
      </c>
      <c r="BC29" s="66">
        <v>25</v>
      </c>
      <c r="BD29" s="66" t="s">
        <v>175</v>
      </c>
      <c r="BE29" s="66">
        <f t="shared" si="1"/>
        <v>32500</v>
      </c>
      <c r="BF29" s="66" t="s">
        <v>99</v>
      </c>
      <c r="BG29" s="68">
        <v>2</v>
      </c>
      <c r="BH29" s="68">
        <v>2</v>
      </c>
      <c r="BI29" s="68" t="s">
        <v>168</v>
      </c>
      <c r="BJ29" s="68">
        <v>5</v>
      </c>
      <c r="BK29" s="68" t="s">
        <v>169</v>
      </c>
      <c r="BL29" s="68" t="s">
        <v>169</v>
      </c>
      <c r="BM29" s="68" t="s">
        <v>169</v>
      </c>
      <c r="BN29" s="68" t="s">
        <v>169</v>
      </c>
      <c r="BO29" s="68" t="s">
        <v>169</v>
      </c>
      <c r="BP29" s="68" t="s">
        <v>169</v>
      </c>
      <c r="BQ29" s="69" t="str">
        <f>CONCATENATE(BI29,"：",BJ29)</f>
        <v>幽鬼：5</v>
      </c>
      <c r="BU29" s="66" t="s">
        <v>99</v>
      </c>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v>5</v>
      </c>
      <c r="DC29" s="68"/>
      <c r="DD29" s="68"/>
      <c r="DE29" s="68"/>
    </row>
    <row r="30" spans="2:109">
      <c r="B30" s="66">
        <v>26</v>
      </c>
      <c r="C30" s="66" t="s">
        <v>77</v>
      </c>
      <c r="D30" s="66" t="s">
        <v>97</v>
      </c>
      <c r="E30" s="66">
        <f>SUMIF($BF$5:$BF$40,D30,$BE$5:$BE$40)+COUNTIF($D$4:D30,D30)</f>
        <v>10407</v>
      </c>
      <c r="F30" s="66" t="s">
        <v>174</v>
      </c>
      <c r="G30" s="67" t="s">
        <v>95</v>
      </c>
      <c r="H30" s="68" t="s">
        <v>97</v>
      </c>
      <c r="I30" s="68">
        <v>7</v>
      </c>
      <c r="J30" s="68" t="s">
        <v>136</v>
      </c>
      <c r="K30" s="68">
        <v>7</v>
      </c>
      <c r="L30" s="68" t="s">
        <v>78</v>
      </c>
      <c r="M30" s="68">
        <v>1</v>
      </c>
      <c r="N30" s="68" t="s">
        <v>137</v>
      </c>
      <c r="O30" s="68">
        <v>0</v>
      </c>
      <c r="Q30" s="73" t="e">
        <f t="shared" si="7"/>
        <v>#N/A</v>
      </c>
      <c r="R30" s="73" t="e">
        <f t="shared" si="7"/>
        <v>#N/A</v>
      </c>
      <c r="S30" s="73" t="e">
        <f t="shared" si="7"/>
        <v>#N/A</v>
      </c>
      <c r="T30" s="73">
        <f t="shared" si="7"/>
        <v>7</v>
      </c>
      <c r="U30" s="73" t="e">
        <f t="shared" si="7"/>
        <v>#N/A</v>
      </c>
      <c r="V30" s="73" t="e">
        <f t="shared" si="7"/>
        <v>#N/A</v>
      </c>
      <c r="W30" s="73" t="e">
        <f t="shared" si="7"/>
        <v>#N/A</v>
      </c>
      <c r="X30" s="73" t="e">
        <f t="shared" si="7"/>
        <v>#N/A</v>
      </c>
      <c r="Y30" s="73">
        <f t="shared" si="7"/>
        <v>1</v>
      </c>
      <c r="Z30" s="73" t="e">
        <f t="shared" si="7"/>
        <v>#N/A</v>
      </c>
      <c r="AA30" s="73" t="e">
        <f t="shared" si="7"/>
        <v>#N/A</v>
      </c>
      <c r="AB30" s="73" t="e">
        <f t="shared" si="7"/>
        <v>#N/A</v>
      </c>
      <c r="AC30" s="73" t="e">
        <f t="shared" si="7"/>
        <v>#N/A</v>
      </c>
      <c r="AD30" s="73" t="e">
        <f t="shared" si="7"/>
        <v>#N/A</v>
      </c>
      <c r="AE30" s="73" t="e">
        <f t="shared" si="7"/>
        <v>#N/A</v>
      </c>
      <c r="AF30" s="73" t="e">
        <f t="shared" si="7"/>
        <v>#N/A</v>
      </c>
      <c r="AG30" s="73" t="e">
        <f t="shared" si="5"/>
        <v>#N/A</v>
      </c>
      <c r="AH30" s="73" t="e">
        <f t="shared" si="5"/>
        <v>#N/A</v>
      </c>
      <c r="AI30" s="73" t="e">
        <f t="shared" si="5"/>
        <v>#N/A</v>
      </c>
      <c r="AJ30" s="73" t="e">
        <f t="shared" si="5"/>
        <v>#N/A</v>
      </c>
      <c r="AK30" s="73" t="e">
        <f t="shared" si="5"/>
        <v>#N/A</v>
      </c>
      <c r="AL30" s="73" t="e">
        <f t="shared" si="5"/>
        <v>#N/A</v>
      </c>
      <c r="AM30" s="73">
        <f t="shared" si="5"/>
        <v>7</v>
      </c>
      <c r="AN30" s="73" t="e">
        <f t="shared" si="5"/>
        <v>#N/A</v>
      </c>
      <c r="AO30" s="73" t="e">
        <f t="shared" si="5"/>
        <v>#N/A</v>
      </c>
      <c r="AP30" s="73" t="e">
        <f t="shared" si="5"/>
        <v>#N/A</v>
      </c>
      <c r="AQ30" s="73" t="e">
        <f t="shared" si="5"/>
        <v>#N/A</v>
      </c>
      <c r="AR30" s="73" t="e">
        <f t="shared" si="6"/>
        <v>#N/A</v>
      </c>
      <c r="AS30" s="73" t="e">
        <f t="shared" si="6"/>
        <v>#N/A</v>
      </c>
      <c r="AT30" s="73" t="e">
        <f t="shared" si="6"/>
        <v>#N/A</v>
      </c>
      <c r="AU30" s="73" t="e">
        <f t="shared" si="6"/>
        <v>#N/A</v>
      </c>
      <c r="AV30" s="73" t="e">
        <f t="shared" si="6"/>
        <v>#N/A</v>
      </c>
      <c r="AW30" s="73" t="e">
        <f t="shared" si="6"/>
        <v>#N/A</v>
      </c>
      <c r="AX30" s="73" t="e">
        <f t="shared" si="6"/>
        <v>#N/A</v>
      </c>
      <c r="AY30" s="73" t="e">
        <f t="shared" si="6"/>
        <v>#N/A</v>
      </c>
      <c r="AZ30" s="73" t="e">
        <f t="shared" si="6"/>
        <v>#N/A</v>
      </c>
      <c r="BC30" s="66">
        <v>26</v>
      </c>
      <c r="BD30" s="66" t="s">
        <v>148</v>
      </c>
      <c r="BE30" s="66">
        <f t="shared" si="1"/>
        <v>12600</v>
      </c>
      <c r="BF30" s="66" t="s">
        <v>127</v>
      </c>
      <c r="BG30" s="68">
        <v>1</v>
      </c>
      <c r="BH30" s="68">
        <v>1</v>
      </c>
      <c r="BI30" s="68" t="s">
        <v>129</v>
      </c>
      <c r="BJ30" s="68" t="s">
        <v>129</v>
      </c>
      <c r="BK30" s="68" t="s">
        <v>129</v>
      </c>
      <c r="BL30" s="68" t="s">
        <v>129</v>
      </c>
      <c r="BM30" s="68" t="s">
        <v>129</v>
      </c>
      <c r="BN30" s="68" t="s">
        <v>129</v>
      </c>
      <c r="BO30" s="68" t="s">
        <v>129</v>
      </c>
      <c r="BP30" s="68" t="s">
        <v>129</v>
      </c>
      <c r="BQ30" s="68" t="s">
        <v>129</v>
      </c>
      <c r="BU30" s="249" t="s">
        <v>127</v>
      </c>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248"/>
    </row>
    <row r="31" spans="2:109">
      <c r="B31" s="66">
        <v>27</v>
      </c>
      <c r="C31" s="66" t="s">
        <v>77</v>
      </c>
      <c r="D31" s="66" t="s">
        <v>97</v>
      </c>
      <c r="E31" s="66">
        <f>SUMIF($BF$5:$BF$40,D31,$BE$5:$BE$40)+COUNTIF($D$4:D31,D31)</f>
        <v>10408</v>
      </c>
      <c r="F31" s="66" t="s">
        <v>176</v>
      </c>
      <c r="G31" s="67" t="s">
        <v>95</v>
      </c>
      <c r="H31" s="68" t="s">
        <v>97</v>
      </c>
      <c r="I31" s="68">
        <v>8</v>
      </c>
      <c r="J31" s="68" t="s">
        <v>82</v>
      </c>
      <c r="K31" s="68">
        <v>7</v>
      </c>
      <c r="L31" s="68" t="s">
        <v>141</v>
      </c>
      <c r="M31" s="68">
        <v>0</v>
      </c>
      <c r="N31" s="68" t="s">
        <v>141</v>
      </c>
      <c r="O31" s="68">
        <v>0</v>
      </c>
      <c r="Q31" s="73">
        <f t="shared" si="7"/>
        <v>7</v>
      </c>
      <c r="R31" s="73" t="e">
        <f t="shared" si="7"/>
        <v>#N/A</v>
      </c>
      <c r="S31" s="73" t="e">
        <f t="shared" si="7"/>
        <v>#N/A</v>
      </c>
      <c r="T31" s="73">
        <f t="shared" si="7"/>
        <v>8</v>
      </c>
      <c r="U31" s="73" t="e">
        <f t="shared" si="7"/>
        <v>#N/A</v>
      </c>
      <c r="V31" s="73" t="e">
        <f t="shared" si="7"/>
        <v>#N/A</v>
      </c>
      <c r="W31" s="73" t="e">
        <f t="shared" si="7"/>
        <v>#N/A</v>
      </c>
      <c r="X31" s="73" t="e">
        <f t="shared" si="7"/>
        <v>#N/A</v>
      </c>
      <c r="Y31" s="73" t="e">
        <f t="shared" si="7"/>
        <v>#N/A</v>
      </c>
      <c r="Z31" s="73" t="e">
        <f t="shared" si="7"/>
        <v>#N/A</v>
      </c>
      <c r="AA31" s="73" t="e">
        <f t="shared" si="7"/>
        <v>#N/A</v>
      </c>
      <c r="AB31" s="73" t="e">
        <f t="shared" si="7"/>
        <v>#N/A</v>
      </c>
      <c r="AC31" s="73" t="e">
        <f t="shared" si="7"/>
        <v>#N/A</v>
      </c>
      <c r="AD31" s="73" t="e">
        <f t="shared" si="7"/>
        <v>#N/A</v>
      </c>
      <c r="AE31" s="73" t="e">
        <f t="shared" si="7"/>
        <v>#N/A</v>
      </c>
      <c r="AF31" s="73" t="e">
        <f t="shared" si="7"/>
        <v>#N/A</v>
      </c>
      <c r="AG31" s="73" t="e">
        <f t="shared" si="5"/>
        <v>#N/A</v>
      </c>
      <c r="AH31" s="73" t="e">
        <f t="shared" si="5"/>
        <v>#N/A</v>
      </c>
      <c r="AI31" s="73" t="e">
        <f t="shared" si="5"/>
        <v>#N/A</v>
      </c>
      <c r="AJ31" s="73" t="e">
        <f t="shared" si="5"/>
        <v>#N/A</v>
      </c>
      <c r="AK31" s="73" t="e">
        <f t="shared" si="5"/>
        <v>#N/A</v>
      </c>
      <c r="AL31" s="73" t="e">
        <f t="shared" si="5"/>
        <v>#N/A</v>
      </c>
      <c r="AM31" s="73" t="e">
        <f t="shared" si="5"/>
        <v>#N/A</v>
      </c>
      <c r="AN31" s="73" t="e">
        <f t="shared" si="5"/>
        <v>#N/A</v>
      </c>
      <c r="AO31" s="73" t="e">
        <f t="shared" si="5"/>
        <v>#N/A</v>
      </c>
      <c r="AP31" s="73" t="e">
        <f t="shared" si="5"/>
        <v>#N/A</v>
      </c>
      <c r="AQ31" s="73" t="e">
        <f t="shared" si="5"/>
        <v>#N/A</v>
      </c>
      <c r="AR31" s="73" t="e">
        <f t="shared" si="6"/>
        <v>#N/A</v>
      </c>
      <c r="AS31" s="73" t="e">
        <f t="shared" si="6"/>
        <v>#N/A</v>
      </c>
      <c r="AT31" s="73" t="e">
        <f t="shared" si="6"/>
        <v>#N/A</v>
      </c>
      <c r="AU31" s="73" t="e">
        <f t="shared" si="6"/>
        <v>#N/A</v>
      </c>
      <c r="AV31" s="73" t="e">
        <f t="shared" si="6"/>
        <v>#N/A</v>
      </c>
      <c r="AW31" s="73" t="e">
        <f t="shared" si="6"/>
        <v>#N/A</v>
      </c>
      <c r="AX31" s="73" t="e">
        <f t="shared" si="6"/>
        <v>#N/A</v>
      </c>
      <c r="AY31" s="73" t="e">
        <f t="shared" si="6"/>
        <v>#N/A</v>
      </c>
      <c r="AZ31" s="73" t="e">
        <f t="shared" si="6"/>
        <v>#N/A</v>
      </c>
      <c r="BC31" s="66">
        <v>27</v>
      </c>
      <c r="BD31" s="66" t="s">
        <v>130</v>
      </c>
      <c r="BE31" s="66">
        <f t="shared" si="1"/>
        <v>12700</v>
      </c>
      <c r="BF31" s="66" t="s">
        <v>132</v>
      </c>
      <c r="BG31" s="68">
        <v>1</v>
      </c>
      <c r="BH31" s="68">
        <v>1</v>
      </c>
      <c r="BI31" s="68" t="s">
        <v>129</v>
      </c>
      <c r="BJ31" s="68" t="s">
        <v>129</v>
      </c>
      <c r="BK31" s="68" t="s">
        <v>129</v>
      </c>
      <c r="BL31" s="68" t="s">
        <v>129</v>
      </c>
      <c r="BM31" s="68" t="s">
        <v>129</v>
      </c>
      <c r="BN31" s="68" t="s">
        <v>129</v>
      </c>
      <c r="BO31" s="68" t="s">
        <v>129</v>
      </c>
      <c r="BP31" s="68" t="s">
        <v>129</v>
      </c>
      <c r="BQ31" s="68" t="s">
        <v>129</v>
      </c>
      <c r="BU31" s="249" t="s">
        <v>132</v>
      </c>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row>
    <row r="32" spans="2:109">
      <c r="B32" s="66">
        <v>28</v>
      </c>
      <c r="C32" s="66" t="s">
        <v>130</v>
      </c>
      <c r="D32" s="66" t="s">
        <v>83</v>
      </c>
      <c r="E32" s="66">
        <f>SUMIF($BF$5:$BF$40,D32,$BE$5:$BE$40)+COUNTIF($D$4:D32,D32)</f>
        <v>11001</v>
      </c>
      <c r="F32" s="66" t="s">
        <v>177</v>
      </c>
      <c r="G32" s="67" t="s">
        <v>178</v>
      </c>
      <c r="H32" s="68" t="s">
        <v>83</v>
      </c>
      <c r="I32" s="68">
        <v>1</v>
      </c>
      <c r="J32" s="68" t="s">
        <v>129</v>
      </c>
      <c r="K32" s="68">
        <v>0</v>
      </c>
      <c r="L32" s="68" t="s">
        <v>129</v>
      </c>
      <c r="M32" s="68">
        <v>0</v>
      </c>
      <c r="N32" s="68" t="s">
        <v>129</v>
      </c>
      <c r="O32" s="68">
        <v>0</v>
      </c>
      <c r="Q32" s="73" t="e">
        <f t="shared" si="7"/>
        <v>#N/A</v>
      </c>
      <c r="R32" s="73" t="e">
        <f t="shared" si="7"/>
        <v>#N/A</v>
      </c>
      <c r="S32" s="73" t="e">
        <f t="shared" si="7"/>
        <v>#N/A</v>
      </c>
      <c r="T32" s="73" t="e">
        <f t="shared" si="7"/>
        <v>#N/A</v>
      </c>
      <c r="U32" s="73" t="e">
        <f t="shared" si="7"/>
        <v>#N/A</v>
      </c>
      <c r="V32" s="73" t="e">
        <f t="shared" si="7"/>
        <v>#N/A</v>
      </c>
      <c r="W32" s="73" t="e">
        <f t="shared" si="7"/>
        <v>#N/A</v>
      </c>
      <c r="X32" s="73" t="e">
        <f t="shared" si="7"/>
        <v>#N/A</v>
      </c>
      <c r="Y32" s="73" t="e">
        <f t="shared" si="7"/>
        <v>#N/A</v>
      </c>
      <c r="Z32" s="73">
        <f t="shared" si="7"/>
        <v>1</v>
      </c>
      <c r="AA32" s="73" t="e">
        <f t="shared" si="7"/>
        <v>#N/A</v>
      </c>
      <c r="AB32" s="73" t="e">
        <f t="shared" si="7"/>
        <v>#N/A</v>
      </c>
      <c r="AC32" s="73" t="e">
        <f t="shared" si="7"/>
        <v>#N/A</v>
      </c>
      <c r="AD32" s="73" t="e">
        <f t="shared" si="7"/>
        <v>#N/A</v>
      </c>
      <c r="AE32" s="73" t="e">
        <f t="shared" si="7"/>
        <v>#N/A</v>
      </c>
      <c r="AF32" s="73" t="e">
        <f t="shared" si="7"/>
        <v>#N/A</v>
      </c>
      <c r="AG32" s="73" t="e">
        <f t="shared" si="5"/>
        <v>#N/A</v>
      </c>
      <c r="AH32" s="73" t="e">
        <f t="shared" si="5"/>
        <v>#N/A</v>
      </c>
      <c r="AI32" s="73" t="e">
        <f t="shared" si="5"/>
        <v>#N/A</v>
      </c>
      <c r="AJ32" s="73" t="e">
        <f t="shared" si="5"/>
        <v>#N/A</v>
      </c>
      <c r="AK32" s="73" t="e">
        <f t="shared" si="5"/>
        <v>#N/A</v>
      </c>
      <c r="AL32" s="73" t="e">
        <f t="shared" si="5"/>
        <v>#N/A</v>
      </c>
      <c r="AM32" s="73" t="e">
        <f t="shared" si="5"/>
        <v>#N/A</v>
      </c>
      <c r="AN32" s="73" t="e">
        <f t="shared" si="5"/>
        <v>#N/A</v>
      </c>
      <c r="AO32" s="73" t="e">
        <f t="shared" si="5"/>
        <v>#N/A</v>
      </c>
      <c r="AP32" s="73" t="e">
        <f t="shared" si="5"/>
        <v>#N/A</v>
      </c>
      <c r="AQ32" s="73" t="e">
        <f t="shared" si="5"/>
        <v>#N/A</v>
      </c>
      <c r="AR32" s="73" t="e">
        <f t="shared" si="6"/>
        <v>#N/A</v>
      </c>
      <c r="AS32" s="73" t="e">
        <f t="shared" si="6"/>
        <v>#N/A</v>
      </c>
      <c r="AT32" s="73" t="e">
        <f t="shared" si="6"/>
        <v>#N/A</v>
      </c>
      <c r="AU32" s="73" t="e">
        <f t="shared" si="6"/>
        <v>#N/A</v>
      </c>
      <c r="AV32" s="73" t="e">
        <f t="shared" si="6"/>
        <v>#N/A</v>
      </c>
      <c r="AW32" s="73" t="e">
        <f t="shared" si="6"/>
        <v>#N/A</v>
      </c>
      <c r="AX32" s="73" t="e">
        <f t="shared" si="6"/>
        <v>#N/A</v>
      </c>
      <c r="AY32" s="73" t="e">
        <f t="shared" si="6"/>
        <v>#N/A</v>
      </c>
      <c r="AZ32" s="73" t="e">
        <f t="shared" si="6"/>
        <v>#N/A</v>
      </c>
      <c r="BC32" s="66">
        <v>28</v>
      </c>
      <c r="BD32" s="66" t="s">
        <v>130</v>
      </c>
      <c r="BE32" s="66">
        <f t="shared" si="1"/>
        <v>12800</v>
      </c>
      <c r="BF32" s="66" t="s">
        <v>114</v>
      </c>
      <c r="BG32" s="68">
        <v>1</v>
      </c>
      <c r="BH32" s="68">
        <v>1</v>
      </c>
      <c r="BI32" s="68" t="s">
        <v>116</v>
      </c>
      <c r="BJ32" s="68" t="s">
        <v>116</v>
      </c>
      <c r="BK32" s="68" t="s">
        <v>116</v>
      </c>
      <c r="BL32" s="68" t="s">
        <v>116</v>
      </c>
      <c r="BM32" s="68" t="s">
        <v>116</v>
      </c>
      <c r="BN32" s="68" t="s">
        <v>116</v>
      </c>
      <c r="BO32" s="68" t="s">
        <v>116</v>
      </c>
      <c r="BP32" s="68" t="s">
        <v>116</v>
      </c>
      <c r="BQ32" s="68" t="s">
        <v>116</v>
      </c>
      <c r="BU32" s="249" t="s">
        <v>114</v>
      </c>
      <c r="BV32" s="248"/>
      <c r="BW32" s="248"/>
      <c r="BX32" s="248"/>
      <c r="BY32" s="248"/>
      <c r="BZ32" s="248"/>
      <c r="CA32" s="248"/>
      <c r="CB32" s="248"/>
      <c r="CC32" s="248"/>
      <c r="CD32" s="248"/>
      <c r="CE32" s="248"/>
      <c r="CF32" s="248"/>
      <c r="CG32" s="248"/>
      <c r="CH32" s="248"/>
      <c r="CI32" s="248"/>
      <c r="CJ32" s="248"/>
      <c r="CK32" s="248"/>
      <c r="CL32" s="248"/>
      <c r="CM32" s="248"/>
      <c r="CN32" s="248"/>
      <c r="CO32" s="248"/>
      <c r="CP32" s="248"/>
      <c r="CQ32" s="248"/>
      <c r="CR32" s="248"/>
      <c r="CS32" s="248"/>
      <c r="CT32" s="248"/>
      <c r="CU32" s="248"/>
      <c r="CV32" s="248"/>
      <c r="CW32" s="248"/>
      <c r="CX32" s="248"/>
      <c r="CY32" s="248"/>
      <c r="CZ32" s="248"/>
      <c r="DA32" s="248"/>
      <c r="DB32" s="248"/>
      <c r="DC32" s="248"/>
      <c r="DD32" s="248"/>
      <c r="DE32" s="248"/>
    </row>
    <row r="33" spans="2:109">
      <c r="B33" s="66">
        <v>29</v>
      </c>
      <c r="C33" s="66" t="s">
        <v>130</v>
      </c>
      <c r="D33" s="66" t="s">
        <v>83</v>
      </c>
      <c r="E33" s="66">
        <f>SUMIF($BF$5:$BF$40,D33,$BE$5:$BE$40)+COUNTIF($D$4:D33,D33)</f>
        <v>11002</v>
      </c>
      <c r="F33" s="66" t="s">
        <v>179</v>
      </c>
      <c r="G33" s="67" t="s">
        <v>178</v>
      </c>
      <c r="H33" s="68" t="s">
        <v>83</v>
      </c>
      <c r="I33" s="68">
        <v>1</v>
      </c>
      <c r="J33" s="68" t="s">
        <v>129</v>
      </c>
      <c r="K33" s="68">
        <v>0</v>
      </c>
      <c r="L33" s="68" t="s">
        <v>129</v>
      </c>
      <c r="M33" s="68">
        <v>0</v>
      </c>
      <c r="N33" s="68" t="s">
        <v>129</v>
      </c>
      <c r="O33" s="68">
        <v>0</v>
      </c>
      <c r="Q33" s="73" t="e">
        <f t="shared" si="7"/>
        <v>#N/A</v>
      </c>
      <c r="R33" s="73" t="e">
        <f t="shared" si="7"/>
        <v>#N/A</v>
      </c>
      <c r="S33" s="73" t="e">
        <f t="shared" si="7"/>
        <v>#N/A</v>
      </c>
      <c r="T33" s="73" t="e">
        <f t="shared" si="7"/>
        <v>#N/A</v>
      </c>
      <c r="U33" s="73" t="e">
        <f t="shared" si="7"/>
        <v>#N/A</v>
      </c>
      <c r="V33" s="73" t="e">
        <f t="shared" si="7"/>
        <v>#N/A</v>
      </c>
      <c r="W33" s="73" t="e">
        <f t="shared" si="7"/>
        <v>#N/A</v>
      </c>
      <c r="X33" s="73" t="e">
        <f t="shared" si="7"/>
        <v>#N/A</v>
      </c>
      <c r="Y33" s="73" t="e">
        <f t="shared" si="7"/>
        <v>#N/A</v>
      </c>
      <c r="Z33" s="73">
        <f t="shared" si="7"/>
        <v>1</v>
      </c>
      <c r="AA33" s="73" t="e">
        <f t="shared" si="7"/>
        <v>#N/A</v>
      </c>
      <c r="AB33" s="73" t="e">
        <f t="shared" si="7"/>
        <v>#N/A</v>
      </c>
      <c r="AC33" s="73" t="e">
        <f t="shared" si="7"/>
        <v>#N/A</v>
      </c>
      <c r="AD33" s="73" t="e">
        <f t="shared" si="7"/>
        <v>#N/A</v>
      </c>
      <c r="AE33" s="73" t="e">
        <f t="shared" si="7"/>
        <v>#N/A</v>
      </c>
      <c r="AF33" s="73" t="e">
        <f t="shared" si="7"/>
        <v>#N/A</v>
      </c>
      <c r="AG33" s="73" t="e">
        <f t="shared" si="5"/>
        <v>#N/A</v>
      </c>
      <c r="AH33" s="73" t="e">
        <f t="shared" si="5"/>
        <v>#N/A</v>
      </c>
      <c r="AI33" s="73" t="e">
        <f t="shared" si="5"/>
        <v>#N/A</v>
      </c>
      <c r="AJ33" s="73" t="e">
        <f t="shared" si="5"/>
        <v>#N/A</v>
      </c>
      <c r="AK33" s="73" t="e">
        <f t="shared" si="5"/>
        <v>#N/A</v>
      </c>
      <c r="AL33" s="73" t="e">
        <f t="shared" si="5"/>
        <v>#N/A</v>
      </c>
      <c r="AM33" s="73" t="e">
        <f t="shared" si="5"/>
        <v>#N/A</v>
      </c>
      <c r="AN33" s="73" t="e">
        <f t="shared" si="5"/>
        <v>#N/A</v>
      </c>
      <c r="AO33" s="73" t="e">
        <f t="shared" si="5"/>
        <v>#N/A</v>
      </c>
      <c r="AP33" s="73" t="e">
        <f t="shared" si="5"/>
        <v>#N/A</v>
      </c>
      <c r="AQ33" s="73" t="e">
        <f t="shared" si="5"/>
        <v>#N/A</v>
      </c>
      <c r="AR33" s="73" t="e">
        <f t="shared" si="6"/>
        <v>#N/A</v>
      </c>
      <c r="AS33" s="73" t="e">
        <f t="shared" si="6"/>
        <v>#N/A</v>
      </c>
      <c r="AT33" s="73" t="e">
        <f t="shared" si="6"/>
        <v>#N/A</v>
      </c>
      <c r="AU33" s="73" t="e">
        <f t="shared" si="6"/>
        <v>#N/A</v>
      </c>
      <c r="AV33" s="73" t="e">
        <f t="shared" si="6"/>
        <v>#N/A</v>
      </c>
      <c r="AW33" s="73" t="e">
        <f t="shared" si="6"/>
        <v>#N/A</v>
      </c>
      <c r="AX33" s="73" t="e">
        <f t="shared" si="6"/>
        <v>#N/A</v>
      </c>
      <c r="AY33" s="73" t="e">
        <f t="shared" si="6"/>
        <v>#N/A</v>
      </c>
      <c r="AZ33" s="73" t="e">
        <f t="shared" si="6"/>
        <v>#N/A</v>
      </c>
      <c r="BC33" s="66">
        <v>29</v>
      </c>
      <c r="BD33" s="66" t="s">
        <v>167</v>
      </c>
      <c r="BE33" s="66">
        <f t="shared" si="1"/>
        <v>22900</v>
      </c>
      <c r="BF33" s="66" t="s">
        <v>143</v>
      </c>
      <c r="BG33" s="68">
        <v>1</v>
      </c>
      <c r="BH33" s="68">
        <v>1</v>
      </c>
      <c r="BI33" s="68" t="s">
        <v>116</v>
      </c>
      <c r="BJ33" s="68" t="s">
        <v>116</v>
      </c>
      <c r="BK33" s="68" t="s">
        <v>116</v>
      </c>
      <c r="BL33" s="68" t="s">
        <v>116</v>
      </c>
      <c r="BM33" s="68" t="s">
        <v>116</v>
      </c>
      <c r="BN33" s="68" t="s">
        <v>116</v>
      </c>
      <c r="BO33" s="68" t="s">
        <v>116</v>
      </c>
      <c r="BP33" s="68" t="s">
        <v>116</v>
      </c>
      <c r="BQ33" s="68" t="s">
        <v>116</v>
      </c>
      <c r="BU33" s="249" t="s">
        <v>143</v>
      </c>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row>
    <row r="34" spans="2:109">
      <c r="B34" s="66">
        <v>30</v>
      </c>
      <c r="C34" s="66" t="s">
        <v>117</v>
      </c>
      <c r="D34" s="66" t="s">
        <v>83</v>
      </c>
      <c r="E34" s="66">
        <f>SUMIF($BF$5:$BF$40,D34,$BE$5:$BE$40)+COUNTIF($D$4:D34,D34)</f>
        <v>11003</v>
      </c>
      <c r="F34" s="66" t="s">
        <v>180</v>
      </c>
      <c r="G34" s="67" t="s">
        <v>181</v>
      </c>
      <c r="H34" s="68" t="s">
        <v>83</v>
      </c>
      <c r="I34" s="68">
        <v>3</v>
      </c>
      <c r="J34" s="68" t="s">
        <v>116</v>
      </c>
      <c r="K34" s="68">
        <v>0</v>
      </c>
      <c r="L34" s="68" t="s">
        <v>116</v>
      </c>
      <c r="M34" s="68">
        <v>0</v>
      </c>
      <c r="N34" s="68" t="s">
        <v>116</v>
      </c>
      <c r="O34" s="68">
        <v>0</v>
      </c>
      <c r="Q34" s="73" t="e">
        <f t="shared" si="7"/>
        <v>#N/A</v>
      </c>
      <c r="R34" s="73" t="e">
        <f t="shared" si="7"/>
        <v>#N/A</v>
      </c>
      <c r="S34" s="73" t="e">
        <f t="shared" si="7"/>
        <v>#N/A</v>
      </c>
      <c r="T34" s="73" t="e">
        <f t="shared" si="7"/>
        <v>#N/A</v>
      </c>
      <c r="U34" s="73" t="e">
        <f t="shared" si="7"/>
        <v>#N/A</v>
      </c>
      <c r="V34" s="73" t="e">
        <f t="shared" si="7"/>
        <v>#N/A</v>
      </c>
      <c r="W34" s="73" t="e">
        <f t="shared" si="7"/>
        <v>#N/A</v>
      </c>
      <c r="X34" s="73" t="e">
        <f t="shared" si="7"/>
        <v>#N/A</v>
      </c>
      <c r="Y34" s="73" t="e">
        <f t="shared" si="7"/>
        <v>#N/A</v>
      </c>
      <c r="Z34" s="73">
        <f t="shared" si="7"/>
        <v>3</v>
      </c>
      <c r="AA34" s="73" t="e">
        <f t="shared" si="7"/>
        <v>#N/A</v>
      </c>
      <c r="AB34" s="73" t="e">
        <f t="shared" si="7"/>
        <v>#N/A</v>
      </c>
      <c r="AC34" s="73" t="e">
        <f t="shared" si="7"/>
        <v>#N/A</v>
      </c>
      <c r="AD34" s="73" t="e">
        <f t="shared" si="7"/>
        <v>#N/A</v>
      </c>
      <c r="AE34" s="73" t="e">
        <f t="shared" si="7"/>
        <v>#N/A</v>
      </c>
      <c r="AF34" s="73" t="e">
        <f t="shared" si="7"/>
        <v>#N/A</v>
      </c>
      <c r="AG34" s="73" t="e">
        <f t="shared" si="5"/>
        <v>#N/A</v>
      </c>
      <c r="AH34" s="73" t="e">
        <f t="shared" si="5"/>
        <v>#N/A</v>
      </c>
      <c r="AI34" s="73" t="e">
        <f t="shared" si="5"/>
        <v>#N/A</v>
      </c>
      <c r="AJ34" s="73" t="e">
        <f t="shared" si="5"/>
        <v>#N/A</v>
      </c>
      <c r="AK34" s="73" t="e">
        <f t="shared" si="5"/>
        <v>#N/A</v>
      </c>
      <c r="AL34" s="73" t="e">
        <f t="shared" si="5"/>
        <v>#N/A</v>
      </c>
      <c r="AM34" s="73" t="e">
        <f t="shared" si="5"/>
        <v>#N/A</v>
      </c>
      <c r="AN34" s="73" t="e">
        <f t="shared" si="5"/>
        <v>#N/A</v>
      </c>
      <c r="AO34" s="73" t="e">
        <f t="shared" ref="AG34:AV57" si="8">INDEX($H34:$O34,1,MATCH(AO$4,$H34:$O34,0)+1)</f>
        <v>#N/A</v>
      </c>
      <c r="AP34" s="73" t="e">
        <f t="shared" si="8"/>
        <v>#N/A</v>
      </c>
      <c r="AQ34" s="73" t="e">
        <f t="shared" si="8"/>
        <v>#N/A</v>
      </c>
      <c r="AR34" s="73" t="e">
        <f t="shared" si="6"/>
        <v>#N/A</v>
      </c>
      <c r="AS34" s="73" t="e">
        <f t="shared" si="6"/>
        <v>#N/A</v>
      </c>
      <c r="AT34" s="73" t="e">
        <f t="shared" si="6"/>
        <v>#N/A</v>
      </c>
      <c r="AU34" s="73" t="e">
        <f t="shared" si="6"/>
        <v>#N/A</v>
      </c>
      <c r="AV34" s="73" t="e">
        <f t="shared" si="6"/>
        <v>#N/A</v>
      </c>
      <c r="AW34" s="73" t="e">
        <f t="shared" si="6"/>
        <v>#N/A</v>
      </c>
      <c r="AX34" s="73" t="e">
        <f t="shared" si="6"/>
        <v>#N/A</v>
      </c>
      <c r="AY34" s="73" t="e">
        <f t="shared" si="6"/>
        <v>#N/A</v>
      </c>
      <c r="AZ34" s="73" t="e">
        <f t="shared" si="6"/>
        <v>#N/A</v>
      </c>
      <c r="BC34" s="66">
        <v>30</v>
      </c>
      <c r="BD34" s="66" t="s">
        <v>167</v>
      </c>
      <c r="BE34" s="66">
        <f t="shared" si="1"/>
        <v>23000</v>
      </c>
      <c r="BF34" s="66" t="s">
        <v>159</v>
      </c>
      <c r="BG34" s="68">
        <v>1</v>
      </c>
      <c r="BH34" s="68">
        <v>1</v>
      </c>
      <c r="BI34" s="68" t="s">
        <v>116</v>
      </c>
      <c r="BJ34" s="68" t="s">
        <v>116</v>
      </c>
      <c r="BK34" s="68" t="s">
        <v>116</v>
      </c>
      <c r="BL34" s="68" t="s">
        <v>116</v>
      </c>
      <c r="BM34" s="68" t="s">
        <v>116</v>
      </c>
      <c r="BN34" s="68" t="s">
        <v>116</v>
      </c>
      <c r="BO34" s="68" t="s">
        <v>116</v>
      </c>
      <c r="BP34" s="68" t="s">
        <v>116</v>
      </c>
      <c r="BQ34" s="68" t="s">
        <v>116</v>
      </c>
      <c r="BU34" s="249" t="s">
        <v>159</v>
      </c>
      <c r="BV34" s="248"/>
      <c r="BW34" s="248"/>
      <c r="BX34" s="248"/>
      <c r="BY34" s="248"/>
      <c r="BZ34" s="248"/>
      <c r="CA34" s="248"/>
      <c r="CB34" s="248"/>
      <c r="CC34" s="248"/>
      <c r="CD34" s="248"/>
      <c r="CE34" s="248"/>
      <c r="CF34" s="248"/>
      <c r="CG34" s="248"/>
      <c r="CH34" s="248"/>
      <c r="CI34" s="248"/>
      <c r="CJ34" s="248"/>
      <c r="CK34" s="248"/>
      <c r="CL34" s="248"/>
      <c r="CM34" s="248"/>
      <c r="CN34" s="248"/>
      <c r="CO34" s="248"/>
      <c r="CP34" s="248"/>
      <c r="CQ34" s="248"/>
      <c r="CR34" s="248"/>
      <c r="CS34" s="248"/>
      <c r="CT34" s="248"/>
      <c r="CU34" s="248"/>
      <c r="CV34" s="248"/>
      <c r="CW34" s="248"/>
      <c r="CX34" s="248"/>
      <c r="CY34" s="248"/>
      <c r="CZ34" s="248"/>
      <c r="DA34" s="248"/>
      <c r="DB34" s="248"/>
      <c r="DC34" s="248"/>
      <c r="DD34" s="248"/>
      <c r="DE34" s="248"/>
    </row>
    <row r="35" spans="2:109">
      <c r="B35" s="66">
        <v>31</v>
      </c>
      <c r="C35" s="66" t="s">
        <v>117</v>
      </c>
      <c r="D35" s="66" t="s">
        <v>83</v>
      </c>
      <c r="E35" s="66">
        <f>SUMIF($BF$5:$BF$40,D35,$BE$5:$BE$40)+COUNTIF($D$4:D35,D35)</f>
        <v>11004</v>
      </c>
      <c r="F35" s="66" t="s">
        <v>182</v>
      </c>
      <c r="G35" s="67" t="s">
        <v>181</v>
      </c>
      <c r="H35" s="68" t="s">
        <v>83</v>
      </c>
      <c r="I35" s="68">
        <v>4</v>
      </c>
      <c r="J35" s="68" t="s">
        <v>116</v>
      </c>
      <c r="K35" s="68">
        <v>0</v>
      </c>
      <c r="L35" s="68" t="s">
        <v>116</v>
      </c>
      <c r="M35" s="68">
        <v>0</v>
      </c>
      <c r="N35" s="68" t="s">
        <v>116</v>
      </c>
      <c r="O35" s="68">
        <v>0</v>
      </c>
      <c r="Q35" s="73" t="e">
        <f t="shared" si="7"/>
        <v>#N/A</v>
      </c>
      <c r="R35" s="73" t="e">
        <f t="shared" si="7"/>
        <v>#N/A</v>
      </c>
      <c r="S35" s="73" t="e">
        <f t="shared" si="7"/>
        <v>#N/A</v>
      </c>
      <c r="T35" s="73" t="e">
        <f t="shared" si="7"/>
        <v>#N/A</v>
      </c>
      <c r="U35" s="73" t="e">
        <f t="shared" si="7"/>
        <v>#N/A</v>
      </c>
      <c r="V35" s="73" t="e">
        <f t="shared" si="7"/>
        <v>#N/A</v>
      </c>
      <c r="W35" s="73" t="e">
        <f t="shared" si="7"/>
        <v>#N/A</v>
      </c>
      <c r="X35" s="73" t="e">
        <f t="shared" si="7"/>
        <v>#N/A</v>
      </c>
      <c r="Y35" s="73" t="e">
        <f t="shared" si="7"/>
        <v>#N/A</v>
      </c>
      <c r="Z35" s="73">
        <f t="shared" si="7"/>
        <v>4</v>
      </c>
      <c r="AA35" s="73" t="e">
        <f t="shared" si="7"/>
        <v>#N/A</v>
      </c>
      <c r="AB35" s="73" t="e">
        <f t="shared" si="7"/>
        <v>#N/A</v>
      </c>
      <c r="AC35" s="73" t="e">
        <f t="shared" si="7"/>
        <v>#N/A</v>
      </c>
      <c r="AD35" s="73" t="e">
        <f t="shared" si="7"/>
        <v>#N/A</v>
      </c>
      <c r="AE35" s="73" t="e">
        <f t="shared" si="7"/>
        <v>#N/A</v>
      </c>
      <c r="AF35" s="73" t="e">
        <f t="shared" si="7"/>
        <v>#N/A</v>
      </c>
      <c r="AG35" s="73" t="e">
        <f t="shared" si="8"/>
        <v>#N/A</v>
      </c>
      <c r="AH35" s="73" t="e">
        <f t="shared" si="8"/>
        <v>#N/A</v>
      </c>
      <c r="AI35" s="73" t="e">
        <f t="shared" si="8"/>
        <v>#N/A</v>
      </c>
      <c r="AJ35" s="73" t="e">
        <f t="shared" si="8"/>
        <v>#N/A</v>
      </c>
      <c r="AK35" s="73" t="e">
        <f t="shared" si="8"/>
        <v>#N/A</v>
      </c>
      <c r="AL35" s="73" t="e">
        <f t="shared" si="8"/>
        <v>#N/A</v>
      </c>
      <c r="AM35" s="73" t="e">
        <f t="shared" si="8"/>
        <v>#N/A</v>
      </c>
      <c r="AN35" s="73" t="e">
        <f t="shared" si="8"/>
        <v>#N/A</v>
      </c>
      <c r="AO35" s="73" t="e">
        <f t="shared" si="8"/>
        <v>#N/A</v>
      </c>
      <c r="AP35" s="73" t="e">
        <f t="shared" si="8"/>
        <v>#N/A</v>
      </c>
      <c r="AQ35" s="73" t="e">
        <f t="shared" si="8"/>
        <v>#N/A</v>
      </c>
      <c r="AR35" s="73" t="e">
        <f t="shared" si="8"/>
        <v>#N/A</v>
      </c>
      <c r="AS35" s="73" t="e">
        <f t="shared" si="8"/>
        <v>#N/A</v>
      </c>
      <c r="AT35" s="73" t="e">
        <f t="shared" si="8"/>
        <v>#N/A</v>
      </c>
      <c r="AU35" s="73" t="e">
        <f t="shared" si="8"/>
        <v>#N/A</v>
      </c>
      <c r="AV35" s="73" t="e">
        <f t="shared" si="8"/>
        <v>#N/A</v>
      </c>
      <c r="AW35" s="73" t="e">
        <f t="shared" ref="AR35:AZ63" si="9">INDEX($H35:$O35,1,MATCH(AW$4,$H35:$O35,0)+1)</f>
        <v>#N/A</v>
      </c>
      <c r="AX35" s="73" t="e">
        <f t="shared" si="9"/>
        <v>#N/A</v>
      </c>
      <c r="AY35" s="73" t="e">
        <f t="shared" si="9"/>
        <v>#N/A</v>
      </c>
      <c r="AZ35" s="73" t="e">
        <f t="shared" si="9"/>
        <v>#N/A</v>
      </c>
      <c r="BC35" s="66">
        <v>31</v>
      </c>
      <c r="BD35" s="66" t="s">
        <v>167</v>
      </c>
      <c r="BE35" s="66">
        <f t="shared" si="1"/>
        <v>23100</v>
      </c>
      <c r="BF35" s="66" t="s">
        <v>115</v>
      </c>
      <c r="BG35" s="68">
        <v>1</v>
      </c>
      <c r="BH35" s="68">
        <v>1</v>
      </c>
      <c r="BI35" s="68" t="s">
        <v>116</v>
      </c>
      <c r="BJ35" s="68" t="s">
        <v>116</v>
      </c>
      <c r="BK35" s="68" t="s">
        <v>116</v>
      </c>
      <c r="BL35" s="68" t="s">
        <v>116</v>
      </c>
      <c r="BM35" s="68" t="s">
        <v>116</v>
      </c>
      <c r="BN35" s="68" t="s">
        <v>116</v>
      </c>
      <c r="BO35" s="68" t="s">
        <v>116</v>
      </c>
      <c r="BP35" s="68" t="s">
        <v>116</v>
      </c>
      <c r="BQ35" s="68" t="s">
        <v>116</v>
      </c>
      <c r="BU35" s="249" t="s">
        <v>115</v>
      </c>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row>
    <row r="36" spans="2:109">
      <c r="B36" s="66">
        <v>32</v>
      </c>
      <c r="C36" s="66" t="s">
        <v>117</v>
      </c>
      <c r="D36" s="66" t="s">
        <v>83</v>
      </c>
      <c r="E36" s="66">
        <f>SUMIF($BF$5:$BF$40,D36,$BE$5:$BE$40)+COUNTIF($D$4:D36,D36)</f>
        <v>11005</v>
      </c>
      <c r="F36" s="66" t="s">
        <v>183</v>
      </c>
      <c r="G36" s="67" t="s">
        <v>181</v>
      </c>
      <c r="H36" s="68" t="s">
        <v>83</v>
      </c>
      <c r="I36" s="68">
        <v>5</v>
      </c>
      <c r="J36" s="68" t="s">
        <v>116</v>
      </c>
      <c r="K36" s="68">
        <v>0</v>
      </c>
      <c r="L36" s="68" t="s">
        <v>116</v>
      </c>
      <c r="M36" s="68">
        <v>0</v>
      </c>
      <c r="N36" s="68" t="s">
        <v>116</v>
      </c>
      <c r="O36" s="68">
        <v>0</v>
      </c>
      <c r="Q36" s="73" t="e">
        <f t="shared" si="7"/>
        <v>#N/A</v>
      </c>
      <c r="R36" s="73" t="e">
        <f t="shared" si="7"/>
        <v>#N/A</v>
      </c>
      <c r="S36" s="73" t="e">
        <f t="shared" si="7"/>
        <v>#N/A</v>
      </c>
      <c r="T36" s="73" t="e">
        <f t="shared" si="7"/>
        <v>#N/A</v>
      </c>
      <c r="U36" s="73" t="e">
        <f t="shared" si="7"/>
        <v>#N/A</v>
      </c>
      <c r="V36" s="73" t="e">
        <f t="shared" si="7"/>
        <v>#N/A</v>
      </c>
      <c r="W36" s="73" t="e">
        <f t="shared" si="7"/>
        <v>#N/A</v>
      </c>
      <c r="X36" s="73" t="e">
        <f t="shared" si="7"/>
        <v>#N/A</v>
      </c>
      <c r="Y36" s="73" t="e">
        <f t="shared" si="7"/>
        <v>#N/A</v>
      </c>
      <c r="Z36" s="73">
        <f t="shared" si="7"/>
        <v>5</v>
      </c>
      <c r="AA36" s="73" t="e">
        <f t="shared" si="7"/>
        <v>#N/A</v>
      </c>
      <c r="AB36" s="73" t="e">
        <f t="shared" si="7"/>
        <v>#N/A</v>
      </c>
      <c r="AC36" s="73" t="e">
        <f t="shared" si="7"/>
        <v>#N/A</v>
      </c>
      <c r="AD36" s="73" t="e">
        <f t="shared" si="7"/>
        <v>#N/A</v>
      </c>
      <c r="AE36" s="73" t="e">
        <f t="shared" si="7"/>
        <v>#N/A</v>
      </c>
      <c r="AF36" s="73" t="e">
        <f t="shared" si="7"/>
        <v>#N/A</v>
      </c>
      <c r="AG36" s="73" t="e">
        <f t="shared" si="8"/>
        <v>#N/A</v>
      </c>
      <c r="AH36" s="73" t="e">
        <f t="shared" si="8"/>
        <v>#N/A</v>
      </c>
      <c r="AI36" s="73" t="e">
        <f t="shared" si="8"/>
        <v>#N/A</v>
      </c>
      <c r="AJ36" s="73" t="e">
        <f t="shared" si="8"/>
        <v>#N/A</v>
      </c>
      <c r="AK36" s="73" t="e">
        <f t="shared" si="8"/>
        <v>#N/A</v>
      </c>
      <c r="AL36" s="73" t="e">
        <f t="shared" si="8"/>
        <v>#N/A</v>
      </c>
      <c r="AM36" s="73" t="e">
        <f t="shared" si="8"/>
        <v>#N/A</v>
      </c>
      <c r="AN36" s="73" t="e">
        <f t="shared" si="8"/>
        <v>#N/A</v>
      </c>
      <c r="AO36" s="73" t="e">
        <f t="shared" si="8"/>
        <v>#N/A</v>
      </c>
      <c r="AP36" s="73" t="e">
        <f t="shared" si="8"/>
        <v>#N/A</v>
      </c>
      <c r="AQ36" s="73" t="e">
        <f t="shared" si="8"/>
        <v>#N/A</v>
      </c>
      <c r="AR36" s="73" t="e">
        <f t="shared" si="9"/>
        <v>#N/A</v>
      </c>
      <c r="AS36" s="73" t="e">
        <f t="shared" si="9"/>
        <v>#N/A</v>
      </c>
      <c r="AT36" s="73" t="e">
        <f t="shared" si="9"/>
        <v>#N/A</v>
      </c>
      <c r="AU36" s="73" t="e">
        <f t="shared" si="9"/>
        <v>#N/A</v>
      </c>
      <c r="AV36" s="73" t="e">
        <f t="shared" si="9"/>
        <v>#N/A</v>
      </c>
      <c r="AW36" s="73" t="e">
        <f t="shared" si="9"/>
        <v>#N/A</v>
      </c>
      <c r="AX36" s="73" t="e">
        <f t="shared" si="9"/>
        <v>#N/A</v>
      </c>
      <c r="AY36" s="73" t="e">
        <f t="shared" si="9"/>
        <v>#N/A</v>
      </c>
      <c r="AZ36" s="73" t="e">
        <f t="shared" si="9"/>
        <v>#N/A</v>
      </c>
      <c r="BC36" s="66">
        <v>32</v>
      </c>
      <c r="BD36" s="66" t="s">
        <v>120</v>
      </c>
      <c r="BE36" s="66">
        <f t="shared" si="1"/>
        <v>33200</v>
      </c>
      <c r="BF36" s="66" t="s">
        <v>151</v>
      </c>
      <c r="BG36" s="68">
        <v>1</v>
      </c>
      <c r="BH36" s="68">
        <v>1</v>
      </c>
      <c r="BI36" s="68" t="s">
        <v>110</v>
      </c>
      <c r="BJ36" s="68" t="s">
        <v>110</v>
      </c>
      <c r="BK36" s="68" t="s">
        <v>110</v>
      </c>
      <c r="BL36" s="68" t="s">
        <v>110</v>
      </c>
      <c r="BM36" s="68" t="s">
        <v>110</v>
      </c>
      <c r="BN36" s="68" t="s">
        <v>110</v>
      </c>
      <c r="BO36" s="68" t="s">
        <v>110</v>
      </c>
      <c r="BP36" s="68" t="s">
        <v>110</v>
      </c>
      <c r="BQ36" s="68" t="s">
        <v>110</v>
      </c>
      <c r="BU36" s="249" t="s">
        <v>151</v>
      </c>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E36" s="248"/>
    </row>
    <row r="37" spans="2:109">
      <c r="B37" s="66">
        <v>33</v>
      </c>
      <c r="C37" s="66" t="s">
        <v>117</v>
      </c>
      <c r="D37" s="66" t="s">
        <v>83</v>
      </c>
      <c r="E37" s="66">
        <f>SUMIF($BF$5:$BF$40,D37,$BE$5:$BE$40)+COUNTIF($D$4:D37,D37)</f>
        <v>11006</v>
      </c>
      <c r="F37" s="66" t="s">
        <v>184</v>
      </c>
      <c r="G37" s="67" t="s">
        <v>181</v>
      </c>
      <c r="H37" s="68" t="s">
        <v>83</v>
      </c>
      <c r="I37" s="68">
        <v>8</v>
      </c>
      <c r="J37" s="68" t="s">
        <v>116</v>
      </c>
      <c r="K37" s="68">
        <v>0</v>
      </c>
      <c r="L37" s="68" t="s">
        <v>116</v>
      </c>
      <c r="M37" s="68">
        <v>0</v>
      </c>
      <c r="N37" s="68" t="s">
        <v>116</v>
      </c>
      <c r="O37" s="68">
        <v>0</v>
      </c>
      <c r="Q37" s="73" t="e">
        <f t="shared" si="7"/>
        <v>#N/A</v>
      </c>
      <c r="R37" s="73" t="e">
        <f t="shared" si="7"/>
        <v>#N/A</v>
      </c>
      <c r="S37" s="73" t="e">
        <f t="shared" si="7"/>
        <v>#N/A</v>
      </c>
      <c r="T37" s="73" t="e">
        <f t="shared" si="7"/>
        <v>#N/A</v>
      </c>
      <c r="U37" s="73" t="e">
        <f t="shared" si="7"/>
        <v>#N/A</v>
      </c>
      <c r="V37" s="73" t="e">
        <f t="shared" si="7"/>
        <v>#N/A</v>
      </c>
      <c r="W37" s="73" t="e">
        <f t="shared" si="7"/>
        <v>#N/A</v>
      </c>
      <c r="X37" s="73" t="e">
        <f t="shared" si="7"/>
        <v>#N/A</v>
      </c>
      <c r="Y37" s="73" t="e">
        <f t="shared" si="7"/>
        <v>#N/A</v>
      </c>
      <c r="Z37" s="73">
        <f t="shared" si="7"/>
        <v>8</v>
      </c>
      <c r="AA37" s="73" t="e">
        <f t="shared" si="7"/>
        <v>#N/A</v>
      </c>
      <c r="AB37" s="73" t="e">
        <f t="shared" si="7"/>
        <v>#N/A</v>
      </c>
      <c r="AC37" s="73" t="e">
        <f t="shared" si="7"/>
        <v>#N/A</v>
      </c>
      <c r="AD37" s="73" t="e">
        <f t="shared" si="7"/>
        <v>#N/A</v>
      </c>
      <c r="AE37" s="73" t="e">
        <f t="shared" si="7"/>
        <v>#N/A</v>
      </c>
      <c r="AF37" s="73" t="e">
        <f t="shared" ref="Q37:AF53" si="10">INDEX($H37:$O37,1,MATCH(AF$4,$H37:$O37,0)+1)</f>
        <v>#N/A</v>
      </c>
      <c r="AG37" s="73" t="e">
        <f t="shared" si="8"/>
        <v>#N/A</v>
      </c>
      <c r="AH37" s="73" t="e">
        <f t="shared" si="8"/>
        <v>#N/A</v>
      </c>
      <c r="AI37" s="73" t="e">
        <f t="shared" si="8"/>
        <v>#N/A</v>
      </c>
      <c r="AJ37" s="73" t="e">
        <f t="shared" si="8"/>
        <v>#N/A</v>
      </c>
      <c r="AK37" s="73" t="e">
        <f t="shared" si="8"/>
        <v>#N/A</v>
      </c>
      <c r="AL37" s="73" t="e">
        <f t="shared" si="8"/>
        <v>#N/A</v>
      </c>
      <c r="AM37" s="73" t="e">
        <f t="shared" si="8"/>
        <v>#N/A</v>
      </c>
      <c r="AN37" s="73" t="e">
        <f t="shared" si="8"/>
        <v>#N/A</v>
      </c>
      <c r="AO37" s="73" t="e">
        <f t="shared" si="8"/>
        <v>#N/A</v>
      </c>
      <c r="AP37" s="73" t="e">
        <f t="shared" si="8"/>
        <v>#N/A</v>
      </c>
      <c r="AQ37" s="73" t="e">
        <f t="shared" si="8"/>
        <v>#N/A</v>
      </c>
      <c r="AR37" s="73" t="e">
        <f t="shared" si="9"/>
        <v>#N/A</v>
      </c>
      <c r="AS37" s="73" t="e">
        <f t="shared" si="9"/>
        <v>#N/A</v>
      </c>
      <c r="AT37" s="73" t="e">
        <f t="shared" si="9"/>
        <v>#N/A</v>
      </c>
      <c r="AU37" s="73" t="e">
        <f t="shared" si="9"/>
        <v>#N/A</v>
      </c>
      <c r="AV37" s="73" t="e">
        <f t="shared" si="9"/>
        <v>#N/A</v>
      </c>
      <c r="AW37" s="73" t="e">
        <f t="shared" si="9"/>
        <v>#N/A</v>
      </c>
      <c r="AX37" s="73" t="e">
        <f t="shared" si="9"/>
        <v>#N/A</v>
      </c>
      <c r="AY37" s="73" t="e">
        <f t="shared" si="9"/>
        <v>#N/A</v>
      </c>
      <c r="AZ37" s="73" t="e">
        <f t="shared" si="9"/>
        <v>#N/A</v>
      </c>
      <c r="BC37" s="66">
        <v>33</v>
      </c>
      <c r="BD37" s="66" t="s">
        <v>186</v>
      </c>
      <c r="BE37" s="66">
        <f t="shared" si="1"/>
        <v>33300</v>
      </c>
      <c r="BF37" s="66" t="s">
        <v>168</v>
      </c>
      <c r="BG37" s="68">
        <v>1</v>
      </c>
      <c r="BH37" s="68">
        <v>1</v>
      </c>
      <c r="BI37" s="68" t="s">
        <v>169</v>
      </c>
      <c r="BJ37" s="68" t="s">
        <v>169</v>
      </c>
      <c r="BK37" s="68" t="s">
        <v>169</v>
      </c>
      <c r="BL37" s="68" t="s">
        <v>169</v>
      </c>
      <c r="BM37" s="68" t="s">
        <v>169</v>
      </c>
      <c r="BN37" s="68" t="s">
        <v>169</v>
      </c>
      <c r="BO37" s="68" t="s">
        <v>169</v>
      </c>
      <c r="BP37" s="68" t="s">
        <v>169</v>
      </c>
      <c r="BQ37" s="68" t="s">
        <v>169</v>
      </c>
      <c r="BU37" s="249" t="s">
        <v>168</v>
      </c>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8"/>
      <c r="CR37" s="248"/>
      <c r="CS37" s="248"/>
      <c r="CT37" s="248"/>
      <c r="CU37" s="248"/>
      <c r="CV37" s="248"/>
      <c r="CW37" s="248"/>
      <c r="CX37" s="248"/>
      <c r="CY37" s="248"/>
      <c r="CZ37" s="248"/>
      <c r="DA37" s="248"/>
      <c r="DB37" s="248"/>
      <c r="DC37" s="248"/>
      <c r="DD37" s="248"/>
      <c r="DE37" s="248"/>
    </row>
    <row r="38" spans="2:109">
      <c r="B38" s="66">
        <v>34</v>
      </c>
      <c r="C38" s="66" t="s">
        <v>111</v>
      </c>
      <c r="D38" s="66" t="s">
        <v>83</v>
      </c>
      <c r="E38" s="66">
        <f>SUMIF($BF$5:$BF$40,D38,$BE$5:$BE$40)+COUNTIF($D$4:D38,D38)</f>
        <v>11007</v>
      </c>
      <c r="F38" s="66" t="s">
        <v>185</v>
      </c>
      <c r="G38" s="67" t="s">
        <v>95</v>
      </c>
      <c r="H38" s="68" t="s">
        <v>83</v>
      </c>
      <c r="I38" s="68">
        <v>8</v>
      </c>
      <c r="J38" s="68" t="s">
        <v>132</v>
      </c>
      <c r="K38" s="68">
        <v>7</v>
      </c>
      <c r="L38" s="68" t="s">
        <v>128</v>
      </c>
      <c r="M38" s="68">
        <v>7</v>
      </c>
      <c r="N38" s="68" t="s">
        <v>110</v>
      </c>
      <c r="O38" s="68">
        <v>0</v>
      </c>
      <c r="Q38" s="73" t="e">
        <f t="shared" si="10"/>
        <v>#N/A</v>
      </c>
      <c r="R38" s="73" t="e">
        <f t="shared" si="10"/>
        <v>#N/A</v>
      </c>
      <c r="S38" s="73" t="e">
        <f t="shared" si="10"/>
        <v>#N/A</v>
      </c>
      <c r="T38" s="73" t="e">
        <f t="shared" si="10"/>
        <v>#N/A</v>
      </c>
      <c r="U38" s="73" t="e">
        <f t="shared" si="10"/>
        <v>#N/A</v>
      </c>
      <c r="V38" s="73" t="e">
        <f t="shared" si="10"/>
        <v>#N/A</v>
      </c>
      <c r="W38" s="73" t="e">
        <f t="shared" si="10"/>
        <v>#N/A</v>
      </c>
      <c r="X38" s="73" t="e">
        <f t="shared" si="10"/>
        <v>#N/A</v>
      </c>
      <c r="Y38" s="73" t="e">
        <f t="shared" si="10"/>
        <v>#N/A</v>
      </c>
      <c r="Z38" s="73">
        <f t="shared" si="10"/>
        <v>8</v>
      </c>
      <c r="AA38" s="73" t="e">
        <f t="shared" si="10"/>
        <v>#N/A</v>
      </c>
      <c r="AB38" s="73" t="e">
        <f t="shared" si="10"/>
        <v>#N/A</v>
      </c>
      <c r="AC38" s="73" t="e">
        <f t="shared" si="10"/>
        <v>#N/A</v>
      </c>
      <c r="AD38" s="73" t="e">
        <f t="shared" si="10"/>
        <v>#N/A</v>
      </c>
      <c r="AE38" s="73" t="e">
        <f t="shared" si="10"/>
        <v>#N/A</v>
      </c>
      <c r="AF38" s="73" t="e">
        <f t="shared" si="10"/>
        <v>#N/A</v>
      </c>
      <c r="AG38" s="73" t="e">
        <f t="shared" si="8"/>
        <v>#N/A</v>
      </c>
      <c r="AH38" s="73" t="e">
        <f t="shared" si="8"/>
        <v>#N/A</v>
      </c>
      <c r="AI38" s="73" t="e">
        <f t="shared" si="8"/>
        <v>#N/A</v>
      </c>
      <c r="AJ38" s="73">
        <f t="shared" si="8"/>
        <v>7</v>
      </c>
      <c r="AK38" s="73" t="e">
        <f t="shared" si="8"/>
        <v>#N/A</v>
      </c>
      <c r="AL38" s="73" t="e">
        <f t="shared" si="8"/>
        <v>#N/A</v>
      </c>
      <c r="AM38" s="73" t="e">
        <f t="shared" si="8"/>
        <v>#N/A</v>
      </c>
      <c r="AN38" s="73" t="e">
        <f t="shared" si="8"/>
        <v>#N/A</v>
      </c>
      <c r="AO38" s="73" t="e">
        <f t="shared" si="8"/>
        <v>#N/A</v>
      </c>
      <c r="AP38" s="73" t="e">
        <f t="shared" si="8"/>
        <v>#N/A</v>
      </c>
      <c r="AQ38" s="73">
        <f t="shared" si="8"/>
        <v>7</v>
      </c>
      <c r="AR38" s="73" t="e">
        <f t="shared" si="9"/>
        <v>#N/A</v>
      </c>
      <c r="AS38" s="73" t="e">
        <f t="shared" si="9"/>
        <v>#N/A</v>
      </c>
      <c r="AT38" s="73" t="e">
        <f t="shared" si="9"/>
        <v>#N/A</v>
      </c>
      <c r="AU38" s="73" t="e">
        <f t="shared" si="9"/>
        <v>#N/A</v>
      </c>
      <c r="AV38" s="73" t="e">
        <f t="shared" si="9"/>
        <v>#N/A</v>
      </c>
      <c r="AW38" s="73" t="e">
        <f t="shared" si="9"/>
        <v>#N/A</v>
      </c>
      <c r="AX38" s="73" t="e">
        <f t="shared" si="9"/>
        <v>#N/A</v>
      </c>
      <c r="AY38" s="73" t="e">
        <f t="shared" si="9"/>
        <v>#N/A</v>
      </c>
      <c r="AZ38" s="73" t="e">
        <f t="shared" si="9"/>
        <v>#N/A</v>
      </c>
      <c r="BC38" s="66">
        <v>34</v>
      </c>
      <c r="BD38" s="66" t="s">
        <v>90</v>
      </c>
      <c r="BE38" s="66">
        <f t="shared" si="1"/>
        <v>33400</v>
      </c>
      <c r="BF38" s="66" t="s">
        <v>147</v>
      </c>
      <c r="BG38" s="68">
        <v>1</v>
      </c>
      <c r="BH38" s="68">
        <v>1</v>
      </c>
      <c r="BI38" s="68" t="s">
        <v>86</v>
      </c>
      <c r="BJ38" s="68" t="s">
        <v>86</v>
      </c>
      <c r="BK38" s="68" t="s">
        <v>86</v>
      </c>
      <c r="BL38" s="68" t="s">
        <v>86</v>
      </c>
      <c r="BM38" s="68" t="s">
        <v>86</v>
      </c>
      <c r="BN38" s="68" t="s">
        <v>86</v>
      </c>
      <c r="BO38" s="68" t="s">
        <v>86</v>
      </c>
      <c r="BP38" s="68" t="s">
        <v>86</v>
      </c>
      <c r="BQ38" s="68" t="s">
        <v>86</v>
      </c>
      <c r="BU38" s="249" t="s">
        <v>147</v>
      </c>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8"/>
      <c r="CT38" s="248"/>
      <c r="CU38" s="248"/>
      <c r="CV38" s="248"/>
      <c r="CW38" s="248"/>
      <c r="CX38" s="248"/>
      <c r="CY38" s="248"/>
      <c r="CZ38" s="248"/>
      <c r="DA38" s="248"/>
      <c r="DB38" s="248"/>
      <c r="DC38" s="248"/>
      <c r="DD38" s="248"/>
      <c r="DE38" s="248"/>
    </row>
    <row r="39" spans="2:109">
      <c r="B39" s="66">
        <v>35</v>
      </c>
      <c r="C39" s="66" t="s">
        <v>170</v>
      </c>
      <c r="D39" s="66" t="s">
        <v>84</v>
      </c>
      <c r="E39" s="66">
        <f>SUMIF($BF$5:$BF$40,D39,$BE$5:$BE$40)+COUNTIF($D$4:D39,D39)</f>
        <v>10501</v>
      </c>
      <c r="F39" s="66" t="s">
        <v>187</v>
      </c>
      <c r="G39" s="67" t="s">
        <v>89</v>
      </c>
      <c r="H39" s="68" t="s">
        <v>84</v>
      </c>
      <c r="I39" s="68">
        <v>1</v>
      </c>
      <c r="J39" s="68" t="s">
        <v>86</v>
      </c>
      <c r="K39" s="68">
        <v>0</v>
      </c>
      <c r="L39" s="68" t="s">
        <v>86</v>
      </c>
      <c r="M39" s="68">
        <v>0</v>
      </c>
      <c r="N39" s="68" t="s">
        <v>86</v>
      </c>
      <c r="O39" s="68">
        <v>0</v>
      </c>
      <c r="Q39" s="73" t="e">
        <f t="shared" si="10"/>
        <v>#N/A</v>
      </c>
      <c r="R39" s="73" t="e">
        <f t="shared" si="10"/>
        <v>#N/A</v>
      </c>
      <c r="S39" s="73" t="e">
        <f t="shared" si="10"/>
        <v>#N/A</v>
      </c>
      <c r="T39" s="73" t="e">
        <f t="shared" si="10"/>
        <v>#N/A</v>
      </c>
      <c r="U39" s="73">
        <f t="shared" si="10"/>
        <v>1</v>
      </c>
      <c r="V39" s="73" t="e">
        <f t="shared" si="10"/>
        <v>#N/A</v>
      </c>
      <c r="W39" s="73" t="e">
        <f t="shared" si="10"/>
        <v>#N/A</v>
      </c>
      <c r="X39" s="73" t="e">
        <f t="shared" si="10"/>
        <v>#N/A</v>
      </c>
      <c r="Y39" s="73" t="e">
        <f t="shared" si="10"/>
        <v>#N/A</v>
      </c>
      <c r="Z39" s="73" t="e">
        <f t="shared" si="10"/>
        <v>#N/A</v>
      </c>
      <c r="AA39" s="73" t="e">
        <f t="shared" si="10"/>
        <v>#N/A</v>
      </c>
      <c r="AB39" s="73" t="e">
        <f t="shared" si="10"/>
        <v>#N/A</v>
      </c>
      <c r="AC39" s="73" t="e">
        <f t="shared" si="10"/>
        <v>#N/A</v>
      </c>
      <c r="AD39" s="73" t="e">
        <f t="shared" si="10"/>
        <v>#N/A</v>
      </c>
      <c r="AE39" s="73" t="e">
        <f t="shared" si="10"/>
        <v>#N/A</v>
      </c>
      <c r="AF39" s="73" t="e">
        <f t="shared" si="10"/>
        <v>#N/A</v>
      </c>
      <c r="AG39" s="73" t="e">
        <f t="shared" si="8"/>
        <v>#N/A</v>
      </c>
      <c r="AH39" s="73" t="e">
        <f t="shared" si="8"/>
        <v>#N/A</v>
      </c>
      <c r="AI39" s="73" t="e">
        <f t="shared" si="8"/>
        <v>#N/A</v>
      </c>
      <c r="AJ39" s="73" t="e">
        <f t="shared" si="8"/>
        <v>#N/A</v>
      </c>
      <c r="AK39" s="73" t="e">
        <f t="shared" si="8"/>
        <v>#N/A</v>
      </c>
      <c r="AL39" s="73" t="e">
        <f t="shared" si="8"/>
        <v>#N/A</v>
      </c>
      <c r="AM39" s="73" t="e">
        <f t="shared" si="8"/>
        <v>#N/A</v>
      </c>
      <c r="AN39" s="73" t="e">
        <f t="shared" si="8"/>
        <v>#N/A</v>
      </c>
      <c r="AO39" s="73" t="e">
        <f t="shared" si="8"/>
        <v>#N/A</v>
      </c>
      <c r="AP39" s="73" t="e">
        <f t="shared" si="8"/>
        <v>#N/A</v>
      </c>
      <c r="AQ39" s="73" t="e">
        <f t="shared" si="8"/>
        <v>#N/A</v>
      </c>
      <c r="AR39" s="73" t="e">
        <f t="shared" si="9"/>
        <v>#N/A</v>
      </c>
      <c r="AS39" s="73" t="e">
        <f t="shared" si="9"/>
        <v>#N/A</v>
      </c>
      <c r="AT39" s="73" t="e">
        <f t="shared" si="9"/>
        <v>#N/A</v>
      </c>
      <c r="AU39" s="73" t="e">
        <f t="shared" si="9"/>
        <v>#N/A</v>
      </c>
      <c r="AV39" s="73" t="e">
        <f t="shared" si="9"/>
        <v>#N/A</v>
      </c>
      <c r="AW39" s="73" t="e">
        <f t="shared" si="9"/>
        <v>#N/A</v>
      </c>
      <c r="AX39" s="73" t="e">
        <f t="shared" si="9"/>
        <v>#N/A</v>
      </c>
      <c r="AY39" s="73" t="e">
        <f t="shared" si="9"/>
        <v>#N/A</v>
      </c>
      <c r="AZ39" s="73" t="e">
        <f t="shared" si="9"/>
        <v>#N/A</v>
      </c>
      <c r="BC39" s="66">
        <v>35</v>
      </c>
      <c r="BD39" s="66" t="s">
        <v>87</v>
      </c>
      <c r="BE39" s="66">
        <f t="shared" si="1"/>
        <v>13500</v>
      </c>
      <c r="BF39" s="66" t="s">
        <v>106</v>
      </c>
      <c r="BG39" s="238">
        <v>1</v>
      </c>
      <c r="BH39" s="68">
        <v>4</v>
      </c>
      <c r="BI39" s="68" t="s">
        <v>107</v>
      </c>
      <c r="BJ39" s="68" t="s">
        <v>107</v>
      </c>
      <c r="BK39" s="68" t="s">
        <v>107</v>
      </c>
      <c r="BL39" s="68" t="s">
        <v>107</v>
      </c>
      <c r="BM39" s="68" t="s">
        <v>107</v>
      </c>
      <c r="BN39" s="68" t="s">
        <v>107</v>
      </c>
      <c r="BO39" s="68" t="s">
        <v>107</v>
      </c>
      <c r="BP39" s="68" t="s">
        <v>107</v>
      </c>
      <c r="BQ39" s="68" t="s">
        <v>107</v>
      </c>
      <c r="BU39" s="66" t="s">
        <v>106</v>
      </c>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row>
    <row r="40" spans="2:109">
      <c r="B40" s="66">
        <v>36</v>
      </c>
      <c r="C40" s="66" t="s">
        <v>87</v>
      </c>
      <c r="D40" s="66" t="s">
        <v>84</v>
      </c>
      <c r="E40" s="66">
        <f>SUMIF($BF$5:$BF$40,D40,$BE$5:$BE$40)+COUNTIF($D$4:D40,D40)</f>
        <v>10502</v>
      </c>
      <c r="F40" s="66" t="s">
        <v>188</v>
      </c>
      <c r="G40" s="67" t="s">
        <v>89</v>
      </c>
      <c r="H40" s="68" t="s">
        <v>84</v>
      </c>
      <c r="I40" s="68">
        <v>1</v>
      </c>
      <c r="J40" s="68" t="s">
        <v>86</v>
      </c>
      <c r="K40" s="68">
        <v>0</v>
      </c>
      <c r="L40" s="68" t="s">
        <v>86</v>
      </c>
      <c r="M40" s="68">
        <v>0</v>
      </c>
      <c r="N40" s="68" t="s">
        <v>86</v>
      </c>
      <c r="O40" s="68">
        <v>0</v>
      </c>
      <c r="Q40" s="73" t="e">
        <f t="shared" si="10"/>
        <v>#N/A</v>
      </c>
      <c r="R40" s="73" t="e">
        <f t="shared" si="10"/>
        <v>#N/A</v>
      </c>
      <c r="S40" s="73" t="e">
        <f t="shared" si="10"/>
        <v>#N/A</v>
      </c>
      <c r="T40" s="73" t="e">
        <f t="shared" si="10"/>
        <v>#N/A</v>
      </c>
      <c r="U40" s="73">
        <f t="shared" si="10"/>
        <v>1</v>
      </c>
      <c r="V40" s="73" t="e">
        <f t="shared" si="10"/>
        <v>#N/A</v>
      </c>
      <c r="W40" s="73" t="e">
        <f t="shared" si="10"/>
        <v>#N/A</v>
      </c>
      <c r="X40" s="73" t="e">
        <f t="shared" si="10"/>
        <v>#N/A</v>
      </c>
      <c r="Y40" s="73" t="e">
        <f t="shared" si="10"/>
        <v>#N/A</v>
      </c>
      <c r="Z40" s="73" t="e">
        <f t="shared" si="10"/>
        <v>#N/A</v>
      </c>
      <c r="AA40" s="73" t="e">
        <f t="shared" si="10"/>
        <v>#N/A</v>
      </c>
      <c r="AB40" s="73" t="e">
        <f t="shared" si="10"/>
        <v>#N/A</v>
      </c>
      <c r="AC40" s="73" t="e">
        <f t="shared" si="10"/>
        <v>#N/A</v>
      </c>
      <c r="AD40" s="73" t="e">
        <f t="shared" si="10"/>
        <v>#N/A</v>
      </c>
      <c r="AE40" s="73" t="e">
        <f t="shared" si="10"/>
        <v>#N/A</v>
      </c>
      <c r="AF40" s="73" t="e">
        <f t="shared" si="10"/>
        <v>#N/A</v>
      </c>
      <c r="AG40" s="73" t="e">
        <f t="shared" si="8"/>
        <v>#N/A</v>
      </c>
      <c r="AH40" s="73" t="e">
        <f t="shared" si="8"/>
        <v>#N/A</v>
      </c>
      <c r="AI40" s="73" t="e">
        <f t="shared" si="8"/>
        <v>#N/A</v>
      </c>
      <c r="AJ40" s="73" t="e">
        <f t="shared" si="8"/>
        <v>#N/A</v>
      </c>
      <c r="AK40" s="73" t="e">
        <f t="shared" si="8"/>
        <v>#N/A</v>
      </c>
      <c r="AL40" s="73" t="e">
        <f t="shared" si="8"/>
        <v>#N/A</v>
      </c>
      <c r="AM40" s="73" t="e">
        <f t="shared" si="8"/>
        <v>#N/A</v>
      </c>
      <c r="AN40" s="73" t="e">
        <f t="shared" si="8"/>
        <v>#N/A</v>
      </c>
      <c r="AO40" s="73" t="e">
        <f t="shared" si="8"/>
        <v>#N/A</v>
      </c>
      <c r="AP40" s="73" t="e">
        <f t="shared" si="8"/>
        <v>#N/A</v>
      </c>
      <c r="AQ40" s="73" t="e">
        <f t="shared" si="8"/>
        <v>#N/A</v>
      </c>
      <c r="AR40" s="73" t="e">
        <f t="shared" si="9"/>
        <v>#N/A</v>
      </c>
      <c r="AS40" s="73" t="e">
        <f t="shared" si="9"/>
        <v>#N/A</v>
      </c>
      <c r="AT40" s="73" t="e">
        <f t="shared" si="9"/>
        <v>#N/A</v>
      </c>
      <c r="AU40" s="73" t="e">
        <f t="shared" si="9"/>
        <v>#N/A</v>
      </c>
      <c r="AV40" s="73" t="e">
        <f t="shared" si="9"/>
        <v>#N/A</v>
      </c>
      <c r="AW40" s="73" t="e">
        <f t="shared" si="9"/>
        <v>#N/A</v>
      </c>
      <c r="AX40" s="73" t="e">
        <f t="shared" si="9"/>
        <v>#N/A</v>
      </c>
      <c r="AY40" s="73" t="e">
        <f t="shared" si="9"/>
        <v>#N/A</v>
      </c>
      <c r="AZ40" s="73" t="e">
        <f t="shared" si="9"/>
        <v>#N/A</v>
      </c>
      <c r="BC40" s="66">
        <v>36</v>
      </c>
      <c r="BD40" s="66" t="s">
        <v>134</v>
      </c>
      <c r="BE40" s="66">
        <f t="shared" si="1"/>
        <v>23600</v>
      </c>
      <c r="BF40" s="66" t="s">
        <v>190</v>
      </c>
      <c r="BG40" s="238">
        <v>1</v>
      </c>
      <c r="BH40" s="68">
        <v>5</v>
      </c>
      <c r="BI40" s="68" t="s">
        <v>141</v>
      </c>
      <c r="BJ40" s="68" t="s">
        <v>141</v>
      </c>
      <c r="BK40" s="68" t="s">
        <v>141</v>
      </c>
      <c r="BL40" s="68" t="s">
        <v>141</v>
      </c>
      <c r="BM40" s="68" t="s">
        <v>141</v>
      </c>
      <c r="BN40" s="68" t="s">
        <v>141</v>
      </c>
      <c r="BO40" s="68" t="s">
        <v>141</v>
      </c>
      <c r="BP40" s="68" t="s">
        <v>141</v>
      </c>
      <c r="BQ40" s="68" t="s">
        <v>141</v>
      </c>
      <c r="BU40" s="66" t="s">
        <v>190</v>
      </c>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row>
    <row r="41" spans="2:109">
      <c r="B41" s="66">
        <v>37</v>
      </c>
      <c r="C41" s="66" t="s">
        <v>108</v>
      </c>
      <c r="D41" s="66" t="s">
        <v>84</v>
      </c>
      <c r="E41" s="66">
        <f>SUMIF($BF$5:$BF$40,D41,$BE$5:$BE$40)+COUNTIF($D$4:D41,D41)</f>
        <v>10503</v>
      </c>
      <c r="F41" s="66" t="s">
        <v>189</v>
      </c>
      <c r="G41" s="67" t="s">
        <v>89</v>
      </c>
      <c r="H41" s="68" t="s">
        <v>84</v>
      </c>
      <c r="I41" s="68">
        <v>3</v>
      </c>
      <c r="J41" s="68" t="s">
        <v>86</v>
      </c>
      <c r="K41" s="68">
        <v>0</v>
      </c>
      <c r="L41" s="68" t="s">
        <v>86</v>
      </c>
      <c r="M41" s="68">
        <v>0</v>
      </c>
      <c r="N41" s="68" t="s">
        <v>86</v>
      </c>
      <c r="O41" s="68">
        <v>0</v>
      </c>
      <c r="Q41" s="73" t="e">
        <f t="shared" si="10"/>
        <v>#N/A</v>
      </c>
      <c r="R41" s="73" t="e">
        <f t="shared" si="10"/>
        <v>#N/A</v>
      </c>
      <c r="S41" s="73" t="e">
        <f t="shared" si="10"/>
        <v>#N/A</v>
      </c>
      <c r="T41" s="73" t="e">
        <f t="shared" si="10"/>
        <v>#N/A</v>
      </c>
      <c r="U41" s="73">
        <f t="shared" si="10"/>
        <v>3</v>
      </c>
      <c r="V41" s="73" t="e">
        <f t="shared" si="10"/>
        <v>#N/A</v>
      </c>
      <c r="W41" s="73" t="e">
        <f t="shared" si="10"/>
        <v>#N/A</v>
      </c>
      <c r="X41" s="73" t="e">
        <f t="shared" si="10"/>
        <v>#N/A</v>
      </c>
      <c r="Y41" s="73" t="e">
        <f t="shared" si="10"/>
        <v>#N/A</v>
      </c>
      <c r="Z41" s="73" t="e">
        <f t="shared" si="10"/>
        <v>#N/A</v>
      </c>
      <c r="AA41" s="73" t="e">
        <f t="shared" si="10"/>
        <v>#N/A</v>
      </c>
      <c r="AB41" s="73" t="e">
        <f t="shared" si="10"/>
        <v>#N/A</v>
      </c>
      <c r="AC41" s="73" t="e">
        <f t="shared" si="10"/>
        <v>#N/A</v>
      </c>
      <c r="AD41" s="73" t="e">
        <f t="shared" si="10"/>
        <v>#N/A</v>
      </c>
      <c r="AE41" s="73" t="e">
        <f t="shared" si="10"/>
        <v>#N/A</v>
      </c>
      <c r="AF41" s="73" t="e">
        <f t="shared" si="10"/>
        <v>#N/A</v>
      </c>
      <c r="AG41" s="73" t="e">
        <f t="shared" si="8"/>
        <v>#N/A</v>
      </c>
      <c r="AH41" s="73" t="e">
        <f t="shared" si="8"/>
        <v>#N/A</v>
      </c>
      <c r="AI41" s="73" t="e">
        <f t="shared" si="8"/>
        <v>#N/A</v>
      </c>
      <c r="AJ41" s="73" t="e">
        <f t="shared" si="8"/>
        <v>#N/A</v>
      </c>
      <c r="AK41" s="73" t="e">
        <f t="shared" si="8"/>
        <v>#N/A</v>
      </c>
      <c r="AL41" s="73" t="e">
        <f t="shared" si="8"/>
        <v>#N/A</v>
      </c>
      <c r="AM41" s="73" t="e">
        <f t="shared" si="8"/>
        <v>#N/A</v>
      </c>
      <c r="AN41" s="73" t="e">
        <f t="shared" si="8"/>
        <v>#N/A</v>
      </c>
      <c r="AO41" s="73" t="e">
        <f t="shared" si="8"/>
        <v>#N/A</v>
      </c>
      <c r="AP41" s="73" t="e">
        <f t="shared" si="8"/>
        <v>#N/A</v>
      </c>
      <c r="AQ41" s="73" t="e">
        <f t="shared" si="8"/>
        <v>#N/A</v>
      </c>
      <c r="AR41" s="73" t="e">
        <f t="shared" si="9"/>
        <v>#N/A</v>
      </c>
      <c r="AS41" s="73" t="e">
        <f t="shared" si="9"/>
        <v>#N/A</v>
      </c>
      <c r="AT41" s="73" t="e">
        <f t="shared" si="9"/>
        <v>#N/A</v>
      </c>
      <c r="AU41" s="73" t="e">
        <f t="shared" si="9"/>
        <v>#N/A</v>
      </c>
      <c r="AV41" s="73" t="e">
        <f t="shared" si="9"/>
        <v>#N/A</v>
      </c>
      <c r="AW41" s="73" t="e">
        <f t="shared" si="9"/>
        <v>#N/A</v>
      </c>
      <c r="AX41" s="73" t="e">
        <f t="shared" si="9"/>
        <v>#N/A</v>
      </c>
      <c r="AY41" s="73" t="e">
        <f t="shared" si="9"/>
        <v>#N/A</v>
      </c>
      <c r="AZ41" s="73" t="e">
        <f t="shared" si="9"/>
        <v>#N/A</v>
      </c>
      <c r="BS41" t="s">
        <v>547</v>
      </c>
    </row>
    <row r="42" spans="2:109" ht="11.25">
      <c r="B42" s="66">
        <v>38</v>
      </c>
      <c r="C42" s="66" t="s">
        <v>148</v>
      </c>
      <c r="D42" s="66" t="s">
        <v>84</v>
      </c>
      <c r="E42" s="66">
        <f>SUMIF($BF$5:$BF$40,D42,$BE$5:$BE$40)+COUNTIF($D$4:D42,D42)</f>
        <v>10504</v>
      </c>
      <c r="F42" s="66" t="s">
        <v>191</v>
      </c>
      <c r="G42" s="67" t="s">
        <v>89</v>
      </c>
      <c r="H42" s="68" t="s">
        <v>84</v>
      </c>
      <c r="I42" s="68">
        <v>3</v>
      </c>
      <c r="J42" s="68" t="s">
        <v>86</v>
      </c>
      <c r="K42" s="68">
        <v>0</v>
      </c>
      <c r="L42" s="68" t="s">
        <v>86</v>
      </c>
      <c r="M42" s="68">
        <v>0</v>
      </c>
      <c r="N42" s="68" t="s">
        <v>86</v>
      </c>
      <c r="O42" s="68">
        <v>0</v>
      </c>
      <c r="Q42" s="73" t="e">
        <f t="shared" si="10"/>
        <v>#N/A</v>
      </c>
      <c r="R42" s="73" t="e">
        <f t="shared" si="10"/>
        <v>#N/A</v>
      </c>
      <c r="S42" s="73" t="e">
        <f t="shared" si="10"/>
        <v>#N/A</v>
      </c>
      <c r="T42" s="73" t="e">
        <f t="shared" si="10"/>
        <v>#N/A</v>
      </c>
      <c r="U42" s="73">
        <f t="shared" si="10"/>
        <v>3</v>
      </c>
      <c r="V42" s="73" t="e">
        <f t="shared" si="10"/>
        <v>#N/A</v>
      </c>
      <c r="W42" s="73" t="e">
        <f t="shared" si="10"/>
        <v>#N/A</v>
      </c>
      <c r="X42" s="73" t="e">
        <f t="shared" si="10"/>
        <v>#N/A</v>
      </c>
      <c r="Y42" s="73" t="e">
        <f t="shared" si="10"/>
        <v>#N/A</v>
      </c>
      <c r="Z42" s="73" t="e">
        <f t="shared" si="10"/>
        <v>#N/A</v>
      </c>
      <c r="AA42" s="73" t="e">
        <f t="shared" si="10"/>
        <v>#N/A</v>
      </c>
      <c r="AB42" s="73" t="e">
        <f t="shared" si="10"/>
        <v>#N/A</v>
      </c>
      <c r="AC42" s="73" t="e">
        <f t="shared" si="10"/>
        <v>#N/A</v>
      </c>
      <c r="AD42" s="73" t="e">
        <f t="shared" si="10"/>
        <v>#N/A</v>
      </c>
      <c r="AE42" s="73" t="e">
        <f t="shared" si="10"/>
        <v>#N/A</v>
      </c>
      <c r="AF42" s="73" t="e">
        <f t="shared" si="10"/>
        <v>#N/A</v>
      </c>
      <c r="AG42" s="73" t="e">
        <f t="shared" si="8"/>
        <v>#N/A</v>
      </c>
      <c r="AH42" s="73" t="e">
        <f t="shared" si="8"/>
        <v>#N/A</v>
      </c>
      <c r="AI42" s="73" t="e">
        <f t="shared" si="8"/>
        <v>#N/A</v>
      </c>
      <c r="AJ42" s="73" t="e">
        <f t="shared" si="8"/>
        <v>#N/A</v>
      </c>
      <c r="AK42" s="73" t="e">
        <f t="shared" si="8"/>
        <v>#N/A</v>
      </c>
      <c r="AL42" s="73" t="e">
        <f t="shared" si="8"/>
        <v>#N/A</v>
      </c>
      <c r="AM42" s="73" t="e">
        <f t="shared" si="8"/>
        <v>#N/A</v>
      </c>
      <c r="AN42" s="73" t="e">
        <f t="shared" si="8"/>
        <v>#N/A</v>
      </c>
      <c r="AO42" s="73" t="e">
        <f t="shared" si="8"/>
        <v>#N/A</v>
      </c>
      <c r="AP42" s="73" t="e">
        <f t="shared" si="8"/>
        <v>#N/A</v>
      </c>
      <c r="AQ42" s="73" t="e">
        <f t="shared" si="8"/>
        <v>#N/A</v>
      </c>
      <c r="AR42" s="73" t="e">
        <f t="shared" si="9"/>
        <v>#N/A</v>
      </c>
      <c r="AS42" s="73" t="e">
        <f t="shared" si="9"/>
        <v>#N/A</v>
      </c>
      <c r="AT42" s="73" t="e">
        <f t="shared" si="9"/>
        <v>#N/A</v>
      </c>
      <c r="AU42" s="73" t="e">
        <f t="shared" si="9"/>
        <v>#N/A</v>
      </c>
      <c r="AV42" s="73" t="e">
        <f t="shared" si="9"/>
        <v>#N/A</v>
      </c>
      <c r="AW42" s="73" t="e">
        <f t="shared" si="9"/>
        <v>#N/A</v>
      </c>
      <c r="AX42" s="73" t="e">
        <f t="shared" si="9"/>
        <v>#N/A</v>
      </c>
      <c r="AY42" s="73" t="e">
        <f t="shared" si="9"/>
        <v>#N/A</v>
      </c>
      <c r="AZ42" s="73" t="e">
        <f t="shared" si="9"/>
        <v>#N/A</v>
      </c>
      <c r="BC42" s="63" t="s">
        <v>544</v>
      </c>
      <c r="BF42" s="63"/>
      <c r="BJ42" s="63" t="s">
        <v>545</v>
      </c>
      <c r="BS42" s="66">
        <v>1</v>
      </c>
      <c r="BT42" s="66" t="s">
        <v>491</v>
      </c>
      <c r="BU42" s="66" t="s">
        <v>106</v>
      </c>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v>8</v>
      </c>
      <c r="CX42" s="130"/>
      <c r="CY42" s="130"/>
      <c r="CZ42" s="130">
        <v>8</v>
      </c>
      <c r="DA42" s="130"/>
      <c r="DB42" s="130"/>
      <c r="DC42" s="130"/>
      <c r="DD42" s="130"/>
      <c r="DE42" s="130"/>
    </row>
    <row r="43" spans="2:109" ht="11.25">
      <c r="B43" s="133">
        <v>39</v>
      </c>
      <c r="C43" s="133" t="s">
        <v>148</v>
      </c>
      <c r="D43" s="133" t="s">
        <v>84</v>
      </c>
      <c r="E43" s="133">
        <f>SUMIF($BF$5:$BF$40,D43,$BE$5:$BE$40)+COUNTIF($D$4:D43,D43)</f>
        <v>10505</v>
      </c>
      <c r="F43" s="133" t="s">
        <v>477</v>
      </c>
      <c r="G43" s="134" t="s">
        <v>89</v>
      </c>
      <c r="H43" s="134" t="s">
        <v>84</v>
      </c>
      <c r="I43" s="134">
        <v>5</v>
      </c>
      <c r="J43" s="134" t="s">
        <v>86</v>
      </c>
      <c r="K43" s="134">
        <v>0</v>
      </c>
      <c r="L43" s="134" t="s">
        <v>86</v>
      </c>
      <c r="M43" s="134">
        <v>0</v>
      </c>
      <c r="N43" s="134" t="s">
        <v>86</v>
      </c>
      <c r="O43" s="134">
        <v>0</v>
      </c>
      <c r="Q43" s="73" t="e">
        <f t="shared" si="10"/>
        <v>#N/A</v>
      </c>
      <c r="R43" s="73" t="e">
        <f t="shared" si="10"/>
        <v>#N/A</v>
      </c>
      <c r="S43" s="73" t="e">
        <f t="shared" si="10"/>
        <v>#N/A</v>
      </c>
      <c r="T43" s="73" t="e">
        <f t="shared" si="10"/>
        <v>#N/A</v>
      </c>
      <c r="U43" s="73">
        <f t="shared" si="10"/>
        <v>5</v>
      </c>
      <c r="V43" s="73" t="e">
        <f t="shared" si="10"/>
        <v>#N/A</v>
      </c>
      <c r="W43" s="73" t="e">
        <f t="shared" si="10"/>
        <v>#N/A</v>
      </c>
      <c r="X43" s="73" t="e">
        <f t="shared" si="10"/>
        <v>#N/A</v>
      </c>
      <c r="Y43" s="73" t="e">
        <f t="shared" si="10"/>
        <v>#N/A</v>
      </c>
      <c r="Z43" s="73" t="e">
        <f t="shared" si="10"/>
        <v>#N/A</v>
      </c>
      <c r="AA43" s="73" t="e">
        <f t="shared" si="10"/>
        <v>#N/A</v>
      </c>
      <c r="AB43" s="73" t="e">
        <f t="shared" si="10"/>
        <v>#N/A</v>
      </c>
      <c r="AC43" s="73" t="e">
        <f t="shared" si="10"/>
        <v>#N/A</v>
      </c>
      <c r="AD43" s="73" t="e">
        <f t="shared" si="10"/>
        <v>#N/A</v>
      </c>
      <c r="AE43" s="73" t="e">
        <f t="shared" si="10"/>
        <v>#N/A</v>
      </c>
      <c r="AF43" s="73" t="e">
        <f t="shared" si="10"/>
        <v>#N/A</v>
      </c>
      <c r="AG43" s="73" t="e">
        <f t="shared" si="8"/>
        <v>#N/A</v>
      </c>
      <c r="AH43" s="73" t="e">
        <f t="shared" si="8"/>
        <v>#N/A</v>
      </c>
      <c r="AI43" s="73" t="e">
        <f t="shared" si="8"/>
        <v>#N/A</v>
      </c>
      <c r="AJ43" s="73" t="e">
        <f t="shared" si="8"/>
        <v>#N/A</v>
      </c>
      <c r="AK43" s="73" t="e">
        <f t="shared" si="8"/>
        <v>#N/A</v>
      </c>
      <c r="AL43" s="73" t="e">
        <f t="shared" si="8"/>
        <v>#N/A</v>
      </c>
      <c r="AM43" s="73" t="e">
        <f t="shared" si="8"/>
        <v>#N/A</v>
      </c>
      <c r="AN43" s="73" t="e">
        <f t="shared" si="8"/>
        <v>#N/A</v>
      </c>
      <c r="AO43" s="73" t="e">
        <f t="shared" si="8"/>
        <v>#N/A</v>
      </c>
      <c r="AP43" s="73" t="e">
        <f t="shared" si="8"/>
        <v>#N/A</v>
      </c>
      <c r="AQ43" s="73" t="e">
        <f t="shared" si="8"/>
        <v>#N/A</v>
      </c>
      <c r="AR43" s="73" t="e">
        <f t="shared" si="9"/>
        <v>#N/A</v>
      </c>
      <c r="AS43" s="73" t="e">
        <f t="shared" si="9"/>
        <v>#N/A</v>
      </c>
      <c r="AT43" s="73" t="e">
        <f t="shared" si="9"/>
        <v>#N/A</v>
      </c>
      <c r="AU43" s="73" t="e">
        <f t="shared" si="9"/>
        <v>#N/A</v>
      </c>
      <c r="AV43" s="73" t="e">
        <f t="shared" si="9"/>
        <v>#N/A</v>
      </c>
      <c r="AW43" s="73" t="e">
        <f t="shared" si="9"/>
        <v>#N/A</v>
      </c>
      <c r="AX43" s="73" t="e">
        <f t="shared" si="9"/>
        <v>#N/A</v>
      </c>
      <c r="AY43" s="73" t="e">
        <f t="shared" si="9"/>
        <v>#N/A</v>
      </c>
      <c r="AZ43" s="73" t="e">
        <f t="shared" si="9"/>
        <v>#N/A</v>
      </c>
      <c r="BC43" s="180" t="s">
        <v>543</v>
      </c>
      <c r="BK43" s="77">
        <v>1</v>
      </c>
      <c r="BL43" s="77">
        <v>2</v>
      </c>
      <c r="BM43" s="77">
        <v>3</v>
      </c>
      <c r="BO43" s="71" t="s">
        <v>202</v>
      </c>
      <c r="BP43" s="72">
        <f>SUMIF($BK$44:$BM$44,BQ43,$BK$43:$BM$43)</f>
        <v>2</v>
      </c>
      <c r="BQ43" s="136" t="str">
        <f>仲魔解放検索!C2</f>
        <v>Neutral</v>
      </c>
      <c r="BS43" s="66">
        <v>2</v>
      </c>
      <c r="BT43" s="66" t="s">
        <v>480</v>
      </c>
      <c r="BU43" s="66" t="s">
        <v>190</v>
      </c>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v>6</v>
      </c>
      <c r="DB43" s="130"/>
      <c r="DC43" s="130"/>
      <c r="DD43" s="130"/>
      <c r="DE43" s="130">
        <v>1</v>
      </c>
    </row>
    <row r="44" spans="2:109" ht="11.25">
      <c r="B44" s="66">
        <v>40</v>
      </c>
      <c r="C44" s="66" t="s">
        <v>87</v>
      </c>
      <c r="D44" s="66" t="s">
        <v>84</v>
      </c>
      <c r="E44" s="66">
        <f>SUMIF($BF$5:$BF$40,D44,$BE$5:$BE$40)+COUNTIF($D$4:D44,D44)</f>
        <v>10506</v>
      </c>
      <c r="F44" s="66" t="s">
        <v>192</v>
      </c>
      <c r="G44" s="67" t="s">
        <v>89</v>
      </c>
      <c r="H44" s="68" t="s">
        <v>84</v>
      </c>
      <c r="I44" s="68">
        <v>6</v>
      </c>
      <c r="J44" s="68" t="s">
        <v>86</v>
      </c>
      <c r="K44" s="68">
        <v>0</v>
      </c>
      <c r="L44" s="68" t="s">
        <v>86</v>
      </c>
      <c r="M44" s="68">
        <v>0</v>
      </c>
      <c r="N44" s="68" t="s">
        <v>86</v>
      </c>
      <c r="O44" s="68">
        <v>0</v>
      </c>
      <c r="Q44" s="73" t="e">
        <f t="shared" si="10"/>
        <v>#N/A</v>
      </c>
      <c r="R44" s="73" t="e">
        <f t="shared" si="10"/>
        <v>#N/A</v>
      </c>
      <c r="S44" s="73" t="e">
        <f t="shared" si="10"/>
        <v>#N/A</v>
      </c>
      <c r="T44" s="73" t="e">
        <f t="shared" si="10"/>
        <v>#N/A</v>
      </c>
      <c r="U44" s="73">
        <f t="shared" si="10"/>
        <v>6</v>
      </c>
      <c r="V44" s="73" t="e">
        <f t="shared" si="10"/>
        <v>#N/A</v>
      </c>
      <c r="W44" s="73" t="e">
        <f t="shared" si="10"/>
        <v>#N/A</v>
      </c>
      <c r="X44" s="73" t="e">
        <f t="shared" si="10"/>
        <v>#N/A</v>
      </c>
      <c r="Y44" s="73" t="e">
        <f t="shared" si="10"/>
        <v>#N/A</v>
      </c>
      <c r="Z44" s="73" t="e">
        <f t="shared" si="10"/>
        <v>#N/A</v>
      </c>
      <c r="AA44" s="73" t="e">
        <f t="shared" si="10"/>
        <v>#N/A</v>
      </c>
      <c r="AB44" s="73" t="e">
        <f t="shared" si="10"/>
        <v>#N/A</v>
      </c>
      <c r="AC44" s="73" t="e">
        <f t="shared" si="10"/>
        <v>#N/A</v>
      </c>
      <c r="AD44" s="73" t="e">
        <f t="shared" si="10"/>
        <v>#N/A</v>
      </c>
      <c r="AE44" s="73" t="e">
        <f t="shared" si="10"/>
        <v>#N/A</v>
      </c>
      <c r="AF44" s="73" t="e">
        <f t="shared" si="10"/>
        <v>#N/A</v>
      </c>
      <c r="AG44" s="73" t="e">
        <f t="shared" si="8"/>
        <v>#N/A</v>
      </c>
      <c r="AH44" s="73" t="e">
        <f t="shared" si="8"/>
        <v>#N/A</v>
      </c>
      <c r="AI44" s="73" t="e">
        <f t="shared" si="8"/>
        <v>#N/A</v>
      </c>
      <c r="AJ44" s="73" t="e">
        <f t="shared" si="8"/>
        <v>#N/A</v>
      </c>
      <c r="AK44" s="73" t="e">
        <f t="shared" si="8"/>
        <v>#N/A</v>
      </c>
      <c r="AL44" s="73" t="e">
        <f t="shared" si="8"/>
        <v>#N/A</v>
      </c>
      <c r="AM44" s="73" t="e">
        <f t="shared" si="8"/>
        <v>#N/A</v>
      </c>
      <c r="AN44" s="73" t="e">
        <f t="shared" si="8"/>
        <v>#N/A</v>
      </c>
      <c r="AO44" s="73" t="e">
        <f t="shared" si="8"/>
        <v>#N/A</v>
      </c>
      <c r="AP44" s="73" t="e">
        <f t="shared" si="8"/>
        <v>#N/A</v>
      </c>
      <c r="AQ44" s="73" t="e">
        <f t="shared" si="8"/>
        <v>#N/A</v>
      </c>
      <c r="AR44" s="73" t="e">
        <f t="shared" si="9"/>
        <v>#N/A</v>
      </c>
      <c r="AS44" s="73" t="e">
        <f t="shared" si="9"/>
        <v>#N/A</v>
      </c>
      <c r="AT44" s="73" t="e">
        <f t="shared" si="9"/>
        <v>#N/A</v>
      </c>
      <c r="AU44" s="73" t="e">
        <f t="shared" si="9"/>
        <v>#N/A</v>
      </c>
      <c r="AV44" s="73" t="e">
        <f t="shared" si="9"/>
        <v>#N/A</v>
      </c>
      <c r="AW44" s="73" t="e">
        <f t="shared" si="9"/>
        <v>#N/A</v>
      </c>
      <c r="AX44" s="73" t="e">
        <f t="shared" si="9"/>
        <v>#N/A</v>
      </c>
      <c r="AY44" s="73" t="e">
        <f t="shared" si="9"/>
        <v>#N/A</v>
      </c>
      <c r="AZ44" s="73" t="e">
        <f t="shared" si="9"/>
        <v>#N/A</v>
      </c>
      <c r="BC44" s="68"/>
      <c r="BD44" s="245">
        <v>1</v>
      </c>
      <c r="BE44" s="246">
        <v>2</v>
      </c>
      <c r="BF44" s="246">
        <v>3</v>
      </c>
      <c r="BG44" s="246">
        <v>4</v>
      </c>
      <c r="BH44" s="247">
        <v>5</v>
      </c>
      <c r="BJ44" s="78" t="s">
        <v>206</v>
      </c>
      <c r="BK44" s="68" t="s">
        <v>471</v>
      </c>
      <c r="BL44" s="68" t="s">
        <v>474</v>
      </c>
      <c r="BM44" s="68" t="s">
        <v>475</v>
      </c>
      <c r="BO44" s="71" t="s">
        <v>74</v>
      </c>
      <c r="BP44" s="72">
        <f>SUMIF($BF$5:$BF$40,BQ44,$BE$5:$BE$40)</f>
        <v>22900</v>
      </c>
      <c r="BQ44" s="136" t="str">
        <f>仲魔解放検索!C3</f>
        <v>魔獣</v>
      </c>
      <c r="BS44" s="66">
        <v>3</v>
      </c>
      <c r="BT44" s="66" t="s">
        <v>295</v>
      </c>
      <c r="BU44" s="66" t="s">
        <v>190</v>
      </c>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v>9</v>
      </c>
      <c r="CS44" s="130"/>
      <c r="CT44" s="130"/>
      <c r="CU44" s="130"/>
      <c r="CV44" s="130"/>
      <c r="CW44" s="130">
        <v>8</v>
      </c>
      <c r="CX44" s="130"/>
      <c r="CY44" s="130">
        <v>9</v>
      </c>
      <c r="CZ44" s="130"/>
      <c r="DA44" s="130"/>
      <c r="DB44" s="130">
        <v>4</v>
      </c>
      <c r="DC44" s="130"/>
      <c r="DD44" s="130"/>
      <c r="DE44" s="130"/>
    </row>
    <row r="45" spans="2:109" ht="11.25">
      <c r="B45" s="66">
        <v>41</v>
      </c>
      <c r="C45" s="66" t="s">
        <v>87</v>
      </c>
      <c r="D45" s="66" t="s">
        <v>84</v>
      </c>
      <c r="E45" s="66">
        <f>SUMIF($BF$5:$BF$40,D45,$BE$5:$BE$40)+COUNTIF($D$4:D45,D45)</f>
        <v>10507</v>
      </c>
      <c r="F45" s="66" t="s">
        <v>193</v>
      </c>
      <c r="G45" s="67" t="s">
        <v>89</v>
      </c>
      <c r="H45" s="68" t="s">
        <v>84</v>
      </c>
      <c r="I45" s="68">
        <v>7</v>
      </c>
      <c r="J45" s="68" t="s">
        <v>86</v>
      </c>
      <c r="K45" s="68">
        <v>0</v>
      </c>
      <c r="L45" s="68" t="s">
        <v>86</v>
      </c>
      <c r="M45" s="68">
        <v>0</v>
      </c>
      <c r="N45" s="68" t="s">
        <v>86</v>
      </c>
      <c r="O45" s="68">
        <v>0</v>
      </c>
      <c r="Q45" s="73" t="e">
        <f t="shared" si="10"/>
        <v>#N/A</v>
      </c>
      <c r="R45" s="73" t="e">
        <f t="shared" si="10"/>
        <v>#N/A</v>
      </c>
      <c r="S45" s="73" t="e">
        <f t="shared" si="10"/>
        <v>#N/A</v>
      </c>
      <c r="T45" s="73" t="e">
        <f t="shared" si="10"/>
        <v>#N/A</v>
      </c>
      <c r="U45" s="73">
        <f t="shared" si="10"/>
        <v>7</v>
      </c>
      <c r="V45" s="73" t="e">
        <f t="shared" si="10"/>
        <v>#N/A</v>
      </c>
      <c r="W45" s="73" t="e">
        <f t="shared" si="10"/>
        <v>#N/A</v>
      </c>
      <c r="X45" s="73" t="e">
        <f t="shared" si="10"/>
        <v>#N/A</v>
      </c>
      <c r="Y45" s="73" t="e">
        <f t="shared" si="10"/>
        <v>#N/A</v>
      </c>
      <c r="Z45" s="73" t="e">
        <f t="shared" si="10"/>
        <v>#N/A</v>
      </c>
      <c r="AA45" s="73" t="e">
        <f t="shared" si="10"/>
        <v>#N/A</v>
      </c>
      <c r="AB45" s="73" t="e">
        <f t="shared" si="10"/>
        <v>#N/A</v>
      </c>
      <c r="AC45" s="73" t="e">
        <f t="shared" si="10"/>
        <v>#N/A</v>
      </c>
      <c r="AD45" s="73" t="e">
        <f t="shared" si="10"/>
        <v>#N/A</v>
      </c>
      <c r="AE45" s="73" t="e">
        <f t="shared" si="10"/>
        <v>#N/A</v>
      </c>
      <c r="AF45" s="73" t="e">
        <f t="shared" si="10"/>
        <v>#N/A</v>
      </c>
      <c r="AG45" s="73" t="e">
        <f t="shared" si="8"/>
        <v>#N/A</v>
      </c>
      <c r="AH45" s="73" t="e">
        <f t="shared" si="8"/>
        <v>#N/A</v>
      </c>
      <c r="AI45" s="73" t="e">
        <f t="shared" si="8"/>
        <v>#N/A</v>
      </c>
      <c r="AJ45" s="73" t="e">
        <f t="shared" si="8"/>
        <v>#N/A</v>
      </c>
      <c r="AK45" s="73" t="e">
        <f t="shared" si="8"/>
        <v>#N/A</v>
      </c>
      <c r="AL45" s="73" t="e">
        <f t="shared" si="8"/>
        <v>#N/A</v>
      </c>
      <c r="AM45" s="73" t="e">
        <f t="shared" si="8"/>
        <v>#N/A</v>
      </c>
      <c r="AN45" s="73" t="e">
        <f t="shared" si="8"/>
        <v>#N/A</v>
      </c>
      <c r="AO45" s="73" t="e">
        <f t="shared" si="8"/>
        <v>#N/A</v>
      </c>
      <c r="AP45" s="73" t="e">
        <f t="shared" si="8"/>
        <v>#N/A</v>
      </c>
      <c r="AQ45" s="73" t="e">
        <f t="shared" si="8"/>
        <v>#N/A</v>
      </c>
      <c r="AR45" s="73" t="e">
        <f t="shared" si="9"/>
        <v>#N/A</v>
      </c>
      <c r="AS45" s="73" t="e">
        <f t="shared" si="9"/>
        <v>#N/A</v>
      </c>
      <c r="AT45" s="73" t="e">
        <f t="shared" si="9"/>
        <v>#N/A</v>
      </c>
      <c r="AU45" s="73" t="e">
        <f t="shared" si="9"/>
        <v>#N/A</v>
      </c>
      <c r="AV45" s="73" t="e">
        <f t="shared" si="9"/>
        <v>#N/A</v>
      </c>
      <c r="AW45" s="73" t="e">
        <f t="shared" si="9"/>
        <v>#N/A</v>
      </c>
      <c r="AX45" s="73" t="e">
        <f t="shared" si="9"/>
        <v>#N/A</v>
      </c>
      <c r="AY45" s="73" t="e">
        <f t="shared" si="9"/>
        <v>#N/A</v>
      </c>
      <c r="AZ45" s="73" t="e">
        <f t="shared" si="9"/>
        <v>#N/A</v>
      </c>
      <c r="BC45" s="187" t="s">
        <v>505</v>
      </c>
      <c r="BD45" s="242">
        <v>1</v>
      </c>
      <c r="BE45" s="181">
        <v>2</v>
      </c>
      <c r="BF45" s="181">
        <v>3</v>
      </c>
      <c r="BG45" s="181">
        <v>4</v>
      </c>
      <c r="BH45" s="182">
        <v>5</v>
      </c>
      <c r="BJ45" s="78" t="str">
        <f t="shared" ref="BJ45:BJ57" si="11">IF($BP$43&gt;0,CHOOSE($BP$43,BK45,BL45,BM45),"")</f>
        <v>死神</v>
      </c>
      <c r="BK45" s="77" t="s">
        <v>82</v>
      </c>
      <c r="BL45" s="77" t="s">
        <v>98</v>
      </c>
      <c r="BM45" s="77" t="s">
        <v>91</v>
      </c>
      <c r="BO45" s="74" t="s">
        <v>75</v>
      </c>
      <c r="BP45" s="75">
        <v>1</v>
      </c>
      <c r="BQ45" s="76" t="str">
        <f t="shared" ref="BQ45:BQ59" si="12">IF(BP45&gt;$BO$46,"",INDEX($B$5:$F$310,SUMIF($E$5:$E$310,$BP$44+BP45,$B$5:$B$310),5))</f>
        <v>ケットシー</v>
      </c>
      <c r="BS45" s="66">
        <v>4</v>
      </c>
      <c r="BT45" s="66" t="s">
        <v>297</v>
      </c>
      <c r="BU45" s="66" t="s">
        <v>190</v>
      </c>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v>9</v>
      </c>
      <c r="CT45" s="130"/>
      <c r="CU45" s="130"/>
      <c r="CV45" s="130"/>
      <c r="CW45" s="130"/>
      <c r="CX45" s="130"/>
      <c r="CY45" s="130">
        <v>6</v>
      </c>
      <c r="CZ45" s="130"/>
      <c r="DA45" s="130"/>
      <c r="DB45" s="130">
        <v>8</v>
      </c>
      <c r="DC45" s="130"/>
      <c r="DD45" s="130"/>
      <c r="DE45" s="130"/>
    </row>
    <row r="46" spans="2:109">
      <c r="B46" s="66">
        <v>42</v>
      </c>
      <c r="C46" s="66" t="s">
        <v>117</v>
      </c>
      <c r="D46" s="66" t="s">
        <v>84</v>
      </c>
      <c r="E46" s="66">
        <f>SUMIF($BF$5:$BF$40,D46,$BE$5:$BE$40)+COUNTIF($D$4:D46,D46)</f>
        <v>10508</v>
      </c>
      <c r="F46" s="66" t="s">
        <v>194</v>
      </c>
      <c r="G46" s="67" t="s">
        <v>89</v>
      </c>
      <c r="H46" s="68" t="s">
        <v>84</v>
      </c>
      <c r="I46" s="68">
        <v>9</v>
      </c>
      <c r="J46" s="68" t="s">
        <v>86</v>
      </c>
      <c r="K46" s="68">
        <v>0</v>
      </c>
      <c r="L46" s="68" t="s">
        <v>86</v>
      </c>
      <c r="M46" s="68">
        <v>0</v>
      </c>
      <c r="N46" s="68" t="s">
        <v>86</v>
      </c>
      <c r="O46" s="68">
        <v>0</v>
      </c>
      <c r="Q46" s="73" t="e">
        <f t="shared" si="10"/>
        <v>#N/A</v>
      </c>
      <c r="R46" s="73" t="e">
        <f t="shared" si="10"/>
        <v>#N/A</v>
      </c>
      <c r="S46" s="73" t="e">
        <f t="shared" si="10"/>
        <v>#N/A</v>
      </c>
      <c r="T46" s="73" t="e">
        <f t="shared" si="10"/>
        <v>#N/A</v>
      </c>
      <c r="U46" s="73">
        <f t="shared" si="10"/>
        <v>9</v>
      </c>
      <c r="V46" s="73" t="e">
        <f t="shared" si="10"/>
        <v>#N/A</v>
      </c>
      <c r="W46" s="73" t="e">
        <f t="shared" si="10"/>
        <v>#N/A</v>
      </c>
      <c r="X46" s="73" t="e">
        <f t="shared" si="10"/>
        <v>#N/A</v>
      </c>
      <c r="Y46" s="73" t="e">
        <f t="shared" si="10"/>
        <v>#N/A</v>
      </c>
      <c r="Z46" s="73" t="e">
        <f t="shared" si="10"/>
        <v>#N/A</v>
      </c>
      <c r="AA46" s="73" t="e">
        <f t="shared" si="10"/>
        <v>#N/A</v>
      </c>
      <c r="AB46" s="73" t="e">
        <f t="shared" si="10"/>
        <v>#N/A</v>
      </c>
      <c r="AC46" s="73" t="e">
        <f t="shared" si="10"/>
        <v>#N/A</v>
      </c>
      <c r="AD46" s="73" t="e">
        <f t="shared" si="10"/>
        <v>#N/A</v>
      </c>
      <c r="AE46" s="73" t="e">
        <f t="shared" si="10"/>
        <v>#N/A</v>
      </c>
      <c r="AF46" s="73" t="e">
        <f t="shared" si="10"/>
        <v>#N/A</v>
      </c>
      <c r="AG46" s="73" t="e">
        <f t="shared" si="8"/>
        <v>#N/A</v>
      </c>
      <c r="AH46" s="73" t="e">
        <f t="shared" si="8"/>
        <v>#N/A</v>
      </c>
      <c r="AI46" s="73" t="e">
        <f t="shared" si="8"/>
        <v>#N/A</v>
      </c>
      <c r="AJ46" s="73" t="e">
        <f t="shared" si="8"/>
        <v>#N/A</v>
      </c>
      <c r="AK46" s="73" t="e">
        <f t="shared" si="8"/>
        <v>#N/A</v>
      </c>
      <c r="AL46" s="73" t="e">
        <f t="shared" si="8"/>
        <v>#N/A</v>
      </c>
      <c r="AM46" s="73" t="e">
        <f t="shared" si="8"/>
        <v>#N/A</v>
      </c>
      <c r="AN46" s="73" t="e">
        <f t="shared" si="8"/>
        <v>#N/A</v>
      </c>
      <c r="AO46" s="73" t="e">
        <f t="shared" si="8"/>
        <v>#N/A</v>
      </c>
      <c r="AP46" s="73" t="e">
        <f t="shared" si="8"/>
        <v>#N/A</v>
      </c>
      <c r="AQ46" s="73" t="e">
        <f t="shared" si="8"/>
        <v>#N/A</v>
      </c>
      <c r="AR46" s="73" t="e">
        <f t="shared" si="9"/>
        <v>#N/A</v>
      </c>
      <c r="AS46" s="73" t="e">
        <f t="shared" si="9"/>
        <v>#N/A</v>
      </c>
      <c r="AT46" s="73" t="e">
        <f t="shared" si="9"/>
        <v>#N/A</v>
      </c>
      <c r="AU46" s="73" t="e">
        <f t="shared" si="9"/>
        <v>#N/A</v>
      </c>
      <c r="AV46" s="73" t="e">
        <f t="shared" si="9"/>
        <v>#N/A</v>
      </c>
      <c r="AW46" s="73" t="e">
        <f t="shared" si="9"/>
        <v>#N/A</v>
      </c>
      <c r="AX46" s="73" t="e">
        <f t="shared" si="9"/>
        <v>#N/A</v>
      </c>
      <c r="AY46" s="73" t="e">
        <f t="shared" si="9"/>
        <v>#N/A</v>
      </c>
      <c r="AZ46" s="73" t="e">
        <f t="shared" si="9"/>
        <v>#N/A</v>
      </c>
      <c r="BC46" s="188" t="s">
        <v>506</v>
      </c>
      <c r="BD46" s="243">
        <v>3</v>
      </c>
      <c r="BE46" s="183">
        <v>6</v>
      </c>
      <c r="BF46" s="183">
        <v>9</v>
      </c>
      <c r="BG46" s="183">
        <v>12</v>
      </c>
      <c r="BH46" s="184">
        <v>15</v>
      </c>
      <c r="BJ46" s="78" t="str">
        <f t="shared" si="11"/>
        <v>神獣</v>
      </c>
      <c r="BK46" s="77" t="s">
        <v>97</v>
      </c>
      <c r="BL46" s="77" t="s">
        <v>85</v>
      </c>
      <c r="BM46" s="77" t="s">
        <v>96</v>
      </c>
      <c r="BO46" s="74">
        <f>COUNTIF(D:D,BQ44)</f>
        <v>10</v>
      </c>
      <c r="BP46" s="75">
        <v>2</v>
      </c>
      <c r="BQ46" s="76" t="str">
        <f t="shared" si="12"/>
        <v>イヌガミ</v>
      </c>
      <c r="BS46" s="131"/>
    </row>
    <row r="47" spans="2:109">
      <c r="B47" s="66">
        <v>43</v>
      </c>
      <c r="C47" s="66" t="s">
        <v>170</v>
      </c>
      <c r="D47" s="66" t="s">
        <v>84</v>
      </c>
      <c r="E47" s="66">
        <f>SUMIF($BF$5:$BF$40,D47,$BE$5:$BE$40)+COUNTIF($D$4:D47,D47)</f>
        <v>10509</v>
      </c>
      <c r="F47" s="66" t="s">
        <v>195</v>
      </c>
      <c r="G47" s="67" t="s">
        <v>89</v>
      </c>
      <c r="H47" s="68" t="s">
        <v>84</v>
      </c>
      <c r="I47" s="68">
        <v>9</v>
      </c>
      <c r="J47" s="68" t="s">
        <v>86</v>
      </c>
      <c r="K47" s="68">
        <v>0</v>
      </c>
      <c r="L47" s="68" t="s">
        <v>86</v>
      </c>
      <c r="M47" s="68">
        <v>0</v>
      </c>
      <c r="N47" s="68" t="s">
        <v>86</v>
      </c>
      <c r="O47" s="68">
        <v>0</v>
      </c>
      <c r="Q47" s="73" t="e">
        <f t="shared" si="10"/>
        <v>#N/A</v>
      </c>
      <c r="R47" s="73" t="e">
        <f t="shared" si="10"/>
        <v>#N/A</v>
      </c>
      <c r="S47" s="73" t="e">
        <f t="shared" si="10"/>
        <v>#N/A</v>
      </c>
      <c r="T47" s="73" t="e">
        <f t="shared" si="10"/>
        <v>#N/A</v>
      </c>
      <c r="U47" s="73">
        <f t="shared" si="10"/>
        <v>9</v>
      </c>
      <c r="V47" s="73" t="e">
        <f t="shared" si="10"/>
        <v>#N/A</v>
      </c>
      <c r="W47" s="73" t="e">
        <f t="shared" si="10"/>
        <v>#N/A</v>
      </c>
      <c r="X47" s="73" t="e">
        <f t="shared" si="10"/>
        <v>#N/A</v>
      </c>
      <c r="Y47" s="73" t="e">
        <f t="shared" si="10"/>
        <v>#N/A</v>
      </c>
      <c r="Z47" s="73" t="e">
        <f t="shared" si="10"/>
        <v>#N/A</v>
      </c>
      <c r="AA47" s="73" t="e">
        <f t="shared" si="10"/>
        <v>#N/A</v>
      </c>
      <c r="AB47" s="73" t="e">
        <f t="shared" si="10"/>
        <v>#N/A</v>
      </c>
      <c r="AC47" s="73" t="e">
        <f t="shared" si="10"/>
        <v>#N/A</v>
      </c>
      <c r="AD47" s="73" t="e">
        <f t="shared" si="10"/>
        <v>#N/A</v>
      </c>
      <c r="AE47" s="73" t="e">
        <f t="shared" si="10"/>
        <v>#N/A</v>
      </c>
      <c r="AF47" s="73" t="e">
        <f t="shared" si="10"/>
        <v>#N/A</v>
      </c>
      <c r="AG47" s="73" t="e">
        <f t="shared" si="8"/>
        <v>#N/A</v>
      </c>
      <c r="AH47" s="73" t="e">
        <f t="shared" si="8"/>
        <v>#N/A</v>
      </c>
      <c r="AI47" s="73" t="e">
        <f t="shared" si="8"/>
        <v>#N/A</v>
      </c>
      <c r="AJ47" s="73" t="e">
        <f t="shared" si="8"/>
        <v>#N/A</v>
      </c>
      <c r="AK47" s="73" t="e">
        <f t="shared" si="8"/>
        <v>#N/A</v>
      </c>
      <c r="AL47" s="73" t="e">
        <f t="shared" si="8"/>
        <v>#N/A</v>
      </c>
      <c r="AM47" s="73" t="e">
        <f t="shared" si="8"/>
        <v>#N/A</v>
      </c>
      <c r="AN47" s="73" t="e">
        <f t="shared" si="8"/>
        <v>#N/A</v>
      </c>
      <c r="AO47" s="73" t="e">
        <f t="shared" si="8"/>
        <v>#N/A</v>
      </c>
      <c r="AP47" s="73" t="e">
        <f t="shared" si="8"/>
        <v>#N/A</v>
      </c>
      <c r="AQ47" s="73" t="e">
        <f t="shared" si="8"/>
        <v>#N/A</v>
      </c>
      <c r="AR47" s="73" t="e">
        <f t="shared" si="9"/>
        <v>#N/A</v>
      </c>
      <c r="AS47" s="73" t="e">
        <f t="shared" si="9"/>
        <v>#N/A</v>
      </c>
      <c r="AT47" s="73" t="e">
        <f t="shared" si="9"/>
        <v>#N/A</v>
      </c>
      <c r="AU47" s="73" t="e">
        <f t="shared" si="9"/>
        <v>#N/A</v>
      </c>
      <c r="AV47" s="73" t="e">
        <f t="shared" si="9"/>
        <v>#N/A</v>
      </c>
      <c r="AW47" s="73" t="e">
        <f t="shared" si="9"/>
        <v>#N/A</v>
      </c>
      <c r="AX47" s="73" t="e">
        <f t="shared" si="9"/>
        <v>#N/A</v>
      </c>
      <c r="AY47" s="73" t="e">
        <f t="shared" si="9"/>
        <v>#N/A</v>
      </c>
      <c r="AZ47" s="73" t="e">
        <f t="shared" si="9"/>
        <v>#N/A</v>
      </c>
      <c r="BC47" s="188" t="s">
        <v>507</v>
      </c>
      <c r="BD47" s="243">
        <v>7</v>
      </c>
      <c r="BE47" s="183">
        <v>14</v>
      </c>
      <c r="BF47" s="183">
        <v>21</v>
      </c>
      <c r="BG47" s="183">
        <v>28</v>
      </c>
      <c r="BH47" s="184">
        <v>35</v>
      </c>
      <c r="BJ47" s="78" t="str">
        <f t="shared" si="11"/>
        <v>聖獣</v>
      </c>
      <c r="BK47" s="77" t="s">
        <v>84</v>
      </c>
      <c r="BL47" s="77" t="s">
        <v>128</v>
      </c>
      <c r="BM47" s="77" t="s">
        <v>121</v>
      </c>
      <c r="BO47" s="74"/>
      <c r="BP47" s="75">
        <v>3</v>
      </c>
      <c r="BQ47" s="76" t="str">
        <f t="shared" si="12"/>
        <v>ネコマタ</v>
      </c>
    </row>
    <row r="48" spans="2:109" ht="11.25">
      <c r="B48" s="66">
        <v>44</v>
      </c>
      <c r="C48" s="66" t="s">
        <v>170</v>
      </c>
      <c r="D48" s="66" t="s">
        <v>84</v>
      </c>
      <c r="E48" s="66">
        <f>SUMIF($BF$5:$BF$40,D48,$BE$5:$BE$40)+COUNTIF($D$4:D48,D48)</f>
        <v>10510</v>
      </c>
      <c r="F48" s="66" t="s">
        <v>197</v>
      </c>
      <c r="G48" s="67" t="s">
        <v>89</v>
      </c>
      <c r="H48" s="68" t="s">
        <v>84</v>
      </c>
      <c r="I48" s="68">
        <v>9</v>
      </c>
      <c r="J48" s="68" t="s">
        <v>86</v>
      </c>
      <c r="K48" s="68">
        <v>0</v>
      </c>
      <c r="L48" s="68" t="s">
        <v>86</v>
      </c>
      <c r="M48" s="68">
        <v>0</v>
      </c>
      <c r="N48" s="68" t="s">
        <v>86</v>
      </c>
      <c r="O48" s="68">
        <v>0</v>
      </c>
      <c r="Q48" s="73" t="e">
        <f t="shared" si="10"/>
        <v>#N/A</v>
      </c>
      <c r="R48" s="73" t="e">
        <f t="shared" si="10"/>
        <v>#N/A</v>
      </c>
      <c r="S48" s="73" t="e">
        <f t="shared" si="10"/>
        <v>#N/A</v>
      </c>
      <c r="T48" s="73" t="e">
        <f t="shared" si="10"/>
        <v>#N/A</v>
      </c>
      <c r="U48" s="73">
        <f t="shared" si="10"/>
        <v>9</v>
      </c>
      <c r="V48" s="73" t="e">
        <f t="shared" si="10"/>
        <v>#N/A</v>
      </c>
      <c r="W48" s="73" t="e">
        <f t="shared" si="10"/>
        <v>#N/A</v>
      </c>
      <c r="X48" s="73" t="e">
        <f t="shared" si="10"/>
        <v>#N/A</v>
      </c>
      <c r="Y48" s="73" t="e">
        <f t="shared" si="10"/>
        <v>#N/A</v>
      </c>
      <c r="Z48" s="73" t="e">
        <f t="shared" si="10"/>
        <v>#N/A</v>
      </c>
      <c r="AA48" s="73" t="e">
        <f t="shared" si="10"/>
        <v>#N/A</v>
      </c>
      <c r="AB48" s="73" t="e">
        <f t="shared" si="10"/>
        <v>#N/A</v>
      </c>
      <c r="AC48" s="73" t="e">
        <f t="shared" si="10"/>
        <v>#N/A</v>
      </c>
      <c r="AD48" s="73" t="e">
        <f t="shared" si="10"/>
        <v>#N/A</v>
      </c>
      <c r="AE48" s="73" t="e">
        <f t="shared" si="10"/>
        <v>#N/A</v>
      </c>
      <c r="AF48" s="73" t="e">
        <f t="shared" si="10"/>
        <v>#N/A</v>
      </c>
      <c r="AG48" s="73" t="e">
        <f t="shared" si="8"/>
        <v>#N/A</v>
      </c>
      <c r="AH48" s="73" t="e">
        <f t="shared" si="8"/>
        <v>#N/A</v>
      </c>
      <c r="AI48" s="73" t="e">
        <f t="shared" si="8"/>
        <v>#N/A</v>
      </c>
      <c r="AJ48" s="73" t="e">
        <f t="shared" si="8"/>
        <v>#N/A</v>
      </c>
      <c r="AK48" s="73" t="e">
        <f t="shared" si="8"/>
        <v>#N/A</v>
      </c>
      <c r="AL48" s="73" t="e">
        <f t="shared" si="8"/>
        <v>#N/A</v>
      </c>
      <c r="AM48" s="73" t="e">
        <f t="shared" si="8"/>
        <v>#N/A</v>
      </c>
      <c r="AN48" s="73" t="e">
        <f t="shared" si="8"/>
        <v>#N/A</v>
      </c>
      <c r="AO48" s="73" t="e">
        <f t="shared" si="8"/>
        <v>#N/A</v>
      </c>
      <c r="AP48" s="73" t="e">
        <f t="shared" si="8"/>
        <v>#N/A</v>
      </c>
      <c r="AQ48" s="73" t="e">
        <f t="shared" si="8"/>
        <v>#N/A</v>
      </c>
      <c r="AR48" s="73" t="e">
        <f t="shared" si="9"/>
        <v>#N/A</v>
      </c>
      <c r="AS48" s="73" t="e">
        <f t="shared" si="9"/>
        <v>#N/A</v>
      </c>
      <c r="AT48" s="73" t="e">
        <f t="shared" si="9"/>
        <v>#N/A</v>
      </c>
      <c r="AU48" s="73" t="e">
        <f t="shared" si="9"/>
        <v>#N/A</v>
      </c>
      <c r="AV48" s="73" t="e">
        <f t="shared" si="9"/>
        <v>#N/A</v>
      </c>
      <c r="AW48" s="73" t="e">
        <f t="shared" si="9"/>
        <v>#N/A</v>
      </c>
      <c r="AX48" s="73" t="e">
        <f t="shared" si="9"/>
        <v>#N/A</v>
      </c>
      <c r="AY48" s="73" t="e">
        <f t="shared" si="9"/>
        <v>#N/A</v>
      </c>
      <c r="AZ48" s="73" t="e">
        <f t="shared" si="9"/>
        <v>#N/A</v>
      </c>
      <c r="BC48" s="188" t="s">
        <v>508</v>
      </c>
      <c r="BD48" s="243">
        <v>14</v>
      </c>
      <c r="BE48" s="183">
        <v>28</v>
      </c>
      <c r="BF48" s="183">
        <v>42</v>
      </c>
      <c r="BG48" s="183">
        <v>56</v>
      </c>
      <c r="BH48" s="184">
        <v>70</v>
      </c>
      <c r="BJ48" s="78" t="str">
        <f t="shared" si="11"/>
        <v>妖獣</v>
      </c>
      <c r="BK48" s="77" t="s">
        <v>118</v>
      </c>
      <c r="BL48" s="77" t="s">
        <v>164</v>
      </c>
      <c r="BM48" s="77" t="s">
        <v>92</v>
      </c>
      <c r="BO48" s="74"/>
      <c r="BP48" s="75">
        <v>4</v>
      </c>
      <c r="BQ48" s="76" t="str">
        <f t="shared" si="12"/>
        <v>カーシー</v>
      </c>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row>
    <row r="49" spans="2:109" ht="11.25">
      <c r="B49" s="66">
        <v>45</v>
      </c>
      <c r="C49" s="66" t="s">
        <v>87</v>
      </c>
      <c r="D49" s="66" t="s">
        <v>118</v>
      </c>
      <c r="E49" s="66">
        <f>SUMIF($BF$5:$BF$40,D49,$BE$5:$BE$40)+COUNTIF($D$4:D49,D49)</f>
        <v>10601</v>
      </c>
      <c r="F49" s="66" t="s">
        <v>198</v>
      </c>
      <c r="G49" s="67" t="s">
        <v>89</v>
      </c>
      <c r="H49" s="68" t="s">
        <v>118</v>
      </c>
      <c r="I49" s="68">
        <v>1</v>
      </c>
      <c r="J49" s="68" t="s">
        <v>86</v>
      </c>
      <c r="K49" s="68">
        <v>0</v>
      </c>
      <c r="L49" s="68" t="s">
        <v>86</v>
      </c>
      <c r="M49" s="68">
        <v>0</v>
      </c>
      <c r="N49" s="68" t="s">
        <v>86</v>
      </c>
      <c r="O49" s="68">
        <v>0</v>
      </c>
      <c r="Q49" s="73" t="e">
        <f t="shared" si="10"/>
        <v>#N/A</v>
      </c>
      <c r="R49" s="73" t="e">
        <f t="shared" si="10"/>
        <v>#N/A</v>
      </c>
      <c r="S49" s="73" t="e">
        <f t="shared" si="10"/>
        <v>#N/A</v>
      </c>
      <c r="T49" s="73" t="e">
        <f t="shared" si="10"/>
        <v>#N/A</v>
      </c>
      <c r="U49" s="73" t="e">
        <f t="shared" si="10"/>
        <v>#N/A</v>
      </c>
      <c r="V49" s="73">
        <f t="shared" si="10"/>
        <v>1</v>
      </c>
      <c r="W49" s="73" t="e">
        <f t="shared" si="10"/>
        <v>#N/A</v>
      </c>
      <c r="X49" s="73" t="e">
        <f t="shared" si="10"/>
        <v>#N/A</v>
      </c>
      <c r="Y49" s="73" t="e">
        <f t="shared" si="10"/>
        <v>#N/A</v>
      </c>
      <c r="Z49" s="73" t="e">
        <f t="shared" si="10"/>
        <v>#N/A</v>
      </c>
      <c r="AA49" s="73" t="e">
        <f t="shared" si="10"/>
        <v>#N/A</v>
      </c>
      <c r="AB49" s="73" t="e">
        <f t="shared" si="10"/>
        <v>#N/A</v>
      </c>
      <c r="AC49" s="73" t="e">
        <f t="shared" si="10"/>
        <v>#N/A</v>
      </c>
      <c r="AD49" s="73" t="e">
        <f t="shared" si="10"/>
        <v>#N/A</v>
      </c>
      <c r="AE49" s="73" t="e">
        <f t="shared" si="10"/>
        <v>#N/A</v>
      </c>
      <c r="AF49" s="73" t="e">
        <f t="shared" si="10"/>
        <v>#N/A</v>
      </c>
      <c r="AG49" s="73" t="e">
        <f t="shared" si="8"/>
        <v>#N/A</v>
      </c>
      <c r="AH49" s="73" t="e">
        <f t="shared" si="8"/>
        <v>#N/A</v>
      </c>
      <c r="AI49" s="73" t="e">
        <f t="shared" si="8"/>
        <v>#N/A</v>
      </c>
      <c r="AJ49" s="73" t="e">
        <f t="shared" si="8"/>
        <v>#N/A</v>
      </c>
      <c r="AK49" s="73" t="e">
        <f t="shared" si="8"/>
        <v>#N/A</v>
      </c>
      <c r="AL49" s="73" t="e">
        <f t="shared" si="8"/>
        <v>#N/A</v>
      </c>
      <c r="AM49" s="73" t="e">
        <f t="shared" si="8"/>
        <v>#N/A</v>
      </c>
      <c r="AN49" s="73" t="e">
        <f t="shared" si="8"/>
        <v>#N/A</v>
      </c>
      <c r="AO49" s="73" t="e">
        <f t="shared" si="8"/>
        <v>#N/A</v>
      </c>
      <c r="AP49" s="73" t="e">
        <f t="shared" si="8"/>
        <v>#N/A</v>
      </c>
      <c r="AQ49" s="73" t="e">
        <f t="shared" si="8"/>
        <v>#N/A</v>
      </c>
      <c r="AR49" s="73" t="e">
        <f t="shared" si="9"/>
        <v>#N/A</v>
      </c>
      <c r="AS49" s="73" t="e">
        <f t="shared" si="9"/>
        <v>#N/A</v>
      </c>
      <c r="AT49" s="73" t="e">
        <f t="shared" si="9"/>
        <v>#N/A</v>
      </c>
      <c r="AU49" s="73" t="e">
        <f t="shared" si="9"/>
        <v>#N/A</v>
      </c>
      <c r="AV49" s="73" t="e">
        <f t="shared" si="9"/>
        <v>#N/A</v>
      </c>
      <c r="AW49" s="73" t="e">
        <f t="shared" si="9"/>
        <v>#N/A</v>
      </c>
      <c r="AX49" s="73" t="e">
        <f t="shared" si="9"/>
        <v>#N/A</v>
      </c>
      <c r="AY49" s="73" t="e">
        <f t="shared" si="9"/>
        <v>#N/A</v>
      </c>
      <c r="AZ49" s="73" t="e">
        <f t="shared" si="9"/>
        <v>#N/A</v>
      </c>
      <c r="BC49" s="188" t="s">
        <v>509</v>
      </c>
      <c r="BD49" s="243">
        <v>25</v>
      </c>
      <c r="BE49" s="183">
        <v>50</v>
      </c>
      <c r="BF49" s="183">
        <v>75</v>
      </c>
      <c r="BG49" s="183">
        <v>100</v>
      </c>
      <c r="BH49" s="184">
        <v>125</v>
      </c>
      <c r="BJ49" s="78" t="str">
        <f t="shared" si="11"/>
        <v>龍王</v>
      </c>
      <c r="BK49" s="77" t="s">
        <v>78</v>
      </c>
      <c r="BL49" s="77" t="s">
        <v>146</v>
      </c>
      <c r="BM49" s="77" t="s">
        <v>93</v>
      </c>
      <c r="BO49" s="74"/>
      <c r="BP49" s="75">
        <v>5</v>
      </c>
      <c r="BQ49" s="76" t="str">
        <f t="shared" si="12"/>
        <v>オルトロス</v>
      </c>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row>
    <row r="50" spans="2:109" ht="11.25">
      <c r="B50" s="66">
        <v>46</v>
      </c>
      <c r="C50" s="66" t="s">
        <v>87</v>
      </c>
      <c r="D50" s="66" t="s">
        <v>118</v>
      </c>
      <c r="E50" s="66">
        <f>SUMIF($BF$5:$BF$40,D50,$BE$5:$BE$40)+COUNTIF($D$4:D50,D50)</f>
        <v>10602</v>
      </c>
      <c r="F50" s="66" t="s">
        <v>199</v>
      </c>
      <c r="G50" s="67" t="s">
        <v>89</v>
      </c>
      <c r="H50" s="68" t="s">
        <v>118</v>
      </c>
      <c r="I50" s="68">
        <v>3</v>
      </c>
      <c r="J50" s="68" t="s">
        <v>86</v>
      </c>
      <c r="K50" s="68">
        <v>0</v>
      </c>
      <c r="L50" s="68" t="s">
        <v>86</v>
      </c>
      <c r="M50" s="68">
        <v>0</v>
      </c>
      <c r="N50" s="68" t="s">
        <v>86</v>
      </c>
      <c r="O50" s="68">
        <v>0</v>
      </c>
      <c r="Q50" s="73" t="e">
        <f t="shared" si="10"/>
        <v>#N/A</v>
      </c>
      <c r="R50" s="73" t="e">
        <f t="shared" si="10"/>
        <v>#N/A</v>
      </c>
      <c r="S50" s="73" t="e">
        <f t="shared" si="10"/>
        <v>#N/A</v>
      </c>
      <c r="T50" s="73" t="e">
        <f t="shared" si="10"/>
        <v>#N/A</v>
      </c>
      <c r="U50" s="73" t="e">
        <f t="shared" si="10"/>
        <v>#N/A</v>
      </c>
      <c r="V50" s="73">
        <f t="shared" si="10"/>
        <v>3</v>
      </c>
      <c r="W50" s="73" t="e">
        <f t="shared" si="10"/>
        <v>#N/A</v>
      </c>
      <c r="X50" s="73" t="e">
        <f t="shared" si="10"/>
        <v>#N/A</v>
      </c>
      <c r="Y50" s="73" t="e">
        <f t="shared" si="10"/>
        <v>#N/A</v>
      </c>
      <c r="Z50" s="73" t="e">
        <f t="shared" si="10"/>
        <v>#N/A</v>
      </c>
      <c r="AA50" s="73" t="e">
        <f t="shared" si="10"/>
        <v>#N/A</v>
      </c>
      <c r="AB50" s="73" t="e">
        <f t="shared" si="10"/>
        <v>#N/A</v>
      </c>
      <c r="AC50" s="73" t="e">
        <f t="shared" si="10"/>
        <v>#N/A</v>
      </c>
      <c r="AD50" s="73" t="e">
        <f t="shared" si="10"/>
        <v>#N/A</v>
      </c>
      <c r="AE50" s="73" t="e">
        <f t="shared" si="10"/>
        <v>#N/A</v>
      </c>
      <c r="AF50" s="73" t="e">
        <f t="shared" si="10"/>
        <v>#N/A</v>
      </c>
      <c r="AG50" s="73" t="e">
        <f t="shared" si="8"/>
        <v>#N/A</v>
      </c>
      <c r="AH50" s="73" t="e">
        <f t="shared" si="8"/>
        <v>#N/A</v>
      </c>
      <c r="AI50" s="73" t="e">
        <f t="shared" si="8"/>
        <v>#N/A</v>
      </c>
      <c r="AJ50" s="73" t="e">
        <f t="shared" si="8"/>
        <v>#N/A</v>
      </c>
      <c r="AK50" s="73" t="e">
        <f t="shared" si="8"/>
        <v>#N/A</v>
      </c>
      <c r="AL50" s="73" t="e">
        <f t="shared" si="8"/>
        <v>#N/A</v>
      </c>
      <c r="AM50" s="73" t="e">
        <f t="shared" si="8"/>
        <v>#N/A</v>
      </c>
      <c r="AN50" s="73" t="e">
        <f t="shared" si="8"/>
        <v>#N/A</v>
      </c>
      <c r="AO50" s="73" t="e">
        <f t="shared" si="8"/>
        <v>#N/A</v>
      </c>
      <c r="AP50" s="73" t="e">
        <f t="shared" si="8"/>
        <v>#N/A</v>
      </c>
      <c r="AQ50" s="73" t="e">
        <f t="shared" si="8"/>
        <v>#N/A</v>
      </c>
      <c r="AR50" s="73" t="e">
        <f t="shared" si="9"/>
        <v>#N/A</v>
      </c>
      <c r="AS50" s="73" t="e">
        <f t="shared" si="9"/>
        <v>#N/A</v>
      </c>
      <c r="AT50" s="73" t="e">
        <f t="shared" si="9"/>
        <v>#N/A</v>
      </c>
      <c r="AU50" s="73" t="e">
        <f t="shared" si="9"/>
        <v>#N/A</v>
      </c>
      <c r="AV50" s="73" t="e">
        <f t="shared" si="9"/>
        <v>#N/A</v>
      </c>
      <c r="AW50" s="73" t="e">
        <f t="shared" si="9"/>
        <v>#N/A</v>
      </c>
      <c r="AX50" s="73" t="e">
        <f t="shared" si="9"/>
        <v>#N/A</v>
      </c>
      <c r="AY50" s="73" t="e">
        <f t="shared" si="9"/>
        <v>#N/A</v>
      </c>
      <c r="AZ50" s="73" t="e">
        <f t="shared" si="9"/>
        <v>#N/A</v>
      </c>
      <c r="BC50" s="188" t="s">
        <v>510</v>
      </c>
      <c r="BD50" s="243">
        <v>75</v>
      </c>
      <c r="BE50" s="183">
        <v>150</v>
      </c>
      <c r="BF50" s="183">
        <v>225</v>
      </c>
      <c r="BG50" s="183">
        <v>300</v>
      </c>
      <c r="BH50" s="184">
        <v>375</v>
      </c>
      <c r="BJ50" s="78" t="str">
        <f t="shared" si="11"/>
        <v>夜魔</v>
      </c>
      <c r="BK50" s="77" t="s">
        <v>83</v>
      </c>
      <c r="BL50" s="77" t="s">
        <v>136</v>
      </c>
      <c r="BM50" s="77" t="s">
        <v>104</v>
      </c>
      <c r="BO50" s="74"/>
      <c r="BP50" s="75">
        <v>6</v>
      </c>
      <c r="BQ50" s="76" t="str">
        <f t="shared" si="12"/>
        <v>タンキ</v>
      </c>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row>
    <row r="51" spans="2:109" ht="11.25">
      <c r="B51" s="66">
        <v>47</v>
      </c>
      <c r="C51" s="66" t="s">
        <v>87</v>
      </c>
      <c r="D51" s="66" t="s">
        <v>118</v>
      </c>
      <c r="E51" s="66">
        <f>SUMIF($BF$5:$BF$40,D51,$BE$5:$BE$40)+COUNTIF($D$4:D51,D51)</f>
        <v>10603</v>
      </c>
      <c r="F51" s="66" t="s">
        <v>200</v>
      </c>
      <c r="G51" s="67" t="s">
        <v>89</v>
      </c>
      <c r="H51" s="68" t="s">
        <v>118</v>
      </c>
      <c r="I51" s="68">
        <v>5</v>
      </c>
      <c r="J51" s="68" t="s">
        <v>86</v>
      </c>
      <c r="K51" s="68">
        <v>0</v>
      </c>
      <c r="L51" s="68" t="s">
        <v>86</v>
      </c>
      <c r="M51" s="68">
        <v>0</v>
      </c>
      <c r="N51" s="68" t="s">
        <v>86</v>
      </c>
      <c r="O51" s="68">
        <v>0</v>
      </c>
      <c r="Q51" s="73" t="e">
        <f t="shared" si="10"/>
        <v>#N/A</v>
      </c>
      <c r="R51" s="73" t="e">
        <f t="shared" si="10"/>
        <v>#N/A</v>
      </c>
      <c r="S51" s="73" t="e">
        <f t="shared" si="10"/>
        <v>#N/A</v>
      </c>
      <c r="T51" s="73" t="e">
        <f t="shared" si="10"/>
        <v>#N/A</v>
      </c>
      <c r="U51" s="73" t="e">
        <f t="shared" si="10"/>
        <v>#N/A</v>
      </c>
      <c r="V51" s="73">
        <f t="shared" si="10"/>
        <v>5</v>
      </c>
      <c r="W51" s="73" t="e">
        <f t="shared" si="10"/>
        <v>#N/A</v>
      </c>
      <c r="X51" s="73" t="e">
        <f t="shared" si="10"/>
        <v>#N/A</v>
      </c>
      <c r="Y51" s="73" t="e">
        <f t="shared" si="10"/>
        <v>#N/A</v>
      </c>
      <c r="Z51" s="73" t="e">
        <f t="shared" si="10"/>
        <v>#N/A</v>
      </c>
      <c r="AA51" s="73" t="e">
        <f t="shared" si="10"/>
        <v>#N/A</v>
      </c>
      <c r="AB51" s="73" t="e">
        <f t="shared" si="10"/>
        <v>#N/A</v>
      </c>
      <c r="AC51" s="73" t="e">
        <f t="shared" si="10"/>
        <v>#N/A</v>
      </c>
      <c r="AD51" s="73" t="e">
        <f t="shared" si="10"/>
        <v>#N/A</v>
      </c>
      <c r="AE51" s="73" t="e">
        <f t="shared" si="10"/>
        <v>#N/A</v>
      </c>
      <c r="AF51" s="73" t="e">
        <f t="shared" si="10"/>
        <v>#N/A</v>
      </c>
      <c r="AG51" s="73" t="e">
        <f t="shared" si="8"/>
        <v>#N/A</v>
      </c>
      <c r="AH51" s="73" t="e">
        <f t="shared" si="8"/>
        <v>#N/A</v>
      </c>
      <c r="AI51" s="73" t="e">
        <f t="shared" si="8"/>
        <v>#N/A</v>
      </c>
      <c r="AJ51" s="73" t="e">
        <f t="shared" si="8"/>
        <v>#N/A</v>
      </c>
      <c r="AK51" s="73" t="e">
        <f t="shared" si="8"/>
        <v>#N/A</v>
      </c>
      <c r="AL51" s="73" t="e">
        <f t="shared" si="8"/>
        <v>#N/A</v>
      </c>
      <c r="AM51" s="73" t="e">
        <f t="shared" si="8"/>
        <v>#N/A</v>
      </c>
      <c r="AN51" s="73" t="e">
        <f t="shared" si="8"/>
        <v>#N/A</v>
      </c>
      <c r="AO51" s="73" t="e">
        <f t="shared" si="8"/>
        <v>#N/A</v>
      </c>
      <c r="AP51" s="73" t="e">
        <f t="shared" si="8"/>
        <v>#N/A</v>
      </c>
      <c r="AQ51" s="73" t="e">
        <f t="shared" si="8"/>
        <v>#N/A</v>
      </c>
      <c r="AR51" s="73" t="e">
        <f t="shared" si="9"/>
        <v>#N/A</v>
      </c>
      <c r="AS51" s="73" t="e">
        <f t="shared" si="9"/>
        <v>#N/A</v>
      </c>
      <c r="AT51" s="73" t="e">
        <f t="shared" si="9"/>
        <v>#N/A</v>
      </c>
      <c r="AU51" s="73" t="e">
        <f t="shared" si="9"/>
        <v>#N/A</v>
      </c>
      <c r="AV51" s="73" t="e">
        <f t="shared" si="9"/>
        <v>#N/A</v>
      </c>
      <c r="AW51" s="73" t="e">
        <f t="shared" si="9"/>
        <v>#N/A</v>
      </c>
      <c r="AX51" s="73" t="e">
        <f t="shared" si="9"/>
        <v>#N/A</v>
      </c>
      <c r="AY51" s="73" t="e">
        <f t="shared" si="9"/>
        <v>#N/A</v>
      </c>
      <c r="AZ51" s="73" t="e">
        <f t="shared" si="9"/>
        <v>#N/A</v>
      </c>
      <c r="BC51" s="188" t="s">
        <v>511</v>
      </c>
      <c r="BD51" s="243">
        <v>150</v>
      </c>
      <c r="BE51" s="183">
        <v>300</v>
      </c>
      <c r="BF51" s="183">
        <v>450</v>
      </c>
      <c r="BG51" s="183">
        <v>600</v>
      </c>
      <c r="BH51" s="184">
        <v>750</v>
      </c>
      <c r="BJ51" s="78" t="str">
        <f t="shared" si="11"/>
        <v>幻魔</v>
      </c>
      <c r="BK51" s="77" t="s">
        <v>155</v>
      </c>
      <c r="BL51" s="77" t="s">
        <v>173</v>
      </c>
      <c r="BM51" s="77" t="s">
        <v>123</v>
      </c>
      <c r="BO51" s="74"/>
      <c r="BP51" s="75">
        <v>7</v>
      </c>
      <c r="BQ51" s="76" t="str">
        <f t="shared" si="12"/>
        <v>ドゥン</v>
      </c>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row>
    <row r="52" spans="2:109">
      <c r="B52" s="66">
        <v>48</v>
      </c>
      <c r="C52" s="66" t="s">
        <v>87</v>
      </c>
      <c r="D52" s="66" t="s">
        <v>118</v>
      </c>
      <c r="E52" s="66">
        <f>SUMIF($BF$5:$BF$40,D52,$BE$5:$BE$40)+COUNTIF($D$4:D52,D52)</f>
        <v>10604</v>
      </c>
      <c r="F52" s="66" t="s">
        <v>201</v>
      </c>
      <c r="G52" s="67" t="s">
        <v>95</v>
      </c>
      <c r="H52" s="250" t="s">
        <v>118</v>
      </c>
      <c r="I52" s="68">
        <v>7</v>
      </c>
      <c r="J52" s="68" t="s">
        <v>82</v>
      </c>
      <c r="K52" s="68">
        <v>7</v>
      </c>
      <c r="L52" s="68" t="s">
        <v>141</v>
      </c>
      <c r="M52" s="68">
        <v>0</v>
      </c>
      <c r="N52" s="68" t="s">
        <v>141</v>
      </c>
      <c r="O52" s="68">
        <v>0</v>
      </c>
      <c r="Q52" s="73">
        <f t="shared" si="10"/>
        <v>7</v>
      </c>
      <c r="R52" s="73" t="e">
        <f t="shared" si="10"/>
        <v>#N/A</v>
      </c>
      <c r="S52" s="73" t="e">
        <f t="shared" si="10"/>
        <v>#N/A</v>
      </c>
      <c r="T52" s="73" t="e">
        <f t="shared" si="10"/>
        <v>#N/A</v>
      </c>
      <c r="U52" s="73" t="e">
        <f t="shared" si="10"/>
        <v>#N/A</v>
      </c>
      <c r="V52" s="73">
        <f t="shared" si="10"/>
        <v>7</v>
      </c>
      <c r="W52" s="73" t="e">
        <f t="shared" si="10"/>
        <v>#N/A</v>
      </c>
      <c r="X52" s="73" t="e">
        <f t="shared" si="10"/>
        <v>#N/A</v>
      </c>
      <c r="Y52" s="73" t="e">
        <f t="shared" si="10"/>
        <v>#N/A</v>
      </c>
      <c r="Z52" s="73" t="e">
        <f t="shared" si="10"/>
        <v>#N/A</v>
      </c>
      <c r="AA52" s="73" t="e">
        <f t="shared" si="10"/>
        <v>#N/A</v>
      </c>
      <c r="AB52" s="73" t="e">
        <f t="shared" si="10"/>
        <v>#N/A</v>
      </c>
      <c r="AC52" s="73" t="e">
        <f t="shared" si="10"/>
        <v>#N/A</v>
      </c>
      <c r="AD52" s="73" t="e">
        <f t="shared" si="10"/>
        <v>#N/A</v>
      </c>
      <c r="AE52" s="73" t="e">
        <f t="shared" si="10"/>
        <v>#N/A</v>
      </c>
      <c r="AF52" s="73" t="e">
        <f t="shared" si="10"/>
        <v>#N/A</v>
      </c>
      <c r="AG52" s="73" t="e">
        <f t="shared" si="8"/>
        <v>#N/A</v>
      </c>
      <c r="AH52" s="73" t="e">
        <f t="shared" si="8"/>
        <v>#N/A</v>
      </c>
      <c r="AI52" s="73" t="e">
        <f t="shared" si="8"/>
        <v>#N/A</v>
      </c>
      <c r="AJ52" s="73" t="e">
        <f t="shared" si="8"/>
        <v>#N/A</v>
      </c>
      <c r="AK52" s="73" t="e">
        <f t="shared" si="8"/>
        <v>#N/A</v>
      </c>
      <c r="AL52" s="73" t="e">
        <f t="shared" si="8"/>
        <v>#N/A</v>
      </c>
      <c r="AM52" s="73" t="e">
        <f t="shared" si="8"/>
        <v>#N/A</v>
      </c>
      <c r="AN52" s="73" t="e">
        <f t="shared" si="8"/>
        <v>#N/A</v>
      </c>
      <c r="AO52" s="73" t="e">
        <f t="shared" si="8"/>
        <v>#N/A</v>
      </c>
      <c r="AP52" s="73" t="e">
        <f t="shared" si="8"/>
        <v>#N/A</v>
      </c>
      <c r="AQ52" s="73" t="e">
        <f t="shared" si="8"/>
        <v>#N/A</v>
      </c>
      <c r="AR52" s="73" t="e">
        <f t="shared" si="9"/>
        <v>#N/A</v>
      </c>
      <c r="AS52" s="73" t="e">
        <f t="shared" si="9"/>
        <v>#N/A</v>
      </c>
      <c r="AT52" s="73" t="e">
        <f t="shared" si="9"/>
        <v>#N/A</v>
      </c>
      <c r="AU52" s="73" t="e">
        <f t="shared" si="9"/>
        <v>#N/A</v>
      </c>
      <c r="AV52" s="73" t="e">
        <f t="shared" si="9"/>
        <v>#N/A</v>
      </c>
      <c r="AW52" s="73" t="e">
        <f t="shared" si="9"/>
        <v>#N/A</v>
      </c>
      <c r="AX52" s="73" t="e">
        <f t="shared" si="9"/>
        <v>#N/A</v>
      </c>
      <c r="AY52" s="73" t="e">
        <f t="shared" si="9"/>
        <v>#N/A</v>
      </c>
      <c r="AZ52" s="73" t="e">
        <f t="shared" si="9"/>
        <v>#N/A</v>
      </c>
      <c r="BC52" s="188" t="s">
        <v>512</v>
      </c>
      <c r="BD52" s="243">
        <v>250</v>
      </c>
      <c r="BE52" s="183">
        <v>500</v>
      </c>
      <c r="BF52" s="183">
        <v>750</v>
      </c>
      <c r="BG52" s="183">
        <v>1000</v>
      </c>
      <c r="BH52" s="184">
        <v>1250</v>
      </c>
      <c r="BJ52" s="78" t="str">
        <f t="shared" si="11"/>
        <v>魔獣</v>
      </c>
      <c r="BK52" s="77" t="s">
        <v>135</v>
      </c>
      <c r="BL52" s="77" t="s">
        <v>143</v>
      </c>
      <c r="BM52" s="77" t="s">
        <v>153</v>
      </c>
      <c r="BO52" s="74"/>
      <c r="BP52" s="75">
        <v>8</v>
      </c>
      <c r="BQ52" s="76" t="str">
        <f t="shared" si="12"/>
        <v>ケルベロス</v>
      </c>
    </row>
    <row r="53" spans="2:109">
      <c r="B53" s="66">
        <v>49</v>
      </c>
      <c r="C53" s="66" t="s">
        <v>77</v>
      </c>
      <c r="D53" s="66" t="s">
        <v>118</v>
      </c>
      <c r="E53" s="66">
        <f>SUMIF($BF$5:$BF$40,D53,$BE$5:$BE$40)+COUNTIF($D$4:D53,D53)</f>
        <v>10605</v>
      </c>
      <c r="F53" s="66" t="s">
        <v>203</v>
      </c>
      <c r="G53" s="67" t="s">
        <v>95</v>
      </c>
      <c r="H53" s="250" t="s">
        <v>118</v>
      </c>
      <c r="I53" s="250">
        <v>9</v>
      </c>
      <c r="J53" s="68" t="s">
        <v>84</v>
      </c>
      <c r="K53" s="68">
        <v>8</v>
      </c>
      <c r="L53" s="68" t="s">
        <v>86</v>
      </c>
      <c r="M53" s="68">
        <v>0</v>
      </c>
      <c r="N53" s="68" t="s">
        <v>86</v>
      </c>
      <c r="O53" s="68">
        <v>0</v>
      </c>
      <c r="Q53" s="73" t="e">
        <f t="shared" si="10"/>
        <v>#N/A</v>
      </c>
      <c r="R53" s="73" t="e">
        <f t="shared" si="10"/>
        <v>#N/A</v>
      </c>
      <c r="S53" s="73" t="e">
        <f t="shared" si="10"/>
        <v>#N/A</v>
      </c>
      <c r="T53" s="73" t="e">
        <f t="shared" si="10"/>
        <v>#N/A</v>
      </c>
      <c r="U53" s="73">
        <f t="shared" si="10"/>
        <v>8</v>
      </c>
      <c r="V53" s="73">
        <f t="shared" si="10"/>
        <v>9</v>
      </c>
      <c r="W53" s="73" t="e">
        <f t="shared" si="10"/>
        <v>#N/A</v>
      </c>
      <c r="X53" s="73" t="e">
        <f t="shared" si="10"/>
        <v>#N/A</v>
      </c>
      <c r="Y53" s="73" t="e">
        <f t="shared" si="10"/>
        <v>#N/A</v>
      </c>
      <c r="Z53" s="73" t="e">
        <f t="shared" si="10"/>
        <v>#N/A</v>
      </c>
      <c r="AA53" s="73" t="e">
        <f t="shared" si="10"/>
        <v>#N/A</v>
      </c>
      <c r="AB53" s="73" t="e">
        <f t="shared" si="10"/>
        <v>#N/A</v>
      </c>
      <c r="AC53" s="73" t="e">
        <f t="shared" si="10"/>
        <v>#N/A</v>
      </c>
      <c r="AD53" s="73" t="e">
        <f t="shared" si="10"/>
        <v>#N/A</v>
      </c>
      <c r="AE53" s="73" t="e">
        <f t="shared" ref="Q53:AF69" si="13">INDEX($H53:$O53,1,MATCH(AE$4,$H53:$O53,0)+1)</f>
        <v>#N/A</v>
      </c>
      <c r="AF53" s="73" t="e">
        <f t="shared" si="13"/>
        <v>#N/A</v>
      </c>
      <c r="AG53" s="73" t="e">
        <f t="shared" si="8"/>
        <v>#N/A</v>
      </c>
      <c r="AH53" s="73" t="e">
        <f t="shared" si="8"/>
        <v>#N/A</v>
      </c>
      <c r="AI53" s="73" t="e">
        <f t="shared" si="8"/>
        <v>#N/A</v>
      </c>
      <c r="AJ53" s="73" t="e">
        <f t="shared" si="8"/>
        <v>#N/A</v>
      </c>
      <c r="AK53" s="73" t="e">
        <f t="shared" si="8"/>
        <v>#N/A</v>
      </c>
      <c r="AL53" s="73" t="e">
        <f t="shared" si="8"/>
        <v>#N/A</v>
      </c>
      <c r="AM53" s="73" t="e">
        <f t="shared" si="8"/>
        <v>#N/A</v>
      </c>
      <c r="AN53" s="73" t="e">
        <f t="shared" si="8"/>
        <v>#N/A</v>
      </c>
      <c r="AO53" s="73" t="e">
        <f t="shared" si="8"/>
        <v>#N/A</v>
      </c>
      <c r="AP53" s="73" t="e">
        <f t="shared" si="8"/>
        <v>#N/A</v>
      </c>
      <c r="AQ53" s="73" t="e">
        <f t="shared" si="8"/>
        <v>#N/A</v>
      </c>
      <c r="AR53" s="73" t="e">
        <f t="shared" si="9"/>
        <v>#N/A</v>
      </c>
      <c r="AS53" s="73" t="e">
        <f t="shared" si="9"/>
        <v>#N/A</v>
      </c>
      <c r="AT53" s="73" t="e">
        <f t="shared" si="9"/>
        <v>#N/A</v>
      </c>
      <c r="AU53" s="73" t="e">
        <f t="shared" si="9"/>
        <v>#N/A</v>
      </c>
      <c r="AV53" s="73" t="e">
        <f t="shared" si="9"/>
        <v>#N/A</v>
      </c>
      <c r="AW53" s="73" t="e">
        <f t="shared" si="9"/>
        <v>#N/A</v>
      </c>
      <c r="AX53" s="73" t="e">
        <f t="shared" si="9"/>
        <v>#N/A</v>
      </c>
      <c r="AY53" s="73" t="e">
        <f t="shared" si="9"/>
        <v>#N/A</v>
      </c>
      <c r="AZ53" s="73" t="e">
        <f t="shared" si="9"/>
        <v>#N/A</v>
      </c>
      <c r="BC53" s="189" t="s">
        <v>513</v>
      </c>
      <c r="BD53" s="244">
        <v>400</v>
      </c>
      <c r="BE53" s="185">
        <v>800</v>
      </c>
      <c r="BF53" s="185">
        <v>1200</v>
      </c>
      <c r="BG53" s="185">
        <v>1600</v>
      </c>
      <c r="BH53" s="186">
        <v>2000</v>
      </c>
      <c r="BJ53" s="78" t="str">
        <f t="shared" si="11"/>
        <v>妖精</v>
      </c>
      <c r="BK53" s="77" t="s">
        <v>109</v>
      </c>
      <c r="BL53" s="77" t="s">
        <v>159</v>
      </c>
      <c r="BM53" s="77" t="s">
        <v>99</v>
      </c>
      <c r="BO53" s="74"/>
      <c r="BP53" s="75">
        <v>9</v>
      </c>
      <c r="BQ53" s="76" t="str">
        <f t="shared" si="12"/>
        <v>阿修羅ケルベロス</v>
      </c>
    </row>
    <row r="54" spans="2:109">
      <c r="B54" s="66">
        <v>50</v>
      </c>
      <c r="C54" s="66" t="s">
        <v>471</v>
      </c>
      <c r="D54" s="66" t="s">
        <v>103</v>
      </c>
      <c r="E54" s="66">
        <f>SUMIF($BF$5:$BF$40,D54,$BE$5:$BE$40)+COUNTIF($D$4:D54,D54)</f>
        <v>11701</v>
      </c>
      <c r="F54" s="66" t="s">
        <v>204</v>
      </c>
      <c r="G54" s="67" t="s">
        <v>472</v>
      </c>
      <c r="H54" s="68" t="s">
        <v>103</v>
      </c>
      <c r="I54" s="68">
        <v>1</v>
      </c>
      <c r="J54" s="68" t="s">
        <v>473</v>
      </c>
      <c r="K54" s="68">
        <v>0</v>
      </c>
      <c r="L54" s="68" t="s">
        <v>473</v>
      </c>
      <c r="M54" s="68">
        <v>0</v>
      </c>
      <c r="N54" s="68" t="s">
        <v>473</v>
      </c>
      <c r="O54" s="68">
        <v>0</v>
      </c>
      <c r="Q54" s="73" t="e">
        <f t="shared" si="13"/>
        <v>#N/A</v>
      </c>
      <c r="R54" s="73" t="e">
        <f t="shared" si="13"/>
        <v>#N/A</v>
      </c>
      <c r="S54" s="73" t="e">
        <f t="shared" si="13"/>
        <v>#N/A</v>
      </c>
      <c r="T54" s="73" t="e">
        <f t="shared" si="13"/>
        <v>#N/A</v>
      </c>
      <c r="U54" s="73" t="e">
        <f t="shared" si="13"/>
        <v>#N/A</v>
      </c>
      <c r="V54" s="73" t="e">
        <f t="shared" si="13"/>
        <v>#N/A</v>
      </c>
      <c r="W54" s="73" t="e">
        <f t="shared" si="13"/>
        <v>#N/A</v>
      </c>
      <c r="X54" s="73" t="e">
        <f t="shared" si="13"/>
        <v>#N/A</v>
      </c>
      <c r="Y54" s="73" t="e">
        <f t="shared" si="13"/>
        <v>#N/A</v>
      </c>
      <c r="Z54" s="73" t="e">
        <f t="shared" si="13"/>
        <v>#N/A</v>
      </c>
      <c r="AA54" s="73" t="e">
        <f t="shared" si="13"/>
        <v>#N/A</v>
      </c>
      <c r="AB54" s="73" t="e">
        <f t="shared" si="13"/>
        <v>#N/A</v>
      </c>
      <c r="AC54" s="73" t="e">
        <f t="shared" si="13"/>
        <v>#N/A</v>
      </c>
      <c r="AD54" s="73" t="e">
        <f t="shared" si="13"/>
        <v>#N/A</v>
      </c>
      <c r="AE54" s="73" t="e">
        <f t="shared" si="13"/>
        <v>#N/A</v>
      </c>
      <c r="AF54" s="73" t="e">
        <f t="shared" si="13"/>
        <v>#N/A</v>
      </c>
      <c r="AG54" s="73">
        <f t="shared" si="8"/>
        <v>1</v>
      </c>
      <c r="AH54" s="73" t="e">
        <f t="shared" si="8"/>
        <v>#N/A</v>
      </c>
      <c r="AI54" s="73" t="e">
        <f t="shared" si="8"/>
        <v>#N/A</v>
      </c>
      <c r="AJ54" s="73" t="e">
        <f t="shared" si="8"/>
        <v>#N/A</v>
      </c>
      <c r="AK54" s="73" t="e">
        <f t="shared" si="8"/>
        <v>#N/A</v>
      </c>
      <c r="AL54" s="73" t="e">
        <f t="shared" si="8"/>
        <v>#N/A</v>
      </c>
      <c r="AM54" s="73" t="e">
        <f t="shared" si="8"/>
        <v>#N/A</v>
      </c>
      <c r="AN54" s="73" t="e">
        <f t="shared" si="8"/>
        <v>#N/A</v>
      </c>
      <c r="AO54" s="73" t="e">
        <f t="shared" si="8"/>
        <v>#N/A</v>
      </c>
      <c r="AP54" s="73" t="e">
        <f t="shared" si="8"/>
        <v>#N/A</v>
      </c>
      <c r="AQ54" s="73" t="e">
        <f t="shared" si="8"/>
        <v>#N/A</v>
      </c>
      <c r="AR54" s="73" t="e">
        <f t="shared" si="9"/>
        <v>#N/A</v>
      </c>
      <c r="AS54" s="73" t="e">
        <f t="shared" si="9"/>
        <v>#N/A</v>
      </c>
      <c r="AT54" s="73" t="e">
        <f t="shared" si="9"/>
        <v>#N/A</v>
      </c>
      <c r="AU54" s="73" t="e">
        <f t="shared" si="9"/>
        <v>#N/A</v>
      </c>
      <c r="AV54" s="73" t="e">
        <f t="shared" si="9"/>
        <v>#N/A</v>
      </c>
      <c r="AW54" s="73" t="e">
        <f t="shared" si="9"/>
        <v>#N/A</v>
      </c>
      <c r="AX54" s="73" t="e">
        <f t="shared" si="9"/>
        <v>#N/A</v>
      </c>
      <c r="AY54" s="73" t="e">
        <f t="shared" si="9"/>
        <v>#N/A</v>
      </c>
      <c r="AZ54" s="73" t="e">
        <f t="shared" si="9"/>
        <v>#N/A</v>
      </c>
      <c r="BC54" s="180" t="s">
        <v>542</v>
      </c>
      <c r="BD54"/>
      <c r="BE54"/>
      <c r="BF54"/>
      <c r="BG54"/>
      <c r="BH54"/>
      <c r="BJ54" s="78" t="str">
        <f t="shared" si="11"/>
        <v>精霊</v>
      </c>
      <c r="BK54" s="77" t="s">
        <v>127</v>
      </c>
      <c r="BL54" s="77" t="s">
        <v>115</v>
      </c>
      <c r="BM54" s="77" t="s">
        <v>151</v>
      </c>
      <c r="BO54" s="74"/>
      <c r="BP54" s="75">
        <v>10</v>
      </c>
      <c r="BQ54" s="76" t="str">
        <f t="shared" si="12"/>
        <v>ヴォイド</v>
      </c>
    </row>
    <row r="55" spans="2:109">
      <c r="B55" s="66">
        <v>51</v>
      </c>
      <c r="C55" s="66" t="s">
        <v>471</v>
      </c>
      <c r="D55" s="66" t="s">
        <v>103</v>
      </c>
      <c r="E55" s="66">
        <f>SUMIF($BF$5:$BF$40,D55,$BE$5:$BE$40)+COUNTIF($D$4:D55,D55)</f>
        <v>11702</v>
      </c>
      <c r="F55" s="66" t="s">
        <v>205</v>
      </c>
      <c r="G55" s="67" t="s">
        <v>472</v>
      </c>
      <c r="H55" s="68" t="s">
        <v>103</v>
      </c>
      <c r="I55" s="68">
        <v>1</v>
      </c>
      <c r="J55" s="68" t="s">
        <v>473</v>
      </c>
      <c r="K55" s="68">
        <v>0</v>
      </c>
      <c r="L55" s="68" t="s">
        <v>473</v>
      </c>
      <c r="M55" s="68">
        <v>0</v>
      </c>
      <c r="N55" s="68" t="s">
        <v>473</v>
      </c>
      <c r="O55" s="68">
        <v>0</v>
      </c>
      <c r="Q55" s="73" t="e">
        <f t="shared" si="13"/>
        <v>#N/A</v>
      </c>
      <c r="R55" s="73" t="e">
        <f t="shared" si="13"/>
        <v>#N/A</v>
      </c>
      <c r="S55" s="73" t="e">
        <f t="shared" si="13"/>
        <v>#N/A</v>
      </c>
      <c r="T55" s="73" t="e">
        <f t="shared" si="13"/>
        <v>#N/A</v>
      </c>
      <c r="U55" s="73" t="e">
        <f t="shared" si="13"/>
        <v>#N/A</v>
      </c>
      <c r="V55" s="73" t="e">
        <f t="shared" si="13"/>
        <v>#N/A</v>
      </c>
      <c r="W55" s="73" t="e">
        <f t="shared" si="13"/>
        <v>#N/A</v>
      </c>
      <c r="X55" s="73" t="e">
        <f t="shared" si="13"/>
        <v>#N/A</v>
      </c>
      <c r="Y55" s="73" t="e">
        <f t="shared" si="13"/>
        <v>#N/A</v>
      </c>
      <c r="Z55" s="73" t="e">
        <f t="shared" si="13"/>
        <v>#N/A</v>
      </c>
      <c r="AA55" s="73" t="e">
        <f t="shared" si="13"/>
        <v>#N/A</v>
      </c>
      <c r="AB55" s="73" t="e">
        <f t="shared" si="13"/>
        <v>#N/A</v>
      </c>
      <c r="AC55" s="73" t="e">
        <f t="shared" si="13"/>
        <v>#N/A</v>
      </c>
      <c r="AD55" s="73" t="e">
        <f t="shared" si="13"/>
        <v>#N/A</v>
      </c>
      <c r="AE55" s="73" t="e">
        <f t="shared" si="13"/>
        <v>#N/A</v>
      </c>
      <c r="AF55" s="73" t="e">
        <f t="shared" si="13"/>
        <v>#N/A</v>
      </c>
      <c r="AG55" s="73">
        <f t="shared" si="8"/>
        <v>1</v>
      </c>
      <c r="AH55" s="73" t="e">
        <f t="shared" si="8"/>
        <v>#N/A</v>
      </c>
      <c r="AI55" s="73" t="e">
        <f t="shared" si="8"/>
        <v>#N/A</v>
      </c>
      <c r="AJ55" s="73" t="e">
        <f t="shared" si="8"/>
        <v>#N/A</v>
      </c>
      <c r="AK55" s="73" t="e">
        <f t="shared" si="8"/>
        <v>#N/A</v>
      </c>
      <c r="AL55" s="73" t="e">
        <f t="shared" si="8"/>
        <v>#N/A</v>
      </c>
      <c r="AM55" s="73" t="e">
        <f t="shared" si="8"/>
        <v>#N/A</v>
      </c>
      <c r="AN55" s="73" t="e">
        <f t="shared" si="8"/>
        <v>#N/A</v>
      </c>
      <c r="AO55" s="73" t="e">
        <f t="shared" si="8"/>
        <v>#N/A</v>
      </c>
      <c r="AP55" s="73" t="e">
        <f t="shared" si="8"/>
        <v>#N/A</v>
      </c>
      <c r="AQ55" s="73" t="e">
        <f t="shared" si="8"/>
        <v>#N/A</v>
      </c>
      <c r="AR55" s="73" t="e">
        <f t="shared" si="9"/>
        <v>#N/A</v>
      </c>
      <c r="AS55" s="73" t="e">
        <f t="shared" si="9"/>
        <v>#N/A</v>
      </c>
      <c r="AT55" s="73" t="e">
        <f t="shared" si="9"/>
        <v>#N/A</v>
      </c>
      <c r="AU55" s="73" t="e">
        <f t="shared" si="9"/>
        <v>#N/A</v>
      </c>
      <c r="AV55" s="73" t="e">
        <f t="shared" si="9"/>
        <v>#N/A</v>
      </c>
      <c r="AW55" s="73" t="e">
        <f t="shared" si="9"/>
        <v>#N/A</v>
      </c>
      <c r="AX55" s="73" t="e">
        <f t="shared" si="9"/>
        <v>#N/A</v>
      </c>
      <c r="AY55" s="73" t="e">
        <f t="shared" si="9"/>
        <v>#N/A</v>
      </c>
      <c r="AZ55" s="73" t="e">
        <f t="shared" si="9"/>
        <v>#N/A</v>
      </c>
      <c r="BC55" s="68"/>
      <c r="BD55" s="245">
        <v>1</v>
      </c>
      <c r="BE55" s="246">
        <v>2</v>
      </c>
      <c r="BF55" s="246">
        <v>3</v>
      </c>
      <c r="BG55" s="246">
        <v>4</v>
      </c>
      <c r="BH55" s="247">
        <v>5</v>
      </c>
      <c r="BJ55" s="78" t="str">
        <f t="shared" si="11"/>
        <v>魔人</v>
      </c>
      <c r="BK55" s="77" t="s">
        <v>132</v>
      </c>
      <c r="BL55" s="77" t="s">
        <v>190</v>
      </c>
      <c r="BM55" s="77" t="s">
        <v>168</v>
      </c>
      <c r="BO55" s="74"/>
      <c r="BP55" s="75">
        <v>11</v>
      </c>
      <c r="BQ55" s="76" t="str">
        <f t="shared" si="12"/>
        <v/>
      </c>
    </row>
    <row r="56" spans="2:109">
      <c r="B56" s="66">
        <v>52</v>
      </c>
      <c r="C56" s="66" t="s">
        <v>471</v>
      </c>
      <c r="D56" s="66" t="s">
        <v>103</v>
      </c>
      <c r="E56" s="66">
        <f>SUMIF($BF$5:$BF$40,D56,$BE$5:$BE$40)+COUNTIF($D$4:D56,D56)</f>
        <v>11703</v>
      </c>
      <c r="F56" s="66" t="s">
        <v>207</v>
      </c>
      <c r="G56" s="67" t="s">
        <v>472</v>
      </c>
      <c r="H56" s="68" t="s">
        <v>103</v>
      </c>
      <c r="I56" s="68">
        <v>2</v>
      </c>
      <c r="J56" s="68" t="s">
        <v>473</v>
      </c>
      <c r="K56" s="68">
        <v>0</v>
      </c>
      <c r="L56" s="68" t="s">
        <v>473</v>
      </c>
      <c r="M56" s="68">
        <v>0</v>
      </c>
      <c r="N56" s="68" t="s">
        <v>473</v>
      </c>
      <c r="O56" s="68">
        <v>0</v>
      </c>
      <c r="Q56" s="73" t="e">
        <f t="shared" si="13"/>
        <v>#N/A</v>
      </c>
      <c r="R56" s="73" t="e">
        <f t="shared" si="13"/>
        <v>#N/A</v>
      </c>
      <c r="S56" s="73" t="e">
        <f t="shared" si="13"/>
        <v>#N/A</v>
      </c>
      <c r="T56" s="73" t="e">
        <f t="shared" si="13"/>
        <v>#N/A</v>
      </c>
      <c r="U56" s="73" t="e">
        <f t="shared" si="13"/>
        <v>#N/A</v>
      </c>
      <c r="V56" s="73" t="e">
        <f t="shared" si="13"/>
        <v>#N/A</v>
      </c>
      <c r="W56" s="73" t="e">
        <f t="shared" si="13"/>
        <v>#N/A</v>
      </c>
      <c r="X56" s="73" t="e">
        <f t="shared" si="13"/>
        <v>#N/A</v>
      </c>
      <c r="Y56" s="73" t="e">
        <f t="shared" si="13"/>
        <v>#N/A</v>
      </c>
      <c r="Z56" s="73" t="e">
        <f t="shared" si="13"/>
        <v>#N/A</v>
      </c>
      <c r="AA56" s="73" t="e">
        <f t="shared" si="13"/>
        <v>#N/A</v>
      </c>
      <c r="AB56" s="73" t="e">
        <f t="shared" si="13"/>
        <v>#N/A</v>
      </c>
      <c r="AC56" s="73" t="e">
        <f t="shared" si="13"/>
        <v>#N/A</v>
      </c>
      <c r="AD56" s="73" t="e">
        <f t="shared" si="13"/>
        <v>#N/A</v>
      </c>
      <c r="AE56" s="73" t="e">
        <f t="shared" si="13"/>
        <v>#N/A</v>
      </c>
      <c r="AF56" s="73" t="e">
        <f t="shared" si="13"/>
        <v>#N/A</v>
      </c>
      <c r="AG56" s="73">
        <f t="shared" si="8"/>
        <v>2</v>
      </c>
      <c r="AH56" s="73" t="e">
        <f t="shared" si="8"/>
        <v>#N/A</v>
      </c>
      <c r="AI56" s="73" t="e">
        <f t="shared" si="8"/>
        <v>#N/A</v>
      </c>
      <c r="AJ56" s="73" t="e">
        <f t="shared" si="8"/>
        <v>#N/A</v>
      </c>
      <c r="AK56" s="73" t="e">
        <f t="shared" si="8"/>
        <v>#N/A</v>
      </c>
      <c r="AL56" s="73" t="e">
        <f t="shared" si="8"/>
        <v>#N/A</v>
      </c>
      <c r="AM56" s="73" t="e">
        <f t="shared" si="8"/>
        <v>#N/A</v>
      </c>
      <c r="AN56" s="73" t="e">
        <f t="shared" si="8"/>
        <v>#N/A</v>
      </c>
      <c r="AO56" s="73" t="e">
        <f t="shared" si="8"/>
        <v>#N/A</v>
      </c>
      <c r="AP56" s="73" t="e">
        <f t="shared" si="8"/>
        <v>#N/A</v>
      </c>
      <c r="AQ56" s="73" t="e">
        <f t="shared" si="8"/>
        <v>#N/A</v>
      </c>
      <c r="AR56" s="73" t="e">
        <f t="shared" si="9"/>
        <v>#N/A</v>
      </c>
      <c r="AS56" s="73" t="e">
        <f t="shared" si="9"/>
        <v>#N/A</v>
      </c>
      <c r="AT56" s="73" t="e">
        <f t="shared" si="9"/>
        <v>#N/A</v>
      </c>
      <c r="AU56" s="73" t="e">
        <f t="shared" si="9"/>
        <v>#N/A</v>
      </c>
      <c r="AV56" s="73" t="e">
        <f t="shared" si="9"/>
        <v>#N/A</v>
      </c>
      <c r="AW56" s="73" t="e">
        <f t="shared" si="9"/>
        <v>#N/A</v>
      </c>
      <c r="AX56" s="73" t="e">
        <f t="shared" si="9"/>
        <v>#N/A</v>
      </c>
      <c r="AY56" s="73" t="e">
        <f t="shared" si="9"/>
        <v>#N/A</v>
      </c>
      <c r="AZ56" s="73" t="e">
        <f t="shared" si="9"/>
        <v>#N/A</v>
      </c>
      <c r="BC56" s="239">
        <v>2</v>
      </c>
      <c r="BD56" s="242">
        <v>1</v>
      </c>
      <c r="BE56" s="181">
        <v>2</v>
      </c>
      <c r="BF56" s="181">
        <v>3</v>
      </c>
      <c r="BG56" s="181">
        <v>4</v>
      </c>
      <c r="BH56" s="182">
        <v>5</v>
      </c>
      <c r="BJ56" s="78" t="str">
        <f t="shared" si="11"/>
        <v/>
      </c>
      <c r="BK56" s="77" t="s">
        <v>114</v>
      </c>
      <c r="BL56" s="77" t="str">
        <f>""</f>
        <v/>
      </c>
      <c r="BM56" s="77" t="s">
        <v>147</v>
      </c>
      <c r="BO56" s="74"/>
      <c r="BP56" s="75">
        <v>12</v>
      </c>
      <c r="BQ56" s="76" t="str">
        <f t="shared" si="12"/>
        <v/>
      </c>
    </row>
    <row r="57" spans="2:109">
      <c r="B57" s="66">
        <v>53</v>
      </c>
      <c r="C57" s="66" t="s">
        <v>148</v>
      </c>
      <c r="D57" s="66" t="s">
        <v>103</v>
      </c>
      <c r="E57" s="66">
        <f>SUMIF($BF$5:$BF$40,D57,$BE$5:$BE$40)+COUNTIF($D$4:D57,D57)</f>
        <v>11704</v>
      </c>
      <c r="F57" s="66" t="s">
        <v>208</v>
      </c>
      <c r="G57" s="67" t="s">
        <v>140</v>
      </c>
      <c r="H57" s="68" t="s">
        <v>103</v>
      </c>
      <c r="I57" s="68">
        <v>3</v>
      </c>
      <c r="J57" s="68" t="s">
        <v>141</v>
      </c>
      <c r="K57" s="68">
        <v>0</v>
      </c>
      <c r="L57" s="68" t="s">
        <v>141</v>
      </c>
      <c r="M57" s="68">
        <v>0</v>
      </c>
      <c r="N57" s="68" t="s">
        <v>141</v>
      </c>
      <c r="O57" s="68">
        <v>0</v>
      </c>
      <c r="Q57" s="73" t="e">
        <f t="shared" si="13"/>
        <v>#N/A</v>
      </c>
      <c r="R57" s="73" t="e">
        <f t="shared" si="13"/>
        <v>#N/A</v>
      </c>
      <c r="S57" s="73" t="e">
        <f t="shared" si="13"/>
        <v>#N/A</v>
      </c>
      <c r="T57" s="73" t="e">
        <f t="shared" si="13"/>
        <v>#N/A</v>
      </c>
      <c r="U57" s="73" t="e">
        <f t="shared" si="13"/>
        <v>#N/A</v>
      </c>
      <c r="V57" s="73" t="e">
        <f t="shared" si="13"/>
        <v>#N/A</v>
      </c>
      <c r="W57" s="73" t="e">
        <f t="shared" si="13"/>
        <v>#N/A</v>
      </c>
      <c r="X57" s="73" t="e">
        <f t="shared" si="13"/>
        <v>#N/A</v>
      </c>
      <c r="Y57" s="73" t="e">
        <f t="shared" si="13"/>
        <v>#N/A</v>
      </c>
      <c r="Z57" s="73" t="e">
        <f t="shared" si="13"/>
        <v>#N/A</v>
      </c>
      <c r="AA57" s="73" t="e">
        <f t="shared" si="13"/>
        <v>#N/A</v>
      </c>
      <c r="AB57" s="73" t="e">
        <f t="shared" si="13"/>
        <v>#N/A</v>
      </c>
      <c r="AC57" s="73" t="e">
        <f t="shared" si="13"/>
        <v>#N/A</v>
      </c>
      <c r="AD57" s="73" t="e">
        <f t="shared" si="13"/>
        <v>#N/A</v>
      </c>
      <c r="AE57" s="73" t="e">
        <f t="shared" si="13"/>
        <v>#N/A</v>
      </c>
      <c r="AF57" s="73" t="e">
        <f t="shared" si="13"/>
        <v>#N/A</v>
      </c>
      <c r="AG57" s="73">
        <f t="shared" si="8"/>
        <v>3</v>
      </c>
      <c r="AH57" s="73" t="e">
        <f t="shared" si="8"/>
        <v>#N/A</v>
      </c>
      <c r="AI57" s="73" t="e">
        <f t="shared" si="8"/>
        <v>#N/A</v>
      </c>
      <c r="AJ57" s="73" t="e">
        <f t="shared" si="8"/>
        <v>#N/A</v>
      </c>
      <c r="AK57" s="73" t="e">
        <f t="shared" si="8"/>
        <v>#N/A</v>
      </c>
      <c r="AL57" s="73" t="e">
        <f t="shared" ref="AG57:AQ80" si="14">INDEX($H57:$O57,1,MATCH(AL$4,$H57:$O57,0)+1)</f>
        <v>#N/A</v>
      </c>
      <c r="AM57" s="73" t="e">
        <f t="shared" si="14"/>
        <v>#N/A</v>
      </c>
      <c r="AN57" s="73" t="e">
        <f t="shared" si="14"/>
        <v>#N/A</v>
      </c>
      <c r="AO57" s="73" t="e">
        <f t="shared" si="14"/>
        <v>#N/A</v>
      </c>
      <c r="AP57" s="73" t="e">
        <f t="shared" si="14"/>
        <v>#N/A</v>
      </c>
      <c r="AQ57" s="73" t="e">
        <f t="shared" si="14"/>
        <v>#N/A</v>
      </c>
      <c r="AR57" s="73" t="e">
        <f t="shared" si="9"/>
        <v>#N/A</v>
      </c>
      <c r="AS57" s="73" t="e">
        <f t="shared" si="9"/>
        <v>#N/A</v>
      </c>
      <c r="AT57" s="73" t="e">
        <f t="shared" si="9"/>
        <v>#N/A</v>
      </c>
      <c r="AU57" s="73" t="e">
        <f t="shared" si="9"/>
        <v>#N/A</v>
      </c>
      <c r="AV57" s="73" t="e">
        <f t="shared" si="9"/>
        <v>#N/A</v>
      </c>
      <c r="AW57" s="73" t="e">
        <f t="shared" si="9"/>
        <v>#N/A</v>
      </c>
      <c r="AX57" s="73" t="e">
        <f t="shared" si="9"/>
        <v>#N/A</v>
      </c>
      <c r="AY57" s="73" t="e">
        <f t="shared" si="9"/>
        <v>#N/A</v>
      </c>
      <c r="AZ57" s="73" t="e">
        <f t="shared" si="9"/>
        <v>#N/A</v>
      </c>
      <c r="BC57" s="240">
        <v>3</v>
      </c>
      <c r="BD57" s="243">
        <v>4</v>
      </c>
      <c r="BE57" s="183">
        <v>8</v>
      </c>
      <c r="BF57" s="183">
        <v>12</v>
      </c>
      <c r="BG57" s="183">
        <v>16</v>
      </c>
      <c r="BH57" s="184">
        <v>20</v>
      </c>
      <c r="BJ57" s="78" t="str">
        <f t="shared" si="11"/>
        <v/>
      </c>
      <c r="BK57" s="77" t="s">
        <v>106</v>
      </c>
      <c r="BL57" s="77" t="str">
        <f>""</f>
        <v/>
      </c>
      <c r="BM57" s="77" t="str">
        <f>""</f>
        <v/>
      </c>
      <c r="BO57" s="74"/>
      <c r="BP57" s="75">
        <v>13</v>
      </c>
      <c r="BQ57" s="76" t="str">
        <f t="shared" si="12"/>
        <v/>
      </c>
    </row>
    <row r="58" spans="2:109">
      <c r="B58" s="66">
        <v>54</v>
      </c>
      <c r="C58" s="66" t="s">
        <v>148</v>
      </c>
      <c r="D58" s="66" t="s">
        <v>103</v>
      </c>
      <c r="E58" s="66">
        <f>SUMIF($BF$5:$BF$40,D58,$BE$5:$BE$40)+COUNTIF($D$4:D58,D58)</f>
        <v>11705</v>
      </c>
      <c r="F58" s="66" t="s">
        <v>209</v>
      </c>
      <c r="G58" s="67" t="s">
        <v>140</v>
      </c>
      <c r="H58" s="68" t="s">
        <v>103</v>
      </c>
      <c r="I58" s="68">
        <v>4</v>
      </c>
      <c r="J58" s="68" t="s">
        <v>141</v>
      </c>
      <c r="K58" s="68">
        <v>0</v>
      </c>
      <c r="L58" s="68" t="s">
        <v>141</v>
      </c>
      <c r="M58" s="68">
        <v>0</v>
      </c>
      <c r="N58" s="68" t="s">
        <v>141</v>
      </c>
      <c r="O58" s="68">
        <v>0</v>
      </c>
      <c r="Q58" s="73" t="e">
        <f t="shared" si="13"/>
        <v>#N/A</v>
      </c>
      <c r="R58" s="73" t="e">
        <f t="shared" si="13"/>
        <v>#N/A</v>
      </c>
      <c r="S58" s="73" t="e">
        <f t="shared" si="13"/>
        <v>#N/A</v>
      </c>
      <c r="T58" s="73" t="e">
        <f t="shared" si="13"/>
        <v>#N/A</v>
      </c>
      <c r="U58" s="73" t="e">
        <f t="shared" si="13"/>
        <v>#N/A</v>
      </c>
      <c r="V58" s="73" t="e">
        <f t="shared" si="13"/>
        <v>#N/A</v>
      </c>
      <c r="W58" s="73" t="e">
        <f t="shared" si="13"/>
        <v>#N/A</v>
      </c>
      <c r="X58" s="73" t="e">
        <f t="shared" si="13"/>
        <v>#N/A</v>
      </c>
      <c r="Y58" s="73" t="e">
        <f t="shared" si="13"/>
        <v>#N/A</v>
      </c>
      <c r="Z58" s="73" t="e">
        <f t="shared" si="13"/>
        <v>#N/A</v>
      </c>
      <c r="AA58" s="73" t="e">
        <f t="shared" si="13"/>
        <v>#N/A</v>
      </c>
      <c r="AB58" s="73" t="e">
        <f t="shared" si="13"/>
        <v>#N/A</v>
      </c>
      <c r="AC58" s="73" t="e">
        <f t="shared" si="13"/>
        <v>#N/A</v>
      </c>
      <c r="AD58" s="73" t="e">
        <f t="shared" si="13"/>
        <v>#N/A</v>
      </c>
      <c r="AE58" s="73" t="e">
        <f t="shared" si="13"/>
        <v>#N/A</v>
      </c>
      <c r="AF58" s="73" t="e">
        <f t="shared" si="13"/>
        <v>#N/A</v>
      </c>
      <c r="AG58" s="73">
        <f t="shared" si="14"/>
        <v>4</v>
      </c>
      <c r="AH58" s="73" t="e">
        <f t="shared" si="14"/>
        <v>#N/A</v>
      </c>
      <c r="AI58" s="73" t="e">
        <f t="shared" si="14"/>
        <v>#N/A</v>
      </c>
      <c r="AJ58" s="73" t="e">
        <f t="shared" si="14"/>
        <v>#N/A</v>
      </c>
      <c r="AK58" s="73" t="e">
        <f t="shared" si="14"/>
        <v>#N/A</v>
      </c>
      <c r="AL58" s="73" t="e">
        <f t="shared" si="14"/>
        <v>#N/A</v>
      </c>
      <c r="AM58" s="73" t="e">
        <f t="shared" si="14"/>
        <v>#N/A</v>
      </c>
      <c r="AN58" s="73" t="e">
        <f t="shared" si="14"/>
        <v>#N/A</v>
      </c>
      <c r="AO58" s="73" t="e">
        <f t="shared" si="14"/>
        <v>#N/A</v>
      </c>
      <c r="AP58" s="73" t="e">
        <f t="shared" si="14"/>
        <v>#N/A</v>
      </c>
      <c r="AQ58" s="73" t="e">
        <f t="shared" si="14"/>
        <v>#N/A</v>
      </c>
      <c r="AR58" s="73" t="e">
        <f t="shared" si="9"/>
        <v>#N/A</v>
      </c>
      <c r="AS58" s="73" t="e">
        <f t="shared" si="9"/>
        <v>#N/A</v>
      </c>
      <c r="AT58" s="73" t="e">
        <f t="shared" si="9"/>
        <v>#N/A</v>
      </c>
      <c r="AU58" s="73" t="e">
        <f t="shared" si="9"/>
        <v>#N/A</v>
      </c>
      <c r="AV58" s="73" t="e">
        <f t="shared" si="9"/>
        <v>#N/A</v>
      </c>
      <c r="AW58" s="73" t="e">
        <f t="shared" si="9"/>
        <v>#N/A</v>
      </c>
      <c r="AX58" s="73" t="e">
        <f t="shared" si="9"/>
        <v>#N/A</v>
      </c>
      <c r="AY58" s="73" t="e">
        <f t="shared" si="9"/>
        <v>#N/A</v>
      </c>
      <c r="AZ58" s="73" t="e">
        <f t="shared" si="9"/>
        <v>#N/A</v>
      </c>
      <c r="BC58" s="240">
        <v>4</v>
      </c>
      <c r="BD58" s="243">
        <v>11</v>
      </c>
      <c r="BE58" s="183">
        <v>22</v>
      </c>
      <c r="BF58" s="183">
        <v>33</v>
      </c>
      <c r="BG58" s="183">
        <v>44</v>
      </c>
      <c r="BH58" s="184">
        <v>55</v>
      </c>
      <c r="BO58" s="74"/>
      <c r="BP58" s="75">
        <v>14</v>
      </c>
      <c r="BQ58" s="76" t="str">
        <f t="shared" si="12"/>
        <v/>
      </c>
    </row>
    <row r="59" spans="2:109">
      <c r="B59" s="66">
        <v>55</v>
      </c>
      <c r="C59" s="66" t="s">
        <v>87</v>
      </c>
      <c r="D59" s="66" t="s">
        <v>103</v>
      </c>
      <c r="E59" s="66">
        <f>SUMIF($BF$5:$BF$40,D59,$BE$5:$BE$40)+COUNTIF($D$4:D59,D59)</f>
        <v>11706</v>
      </c>
      <c r="F59" s="66" t="s">
        <v>210</v>
      </c>
      <c r="G59" s="67" t="s">
        <v>89</v>
      </c>
      <c r="H59" s="68" t="s">
        <v>103</v>
      </c>
      <c r="I59" s="68">
        <v>5</v>
      </c>
      <c r="J59" s="68" t="s">
        <v>86</v>
      </c>
      <c r="K59" s="68">
        <v>0</v>
      </c>
      <c r="L59" s="68" t="s">
        <v>86</v>
      </c>
      <c r="M59" s="68">
        <v>0</v>
      </c>
      <c r="N59" s="68" t="s">
        <v>86</v>
      </c>
      <c r="O59" s="68">
        <v>0</v>
      </c>
      <c r="Q59" s="73" t="e">
        <f t="shared" si="13"/>
        <v>#N/A</v>
      </c>
      <c r="R59" s="73" t="e">
        <f t="shared" si="13"/>
        <v>#N/A</v>
      </c>
      <c r="S59" s="73" t="e">
        <f t="shared" si="13"/>
        <v>#N/A</v>
      </c>
      <c r="T59" s="73" t="e">
        <f t="shared" si="13"/>
        <v>#N/A</v>
      </c>
      <c r="U59" s="73" t="e">
        <f t="shared" si="13"/>
        <v>#N/A</v>
      </c>
      <c r="V59" s="73" t="e">
        <f t="shared" si="13"/>
        <v>#N/A</v>
      </c>
      <c r="W59" s="73" t="e">
        <f t="shared" si="13"/>
        <v>#N/A</v>
      </c>
      <c r="X59" s="73" t="e">
        <f t="shared" si="13"/>
        <v>#N/A</v>
      </c>
      <c r="Y59" s="73" t="e">
        <f t="shared" si="13"/>
        <v>#N/A</v>
      </c>
      <c r="Z59" s="73" t="e">
        <f t="shared" si="13"/>
        <v>#N/A</v>
      </c>
      <c r="AA59" s="73" t="e">
        <f t="shared" si="13"/>
        <v>#N/A</v>
      </c>
      <c r="AB59" s="73" t="e">
        <f t="shared" si="13"/>
        <v>#N/A</v>
      </c>
      <c r="AC59" s="73" t="e">
        <f t="shared" si="13"/>
        <v>#N/A</v>
      </c>
      <c r="AD59" s="73" t="e">
        <f t="shared" si="13"/>
        <v>#N/A</v>
      </c>
      <c r="AE59" s="73" t="e">
        <f t="shared" si="13"/>
        <v>#N/A</v>
      </c>
      <c r="AF59" s="73" t="e">
        <f t="shared" si="13"/>
        <v>#N/A</v>
      </c>
      <c r="AG59" s="73">
        <f t="shared" si="14"/>
        <v>5</v>
      </c>
      <c r="AH59" s="73" t="e">
        <f t="shared" si="14"/>
        <v>#N/A</v>
      </c>
      <c r="AI59" s="73" t="e">
        <f t="shared" si="14"/>
        <v>#N/A</v>
      </c>
      <c r="AJ59" s="73" t="e">
        <f t="shared" si="14"/>
        <v>#N/A</v>
      </c>
      <c r="AK59" s="73" t="e">
        <f t="shared" si="14"/>
        <v>#N/A</v>
      </c>
      <c r="AL59" s="73" t="e">
        <f t="shared" si="14"/>
        <v>#N/A</v>
      </c>
      <c r="AM59" s="73" t="e">
        <f t="shared" si="14"/>
        <v>#N/A</v>
      </c>
      <c r="AN59" s="73" t="e">
        <f t="shared" si="14"/>
        <v>#N/A</v>
      </c>
      <c r="AO59" s="73" t="e">
        <f t="shared" si="14"/>
        <v>#N/A</v>
      </c>
      <c r="AP59" s="73" t="e">
        <f t="shared" si="14"/>
        <v>#N/A</v>
      </c>
      <c r="AQ59" s="73" t="e">
        <f t="shared" si="14"/>
        <v>#N/A</v>
      </c>
      <c r="AR59" s="73" t="e">
        <f t="shared" si="9"/>
        <v>#N/A</v>
      </c>
      <c r="AS59" s="73" t="e">
        <f t="shared" si="9"/>
        <v>#N/A</v>
      </c>
      <c r="AT59" s="73" t="e">
        <f t="shared" si="9"/>
        <v>#N/A</v>
      </c>
      <c r="AU59" s="73" t="e">
        <f t="shared" si="9"/>
        <v>#N/A</v>
      </c>
      <c r="AV59" s="73" t="e">
        <f t="shared" si="9"/>
        <v>#N/A</v>
      </c>
      <c r="AW59" s="73" t="e">
        <f t="shared" si="9"/>
        <v>#N/A</v>
      </c>
      <c r="AX59" s="73" t="e">
        <f t="shared" si="9"/>
        <v>#N/A</v>
      </c>
      <c r="AY59" s="73" t="e">
        <f t="shared" si="9"/>
        <v>#N/A</v>
      </c>
      <c r="AZ59" s="73" t="e">
        <f t="shared" si="9"/>
        <v>#N/A</v>
      </c>
      <c r="BC59" s="240">
        <v>5</v>
      </c>
      <c r="BD59" s="243">
        <v>25</v>
      </c>
      <c r="BE59" s="183">
        <v>50</v>
      </c>
      <c r="BF59" s="183">
        <v>75</v>
      </c>
      <c r="BG59" s="183">
        <v>100</v>
      </c>
      <c r="BH59" s="184">
        <v>125</v>
      </c>
      <c r="BO59" s="79"/>
      <c r="BP59" s="80">
        <v>15</v>
      </c>
      <c r="BQ59" s="76" t="str">
        <f t="shared" si="12"/>
        <v/>
      </c>
    </row>
    <row r="60" spans="2:109">
      <c r="B60" s="66">
        <v>56</v>
      </c>
      <c r="C60" s="66" t="s">
        <v>87</v>
      </c>
      <c r="D60" s="66" t="s">
        <v>103</v>
      </c>
      <c r="E60" s="66">
        <f>SUMIF($BF$5:$BF$40,D60,$BE$5:$BE$40)+COUNTIF($D$4:D60,D60)</f>
        <v>11707</v>
      </c>
      <c r="F60" s="66" t="s">
        <v>211</v>
      </c>
      <c r="G60" s="67" t="s">
        <v>89</v>
      </c>
      <c r="H60" s="68" t="s">
        <v>103</v>
      </c>
      <c r="I60" s="68">
        <v>6</v>
      </c>
      <c r="J60" s="68" t="s">
        <v>86</v>
      </c>
      <c r="K60" s="68">
        <v>0</v>
      </c>
      <c r="L60" s="68" t="s">
        <v>86</v>
      </c>
      <c r="M60" s="68">
        <v>0</v>
      </c>
      <c r="N60" s="68" t="s">
        <v>86</v>
      </c>
      <c r="O60" s="68">
        <v>0</v>
      </c>
      <c r="Q60" s="73" t="e">
        <f t="shared" si="13"/>
        <v>#N/A</v>
      </c>
      <c r="R60" s="73" t="e">
        <f t="shared" si="13"/>
        <v>#N/A</v>
      </c>
      <c r="S60" s="73" t="e">
        <f t="shared" si="13"/>
        <v>#N/A</v>
      </c>
      <c r="T60" s="73" t="e">
        <f t="shared" si="13"/>
        <v>#N/A</v>
      </c>
      <c r="U60" s="73" t="e">
        <f t="shared" si="13"/>
        <v>#N/A</v>
      </c>
      <c r="V60" s="73" t="e">
        <f t="shared" si="13"/>
        <v>#N/A</v>
      </c>
      <c r="W60" s="73" t="e">
        <f t="shared" si="13"/>
        <v>#N/A</v>
      </c>
      <c r="X60" s="73" t="e">
        <f t="shared" si="13"/>
        <v>#N/A</v>
      </c>
      <c r="Y60" s="73" t="e">
        <f t="shared" si="13"/>
        <v>#N/A</v>
      </c>
      <c r="Z60" s="73" t="e">
        <f t="shared" si="13"/>
        <v>#N/A</v>
      </c>
      <c r="AA60" s="73" t="e">
        <f t="shared" si="13"/>
        <v>#N/A</v>
      </c>
      <c r="AB60" s="73" t="e">
        <f t="shared" si="13"/>
        <v>#N/A</v>
      </c>
      <c r="AC60" s="73" t="e">
        <f t="shared" si="13"/>
        <v>#N/A</v>
      </c>
      <c r="AD60" s="73" t="e">
        <f t="shared" si="13"/>
        <v>#N/A</v>
      </c>
      <c r="AE60" s="73" t="e">
        <f t="shared" si="13"/>
        <v>#N/A</v>
      </c>
      <c r="AF60" s="73" t="e">
        <f t="shared" si="13"/>
        <v>#N/A</v>
      </c>
      <c r="AG60" s="73">
        <f t="shared" si="14"/>
        <v>6</v>
      </c>
      <c r="AH60" s="73" t="e">
        <f t="shared" si="14"/>
        <v>#N/A</v>
      </c>
      <c r="AI60" s="73" t="e">
        <f t="shared" si="14"/>
        <v>#N/A</v>
      </c>
      <c r="AJ60" s="73" t="e">
        <f t="shared" si="14"/>
        <v>#N/A</v>
      </c>
      <c r="AK60" s="73" t="e">
        <f t="shared" si="14"/>
        <v>#N/A</v>
      </c>
      <c r="AL60" s="73" t="e">
        <f t="shared" si="14"/>
        <v>#N/A</v>
      </c>
      <c r="AM60" s="73" t="e">
        <f t="shared" si="14"/>
        <v>#N/A</v>
      </c>
      <c r="AN60" s="73" t="e">
        <f t="shared" si="14"/>
        <v>#N/A</v>
      </c>
      <c r="AO60" s="73" t="e">
        <f t="shared" si="14"/>
        <v>#N/A</v>
      </c>
      <c r="AP60" s="73" t="e">
        <f t="shared" si="14"/>
        <v>#N/A</v>
      </c>
      <c r="AQ60" s="73" t="e">
        <f t="shared" si="14"/>
        <v>#N/A</v>
      </c>
      <c r="AR60" s="73" t="e">
        <f t="shared" si="9"/>
        <v>#N/A</v>
      </c>
      <c r="AS60" s="73" t="e">
        <f t="shared" si="9"/>
        <v>#N/A</v>
      </c>
      <c r="AT60" s="73" t="e">
        <f t="shared" si="9"/>
        <v>#N/A</v>
      </c>
      <c r="AU60" s="73" t="e">
        <f t="shared" si="9"/>
        <v>#N/A</v>
      </c>
      <c r="AV60" s="73" t="e">
        <f t="shared" si="9"/>
        <v>#N/A</v>
      </c>
      <c r="AW60" s="73" t="e">
        <f t="shared" si="9"/>
        <v>#N/A</v>
      </c>
      <c r="AX60" s="73" t="e">
        <f t="shared" si="9"/>
        <v>#N/A</v>
      </c>
      <c r="AY60" s="73" t="e">
        <f t="shared" si="9"/>
        <v>#N/A</v>
      </c>
      <c r="AZ60" s="73" t="e">
        <f t="shared" si="9"/>
        <v>#N/A</v>
      </c>
      <c r="BC60" s="240">
        <v>6</v>
      </c>
      <c r="BD60" s="243">
        <v>50</v>
      </c>
      <c r="BE60" s="183">
        <v>100</v>
      </c>
      <c r="BF60" s="183">
        <v>150</v>
      </c>
      <c r="BG60" s="183">
        <v>200</v>
      </c>
      <c r="BH60" s="184">
        <v>250</v>
      </c>
    </row>
    <row r="61" spans="2:109">
      <c r="B61" s="66">
        <v>57</v>
      </c>
      <c r="C61" s="66" t="s">
        <v>87</v>
      </c>
      <c r="D61" s="66" t="s">
        <v>103</v>
      </c>
      <c r="E61" s="66">
        <f>SUMIF($BF$5:$BF$40,D61,$BE$5:$BE$40)+COUNTIF($D$4:D61,D61)</f>
        <v>11708</v>
      </c>
      <c r="F61" s="66" t="s">
        <v>212</v>
      </c>
      <c r="G61" s="67" t="s">
        <v>89</v>
      </c>
      <c r="H61" s="68" t="s">
        <v>103</v>
      </c>
      <c r="I61" s="68">
        <v>6</v>
      </c>
      <c r="J61" s="68" t="s">
        <v>86</v>
      </c>
      <c r="K61" s="68">
        <v>0</v>
      </c>
      <c r="L61" s="68" t="s">
        <v>86</v>
      </c>
      <c r="M61" s="68">
        <v>0</v>
      </c>
      <c r="N61" s="68" t="s">
        <v>86</v>
      </c>
      <c r="O61" s="68">
        <v>0</v>
      </c>
      <c r="Q61" s="73" t="e">
        <f t="shared" si="13"/>
        <v>#N/A</v>
      </c>
      <c r="R61" s="73" t="e">
        <f t="shared" si="13"/>
        <v>#N/A</v>
      </c>
      <c r="S61" s="73" t="e">
        <f t="shared" si="13"/>
        <v>#N/A</v>
      </c>
      <c r="T61" s="73" t="e">
        <f t="shared" si="13"/>
        <v>#N/A</v>
      </c>
      <c r="U61" s="73" t="e">
        <f t="shared" si="13"/>
        <v>#N/A</v>
      </c>
      <c r="V61" s="73" t="e">
        <f t="shared" si="13"/>
        <v>#N/A</v>
      </c>
      <c r="W61" s="73" t="e">
        <f t="shared" si="13"/>
        <v>#N/A</v>
      </c>
      <c r="X61" s="73" t="e">
        <f t="shared" si="13"/>
        <v>#N/A</v>
      </c>
      <c r="Y61" s="73" t="e">
        <f t="shared" si="13"/>
        <v>#N/A</v>
      </c>
      <c r="Z61" s="73" t="e">
        <f t="shared" si="13"/>
        <v>#N/A</v>
      </c>
      <c r="AA61" s="73" t="e">
        <f t="shared" si="13"/>
        <v>#N/A</v>
      </c>
      <c r="AB61" s="73" t="e">
        <f t="shared" si="13"/>
        <v>#N/A</v>
      </c>
      <c r="AC61" s="73" t="e">
        <f t="shared" si="13"/>
        <v>#N/A</v>
      </c>
      <c r="AD61" s="73" t="e">
        <f t="shared" si="13"/>
        <v>#N/A</v>
      </c>
      <c r="AE61" s="73" t="e">
        <f t="shared" si="13"/>
        <v>#N/A</v>
      </c>
      <c r="AF61" s="73" t="e">
        <f t="shared" si="13"/>
        <v>#N/A</v>
      </c>
      <c r="AG61" s="73">
        <f t="shared" si="14"/>
        <v>6</v>
      </c>
      <c r="AH61" s="73" t="e">
        <f t="shared" si="14"/>
        <v>#N/A</v>
      </c>
      <c r="AI61" s="73" t="e">
        <f t="shared" si="14"/>
        <v>#N/A</v>
      </c>
      <c r="AJ61" s="73" t="e">
        <f t="shared" si="14"/>
        <v>#N/A</v>
      </c>
      <c r="AK61" s="73" t="e">
        <f t="shared" si="14"/>
        <v>#N/A</v>
      </c>
      <c r="AL61" s="73" t="e">
        <f t="shared" si="14"/>
        <v>#N/A</v>
      </c>
      <c r="AM61" s="73" t="e">
        <f t="shared" si="14"/>
        <v>#N/A</v>
      </c>
      <c r="AN61" s="73" t="e">
        <f t="shared" si="14"/>
        <v>#N/A</v>
      </c>
      <c r="AO61" s="73" t="e">
        <f t="shared" si="14"/>
        <v>#N/A</v>
      </c>
      <c r="AP61" s="73" t="e">
        <f t="shared" si="14"/>
        <v>#N/A</v>
      </c>
      <c r="AQ61" s="73" t="e">
        <f t="shared" si="14"/>
        <v>#N/A</v>
      </c>
      <c r="AR61" s="73" t="e">
        <f t="shared" si="9"/>
        <v>#N/A</v>
      </c>
      <c r="AS61" s="73" t="e">
        <f t="shared" si="9"/>
        <v>#N/A</v>
      </c>
      <c r="AT61" s="73" t="e">
        <f t="shared" si="9"/>
        <v>#N/A</v>
      </c>
      <c r="AU61" s="73" t="e">
        <f t="shared" si="9"/>
        <v>#N/A</v>
      </c>
      <c r="AV61" s="73" t="e">
        <f t="shared" si="9"/>
        <v>#N/A</v>
      </c>
      <c r="AW61" s="73" t="e">
        <f t="shared" si="9"/>
        <v>#N/A</v>
      </c>
      <c r="AX61" s="73" t="e">
        <f t="shared" si="9"/>
        <v>#N/A</v>
      </c>
      <c r="AY61" s="73" t="e">
        <f t="shared" si="9"/>
        <v>#N/A</v>
      </c>
      <c r="AZ61" s="73" t="e">
        <f t="shared" si="9"/>
        <v>#N/A</v>
      </c>
      <c r="BC61" s="240">
        <v>7</v>
      </c>
      <c r="BD61" s="243">
        <v>125</v>
      </c>
      <c r="BE61" s="183">
        <v>250</v>
      </c>
      <c r="BF61" s="183">
        <v>375</v>
      </c>
      <c r="BG61" s="183">
        <v>500</v>
      </c>
      <c r="BH61" s="184">
        <v>625</v>
      </c>
    </row>
    <row r="62" spans="2:109">
      <c r="B62" s="66">
        <v>58</v>
      </c>
      <c r="C62" s="66" t="s">
        <v>138</v>
      </c>
      <c r="D62" s="66" t="s">
        <v>127</v>
      </c>
      <c r="E62" s="66">
        <f>SUMIF($BF$5:$BF$40,D62,$BE$5:$BE$40)+COUNTIF($D$4:D62,D62)</f>
        <v>12601</v>
      </c>
      <c r="F62" s="66" t="s">
        <v>213</v>
      </c>
      <c r="G62" s="67" t="s">
        <v>178</v>
      </c>
      <c r="H62" s="68" t="s">
        <v>127</v>
      </c>
      <c r="I62" s="68">
        <v>1</v>
      </c>
      <c r="J62" s="68" t="s">
        <v>129</v>
      </c>
      <c r="K62" s="68">
        <v>0</v>
      </c>
      <c r="L62" s="68" t="s">
        <v>129</v>
      </c>
      <c r="M62" s="68">
        <v>0</v>
      </c>
      <c r="N62" s="68" t="s">
        <v>129</v>
      </c>
      <c r="O62" s="68">
        <v>0</v>
      </c>
      <c r="Q62" s="73" t="e">
        <f t="shared" si="13"/>
        <v>#N/A</v>
      </c>
      <c r="R62" s="73" t="e">
        <f t="shared" si="13"/>
        <v>#N/A</v>
      </c>
      <c r="S62" s="73" t="e">
        <f t="shared" si="13"/>
        <v>#N/A</v>
      </c>
      <c r="T62" s="73" t="e">
        <f t="shared" si="13"/>
        <v>#N/A</v>
      </c>
      <c r="U62" s="73" t="e">
        <f t="shared" si="13"/>
        <v>#N/A</v>
      </c>
      <c r="V62" s="73" t="e">
        <f t="shared" si="13"/>
        <v>#N/A</v>
      </c>
      <c r="W62" s="73" t="e">
        <f t="shared" si="13"/>
        <v>#N/A</v>
      </c>
      <c r="X62" s="73" t="e">
        <f t="shared" si="13"/>
        <v>#N/A</v>
      </c>
      <c r="Y62" s="73" t="e">
        <f t="shared" si="13"/>
        <v>#N/A</v>
      </c>
      <c r="Z62" s="73" t="e">
        <f t="shared" si="13"/>
        <v>#N/A</v>
      </c>
      <c r="AA62" s="73" t="e">
        <f t="shared" si="13"/>
        <v>#N/A</v>
      </c>
      <c r="AB62" s="73" t="e">
        <f t="shared" si="13"/>
        <v>#N/A</v>
      </c>
      <c r="AC62" s="73" t="e">
        <f t="shared" si="13"/>
        <v>#N/A</v>
      </c>
      <c r="AD62" s="73" t="e">
        <f t="shared" si="13"/>
        <v>#N/A</v>
      </c>
      <c r="AE62" s="73" t="e">
        <f t="shared" si="13"/>
        <v>#N/A</v>
      </c>
      <c r="AF62" s="73" t="e">
        <f t="shared" si="13"/>
        <v>#N/A</v>
      </c>
      <c r="AG62" s="73" t="e">
        <f t="shared" si="14"/>
        <v>#N/A</v>
      </c>
      <c r="AH62" s="73" t="e">
        <f t="shared" si="14"/>
        <v>#N/A</v>
      </c>
      <c r="AI62" s="73" t="e">
        <f t="shared" si="14"/>
        <v>#N/A</v>
      </c>
      <c r="AJ62" s="73" t="e">
        <f t="shared" si="14"/>
        <v>#N/A</v>
      </c>
      <c r="AK62" s="73" t="e">
        <f t="shared" si="14"/>
        <v>#N/A</v>
      </c>
      <c r="AL62" s="73" t="e">
        <f t="shared" si="14"/>
        <v>#N/A</v>
      </c>
      <c r="AM62" s="73" t="e">
        <f t="shared" si="14"/>
        <v>#N/A</v>
      </c>
      <c r="AN62" s="73" t="e">
        <f t="shared" si="14"/>
        <v>#N/A</v>
      </c>
      <c r="AO62" s="73" t="e">
        <f t="shared" si="14"/>
        <v>#N/A</v>
      </c>
      <c r="AP62" s="73">
        <f t="shared" si="14"/>
        <v>1</v>
      </c>
      <c r="AQ62" s="73" t="e">
        <f t="shared" si="14"/>
        <v>#N/A</v>
      </c>
      <c r="AR62" s="73" t="e">
        <f t="shared" si="9"/>
        <v>#N/A</v>
      </c>
      <c r="AS62" s="73" t="e">
        <f t="shared" si="9"/>
        <v>#N/A</v>
      </c>
      <c r="AT62" s="73" t="e">
        <f t="shared" si="9"/>
        <v>#N/A</v>
      </c>
      <c r="AU62" s="73" t="e">
        <f t="shared" si="9"/>
        <v>#N/A</v>
      </c>
      <c r="AV62" s="73" t="e">
        <f t="shared" si="9"/>
        <v>#N/A</v>
      </c>
      <c r="AW62" s="73" t="e">
        <f t="shared" si="9"/>
        <v>#N/A</v>
      </c>
      <c r="AX62" s="73" t="e">
        <f t="shared" si="9"/>
        <v>#N/A</v>
      </c>
      <c r="AY62" s="73" t="e">
        <f t="shared" si="9"/>
        <v>#N/A</v>
      </c>
      <c r="AZ62" s="73" t="e">
        <f t="shared" si="9"/>
        <v>#N/A</v>
      </c>
      <c r="BC62" s="240">
        <v>8</v>
      </c>
      <c r="BD62" s="243">
        <v>275</v>
      </c>
      <c r="BE62" s="183">
        <v>550</v>
      </c>
      <c r="BF62" s="183">
        <v>825</v>
      </c>
      <c r="BG62" s="183">
        <v>1100</v>
      </c>
      <c r="BH62" s="184">
        <v>1375</v>
      </c>
    </row>
    <row r="63" spans="2:109">
      <c r="B63" s="66">
        <v>59</v>
      </c>
      <c r="C63" s="66" t="s">
        <v>125</v>
      </c>
      <c r="D63" s="66" t="s">
        <v>127</v>
      </c>
      <c r="E63" s="66">
        <f>SUMIF($BF$5:$BF$40,D63,$BE$5:$BE$40)+COUNTIF($D$4:D63,D63)</f>
        <v>12602</v>
      </c>
      <c r="F63" s="66" t="s">
        <v>214</v>
      </c>
      <c r="G63" s="67" t="s">
        <v>178</v>
      </c>
      <c r="H63" s="68" t="s">
        <v>127</v>
      </c>
      <c r="I63" s="68">
        <v>1</v>
      </c>
      <c r="J63" s="68" t="s">
        <v>129</v>
      </c>
      <c r="K63" s="68">
        <v>0</v>
      </c>
      <c r="L63" s="68" t="s">
        <v>129</v>
      </c>
      <c r="M63" s="68">
        <v>0</v>
      </c>
      <c r="N63" s="68" t="s">
        <v>129</v>
      </c>
      <c r="O63" s="68">
        <v>0</v>
      </c>
      <c r="Q63" s="73" t="e">
        <f t="shared" si="13"/>
        <v>#N/A</v>
      </c>
      <c r="R63" s="73" t="e">
        <f t="shared" si="13"/>
        <v>#N/A</v>
      </c>
      <c r="S63" s="73" t="e">
        <f t="shared" si="13"/>
        <v>#N/A</v>
      </c>
      <c r="T63" s="73" t="e">
        <f t="shared" si="13"/>
        <v>#N/A</v>
      </c>
      <c r="U63" s="73" t="e">
        <f t="shared" si="13"/>
        <v>#N/A</v>
      </c>
      <c r="V63" s="73" t="e">
        <f t="shared" si="13"/>
        <v>#N/A</v>
      </c>
      <c r="W63" s="73" t="e">
        <f t="shared" si="13"/>
        <v>#N/A</v>
      </c>
      <c r="X63" s="73" t="e">
        <f t="shared" si="13"/>
        <v>#N/A</v>
      </c>
      <c r="Y63" s="73" t="e">
        <f t="shared" si="13"/>
        <v>#N/A</v>
      </c>
      <c r="Z63" s="73" t="e">
        <f t="shared" si="13"/>
        <v>#N/A</v>
      </c>
      <c r="AA63" s="73" t="e">
        <f t="shared" si="13"/>
        <v>#N/A</v>
      </c>
      <c r="AB63" s="73" t="e">
        <f t="shared" si="13"/>
        <v>#N/A</v>
      </c>
      <c r="AC63" s="73" t="e">
        <f t="shared" si="13"/>
        <v>#N/A</v>
      </c>
      <c r="AD63" s="73" t="e">
        <f t="shared" si="13"/>
        <v>#N/A</v>
      </c>
      <c r="AE63" s="73" t="e">
        <f t="shared" si="13"/>
        <v>#N/A</v>
      </c>
      <c r="AF63" s="73" t="e">
        <f t="shared" si="13"/>
        <v>#N/A</v>
      </c>
      <c r="AG63" s="73" t="e">
        <f t="shared" si="14"/>
        <v>#N/A</v>
      </c>
      <c r="AH63" s="73" t="e">
        <f t="shared" si="14"/>
        <v>#N/A</v>
      </c>
      <c r="AI63" s="73" t="e">
        <f t="shared" si="14"/>
        <v>#N/A</v>
      </c>
      <c r="AJ63" s="73" t="e">
        <f t="shared" si="14"/>
        <v>#N/A</v>
      </c>
      <c r="AK63" s="73" t="e">
        <f t="shared" si="14"/>
        <v>#N/A</v>
      </c>
      <c r="AL63" s="73" t="e">
        <f t="shared" si="14"/>
        <v>#N/A</v>
      </c>
      <c r="AM63" s="73" t="e">
        <f t="shared" si="14"/>
        <v>#N/A</v>
      </c>
      <c r="AN63" s="73" t="e">
        <f t="shared" si="14"/>
        <v>#N/A</v>
      </c>
      <c r="AO63" s="73" t="e">
        <f t="shared" si="14"/>
        <v>#N/A</v>
      </c>
      <c r="AP63" s="73">
        <f t="shared" si="14"/>
        <v>1</v>
      </c>
      <c r="AQ63" s="73" t="e">
        <f t="shared" si="14"/>
        <v>#N/A</v>
      </c>
      <c r="AR63" s="73" t="e">
        <f t="shared" si="9"/>
        <v>#N/A</v>
      </c>
      <c r="AS63" s="73" t="e">
        <f t="shared" si="9"/>
        <v>#N/A</v>
      </c>
      <c r="AT63" s="73" t="e">
        <f t="shared" si="9"/>
        <v>#N/A</v>
      </c>
      <c r="AU63" s="73" t="e">
        <f t="shared" si="9"/>
        <v>#N/A</v>
      </c>
      <c r="AV63" s="73" t="e">
        <f t="shared" si="9"/>
        <v>#N/A</v>
      </c>
      <c r="AW63" s="73" t="e">
        <f t="shared" si="9"/>
        <v>#N/A</v>
      </c>
      <c r="AX63" s="73" t="e">
        <f t="shared" si="9"/>
        <v>#N/A</v>
      </c>
      <c r="AY63" s="73" t="e">
        <f t="shared" si="9"/>
        <v>#N/A</v>
      </c>
      <c r="AZ63" s="73" t="e">
        <f t="shared" ref="AR63:AZ92" si="15">INDEX($H63:$O63,1,MATCH(AZ$4,$H63:$O63,0)+1)</f>
        <v>#N/A</v>
      </c>
      <c r="BC63" s="240">
        <v>9</v>
      </c>
      <c r="BD63" s="243">
        <v>525</v>
      </c>
      <c r="BE63" s="183">
        <v>1050</v>
      </c>
      <c r="BF63" s="183">
        <v>1575</v>
      </c>
      <c r="BG63" s="183">
        <v>2100</v>
      </c>
      <c r="BH63" s="184">
        <v>2625</v>
      </c>
    </row>
    <row r="64" spans="2:109">
      <c r="B64" s="66">
        <v>60</v>
      </c>
      <c r="C64" s="66" t="s">
        <v>125</v>
      </c>
      <c r="D64" s="66" t="s">
        <v>127</v>
      </c>
      <c r="E64" s="66">
        <f>SUMIF($BF$5:$BF$40,D64,$BE$5:$BE$40)+COUNTIF($D$4:D64,D64)</f>
        <v>12603</v>
      </c>
      <c r="F64" s="66" t="s">
        <v>215</v>
      </c>
      <c r="G64" s="67" t="s">
        <v>178</v>
      </c>
      <c r="H64" s="68" t="s">
        <v>127</v>
      </c>
      <c r="I64" s="68">
        <v>2</v>
      </c>
      <c r="J64" s="68" t="s">
        <v>129</v>
      </c>
      <c r="K64" s="68">
        <v>0</v>
      </c>
      <c r="L64" s="68" t="s">
        <v>129</v>
      </c>
      <c r="M64" s="68">
        <v>0</v>
      </c>
      <c r="N64" s="68" t="s">
        <v>129</v>
      </c>
      <c r="O64" s="68">
        <v>0</v>
      </c>
      <c r="Q64" s="73" t="e">
        <f t="shared" si="13"/>
        <v>#N/A</v>
      </c>
      <c r="R64" s="73" t="e">
        <f t="shared" si="13"/>
        <v>#N/A</v>
      </c>
      <c r="S64" s="73" t="e">
        <f t="shared" si="13"/>
        <v>#N/A</v>
      </c>
      <c r="T64" s="73" t="e">
        <f t="shared" si="13"/>
        <v>#N/A</v>
      </c>
      <c r="U64" s="73" t="e">
        <f t="shared" si="13"/>
        <v>#N/A</v>
      </c>
      <c r="V64" s="73" t="e">
        <f t="shared" si="13"/>
        <v>#N/A</v>
      </c>
      <c r="W64" s="73" t="e">
        <f t="shared" si="13"/>
        <v>#N/A</v>
      </c>
      <c r="X64" s="73" t="e">
        <f t="shared" si="13"/>
        <v>#N/A</v>
      </c>
      <c r="Y64" s="73" t="e">
        <f t="shared" si="13"/>
        <v>#N/A</v>
      </c>
      <c r="Z64" s="73" t="e">
        <f t="shared" si="13"/>
        <v>#N/A</v>
      </c>
      <c r="AA64" s="73" t="e">
        <f t="shared" si="13"/>
        <v>#N/A</v>
      </c>
      <c r="AB64" s="73" t="e">
        <f t="shared" si="13"/>
        <v>#N/A</v>
      </c>
      <c r="AC64" s="73" t="e">
        <f t="shared" si="13"/>
        <v>#N/A</v>
      </c>
      <c r="AD64" s="73" t="e">
        <f t="shared" si="13"/>
        <v>#N/A</v>
      </c>
      <c r="AE64" s="73" t="e">
        <f t="shared" si="13"/>
        <v>#N/A</v>
      </c>
      <c r="AF64" s="73" t="e">
        <f t="shared" si="13"/>
        <v>#N/A</v>
      </c>
      <c r="AG64" s="73" t="e">
        <f t="shared" si="14"/>
        <v>#N/A</v>
      </c>
      <c r="AH64" s="73" t="e">
        <f t="shared" si="14"/>
        <v>#N/A</v>
      </c>
      <c r="AI64" s="73" t="e">
        <f t="shared" si="14"/>
        <v>#N/A</v>
      </c>
      <c r="AJ64" s="73" t="e">
        <f t="shared" si="14"/>
        <v>#N/A</v>
      </c>
      <c r="AK64" s="73" t="e">
        <f t="shared" si="14"/>
        <v>#N/A</v>
      </c>
      <c r="AL64" s="73" t="e">
        <f t="shared" si="14"/>
        <v>#N/A</v>
      </c>
      <c r="AM64" s="73" t="e">
        <f t="shared" si="14"/>
        <v>#N/A</v>
      </c>
      <c r="AN64" s="73" t="e">
        <f t="shared" si="14"/>
        <v>#N/A</v>
      </c>
      <c r="AO64" s="73" t="e">
        <f t="shared" si="14"/>
        <v>#N/A</v>
      </c>
      <c r="AP64" s="73">
        <f t="shared" si="14"/>
        <v>2</v>
      </c>
      <c r="AQ64" s="73" t="e">
        <f t="shared" si="14"/>
        <v>#N/A</v>
      </c>
      <c r="AR64" s="73" t="e">
        <f t="shared" si="15"/>
        <v>#N/A</v>
      </c>
      <c r="AS64" s="73" t="e">
        <f t="shared" si="15"/>
        <v>#N/A</v>
      </c>
      <c r="AT64" s="73" t="e">
        <f t="shared" si="15"/>
        <v>#N/A</v>
      </c>
      <c r="AU64" s="73" t="e">
        <f t="shared" si="15"/>
        <v>#N/A</v>
      </c>
      <c r="AV64" s="73" t="e">
        <f t="shared" si="15"/>
        <v>#N/A</v>
      </c>
      <c r="AW64" s="73" t="e">
        <f t="shared" si="15"/>
        <v>#N/A</v>
      </c>
      <c r="AX64" s="73" t="e">
        <f t="shared" si="15"/>
        <v>#N/A</v>
      </c>
      <c r="AY64" s="73" t="e">
        <f t="shared" si="15"/>
        <v>#N/A</v>
      </c>
      <c r="AZ64" s="73" t="e">
        <f t="shared" si="15"/>
        <v>#N/A</v>
      </c>
      <c r="BC64" s="241">
        <v>10</v>
      </c>
      <c r="BD64" s="244">
        <v>925</v>
      </c>
      <c r="BE64" s="185">
        <v>1850</v>
      </c>
      <c r="BF64" s="185">
        <v>2775</v>
      </c>
      <c r="BG64" s="185">
        <v>3700</v>
      </c>
      <c r="BH64" s="186">
        <v>4625</v>
      </c>
    </row>
    <row r="65" spans="2:73">
      <c r="B65" s="66">
        <v>61</v>
      </c>
      <c r="C65" s="66" t="s">
        <v>101</v>
      </c>
      <c r="D65" s="66" t="s">
        <v>127</v>
      </c>
      <c r="E65" s="66">
        <f>SUMIF($BF$5:$BF$40,D65,$BE$5:$BE$40)+COUNTIF($D$4:D65,D65)</f>
        <v>12604</v>
      </c>
      <c r="F65" s="66" t="s">
        <v>216</v>
      </c>
      <c r="G65" s="67" t="s">
        <v>178</v>
      </c>
      <c r="H65" s="68" t="s">
        <v>127</v>
      </c>
      <c r="I65" s="68">
        <v>3</v>
      </c>
      <c r="J65" s="68" t="s">
        <v>129</v>
      </c>
      <c r="K65" s="68">
        <v>0</v>
      </c>
      <c r="L65" s="68" t="s">
        <v>129</v>
      </c>
      <c r="M65" s="68">
        <v>0</v>
      </c>
      <c r="N65" s="68" t="s">
        <v>129</v>
      </c>
      <c r="O65" s="68">
        <v>0</v>
      </c>
      <c r="Q65" s="73" t="e">
        <f t="shared" si="13"/>
        <v>#N/A</v>
      </c>
      <c r="R65" s="73" t="e">
        <f t="shared" si="13"/>
        <v>#N/A</v>
      </c>
      <c r="S65" s="73" t="e">
        <f t="shared" si="13"/>
        <v>#N/A</v>
      </c>
      <c r="T65" s="73" t="e">
        <f t="shared" si="13"/>
        <v>#N/A</v>
      </c>
      <c r="U65" s="73" t="e">
        <f t="shared" si="13"/>
        <v>#N/A</v>
      </c>
      <c r="V65" s="73" t="e">
        <f t="shared" si="13"/>
        <v>#N/A</v>
      </c>
      <c r="W65" s="73" t="e">
        <f t="shared" si="13"/>
        <v>#N/A</v>
      </c>
      <c r="X65" s="73" t="e">
        <f t="shared" si="13"/>
        <v>#N/A</v>
      </c>
      <c r="Y65" s="73" t="e">
        <f t="shared" si="13"/>
        <v>#N/A</v>
      </c>
      <c r="Z65" s="73" t="e">
        <f t="shared" si="13"/>
        <v>#N/A</v>
      </c>
      <c r="AA65" s="73" t="e">
        <f t="shared" si="13"/>
        <v>#N/A</v>
      </c>
      <c r="AB65" s="73" t="e">
        <f t="shared" si="13"/>
        <v>#N/A</v>
      </c>
      <c r="AC65" s="73" t="e">
        <f t="shared" si="13"/>
        <v>#N/A</v>
      </c>
      <c r="AD65" s="73" t="e">
        <f t="shared" si="13"/>
        <v>#N/A</v>
      </c>
      <c r="AE65" s="73" t="e">
        <f t="shared" si="13"/>
        <v>#N/A</v>
      </c>
      <c r="AF65" s="73" t="e">
        <f t="shared" si="13"/>
        <v>#N/A</v>
      </c>
      <c r="AG65" s="73" t="e">
        <f t="shared" si="14"/>
        <v>#N/A</v>
      </c>
      <c r="AH65" s="73" t="e">
        <f t="shared" si="14"/>
        <v>#N/A</v>
      </c>
      <c r="AI65" s="73" t="e">
        <f t="shared" si="14"/>
        <v>#N/A</v>
      </c>
      <c r="AJ65" s="73" t="e">
        <f t="shared" si="14"/>
        <v>#N/A</v>
      </c>
      <c r="AK65" s="73" t="e">
        <f t="shared" si="14"/>
        <v>#N/A</v>
      </c>
      <c r="AL65" s="73" t="e">
        <f t="shared" si="14"/>
        <v>#N/A</v>
      </c>
      <c r="AM65" s="73" t="e">
        <f t="shared" si="14"/>
        <v>#N/A</v>
      </c>
      <c r="AN65" s="73" t="e">
        <f t="shared" si="14"/>
        <v>#N/A</v>
      </c>
      <c r="AO65" s="73" t="e">
        <f t="shared" si="14"/>
        <v>#N/A</v>
      </c>
      <c r="AP65" s="73">
        <f t="shared" si="14"/>
        <v>3</v>
      </c>
      <c r="AQ65" s="73" t="e">
        <f t="shared" si="14"/>
        <v>#N/A</v>
      </c>
      <c r="AR65" s="73" t="e">
        <f t="shared" si="15"/>
        <v>#N/A</v>
      </c>
      <c r="AS65" s="73" t="e">
        <f t="shared" si="15"/>
        <v>#N/A</v>
      </c>
      <c r="AT65" s="73" t="e">
        <f t="shared" si="15"/>
        <v>#N/A</v>
      </c>
      <c r="AU65" s="73" t="e">
        <f t="shared" si="15"/>
        <v>#N/A</v>
      </c>
      <c r="AV65" s="73" t="e">
        <f t="shared" si="15"/>
        <v>#N/A</v>
      </c>
      <c r="AW65" s="73" t="e">
        <f t="shared" si="15"/>
        <v>#N/A</v>
      </c>
      <c r="AX65" s="73" t="e">
        <f t="shared" si="15"/>
        <v>#N/A</v>
      </c>
      <c r="AY65" s="73" t="e">
        <f t="shared" si="15"/>
        <v>#N/A</v>
      </c>
      <c r="AZ65" s="73" t="e">
        <f t="shared" si="15"/>
        <v>#N/A</v>
      </c>
    </row>
    <row r="66" spans="2:73">
      <c r="B66" s="66">
        <v>62</v>
      </c>
      <c r="C66" s="66" t="s">
        <v>111</v>
      </c>
      <c r="D66" s="66" t="s">
        <v>127</v>
      </c>
      <c r="E66" s="66">
        <f>SUMIF($BF$5:$BF$40,D66,$BE$5:$BE$40)+COUNTIF($D$4:D66,D66)</f>
        <v>12605</v>
      </c>
      <c r="F66" s="66" t="s">
        <v>217</v>
      </c>
      <c r="G66" s="67" t="s">
        <v>178</v>
      </c>
      <c r="H66" s="68" t="s">
        <v>127</v>
      </c>
      <c r="I66" s="68">
        <v>4</v>
      </c>
      <c r="J66" s="68" t="s">
        <v>129</v>
      </c>
      <c r="K66" s="68">
        <v>0</v>
      </c>
      <c r="L66" s="68" t="s">
        <v>129</v>
      </c>
      <c r="M66" s="68">
        <v>0</v>
      </c>
      <c r="N66" s="68" t="s">
        <v>129</v>
      </c>
      <c r="O66" s="68">
        <v>0</v>
      </c>
      <c r="Q66" s="73" t="e">
        <f t="shared" si="13"/>
        <v>#N/A</v>
      </c>
      <c r="R66" s="73" t="e">
        <f t="shared" si="13"/>
        <v>#N/A</v>
      </c>
      <c r="S66" s="73" t="e">
        <f t="shared" si="13"/>
        <v>#N/A</v>
      </c>
      <c r="T66" s="73" t="e">
        <f t="shared" si="13"/>
        <v>#N/A</v>
      </c>
      <c r="U66" s="73" t="e">
        <f t="shared" si="13"/>
        <v>#N/A</v>
      </c>
      <c r="V66" s="73" t="e">
        <f t="shared" si="13"/>
        <v>#N/A</v>
      </c>
      <c r="W66" s="73" t="e">
        <f t="shared" si="13"/>
        <v>#N/A</v>
      </c>
      <c r="X66" s="73" t="e">
        <f t="shared" si="13"/>
        <v>#N/A</v>
      </c>
      <c r="Y66" s="73" t="e">
        <f t="shared" si="13"/>
        <v>#N/A</v>
      </c>
      <c r="Z66" s="73" t="e">
        <f t="shared" si="13"/>
        <v>#N/A</v>
      </c>
      <c r="AA66" s="73" t="e">
        <f t="shared" si="13"/>
        <v>#N/A</v>
      </c>
      <c r="AB66" s="73" t="e">
        <f t="shared" si="13"/>
        <v>#N/A</v>
      </c>
      <c r="AC66" s="73" t="e">
        <f t="shared" si="13"/>
        <v>#N/A</v>
      </c>
      <c r="AD66" s="73" t="e">
        <f t="shared" si="13"/>
        <v>#N/A</v>
      </c>
      <c r="AE66" s="73" t="e">
        <f t="shared" si="13"/>
        <v>#N/A</v>
      </c>
      <c r="AF66" s="73" t="e">
        <f t="shared" si="13"/>
        <v>#N/A</v>
      </c>
      <c r="AG66" s="73" t="e">
        <f t="shared" si="14"/>
        <v>#N/A</v>
      </c>
      <c r="AH66" s="73" t="e">
        <f t="shared" si="14"/>
        <v>#N/A</v>
      </c>
      <c r="AI66" s="73" t="e">
        <f t="shared" si="14"/>
        <v>#N/A</v>
      </c>
      <c r="AJ66" s="73" t="e">
        <f t="shared" si="14"/>
        <v>#N/A</v>
      </c>
      <c r="AK66" s="73" t="e">
        <f t="shared" si="14"/>
        <v>#N/A</v>
      </c>
      <c r="AL66" s="73" t="e">
        <f t="shared" si="14"/>
        <v>#N/A</v>
      </c>
      <c r="AM66" s="73" t="e">
        <f t="shared" si="14"/>
        <v>#N/A</v>
      </c>
      <c r="AN66" s="73" t="e">
        <f t="shared" si="14"/>
        <v>#N/A</v>
      </c>
      <c r="AO66" s="73" t="e">
        <f t="shared" si="14"/>
        <v>#N/A</v>
      </c>
      <c r="AP66" s="73">
        <f t="shared" si="14"/>
        <v>4</v>
      </c>
      <c r="AQ66" s="73" t="e">
        <f t="shared" si="14"/>
        <v>#N/A</v>
      </c>
      <c r="AR66" s="73" t="e">
        <f t="shared" si="15"/>
        <v>#N/A</v>
      </c>
      <c r="AS66" s="73" t="e">
        <f t="shared" si="15"/>
        <v>#N/A</v>
      </c>
      <c r="AT66" s="73" t="e">
        <f t="shared" si="15"/>
        <v>#N/A</v>
      </c>
      <c r="AU66" s="73" t="e">
        <f t="shared" si="15"/>
        <v>#N/A</v>
      </c>
      <c r="AV66" s="73" t="e">
        <f t="shared" si="15"/>
        <v>#N/A</v>
      </c>
      <c r="AW66" s="73" t="e">
        <f t="shared" si="15"/>
        <v>#N/A</v>
      </c>
      <c r="AX66" s="73" t="e">
        <f t="shared" si="15"/>
        <v>#N/A</v>
      </c>
      <c r="AY66" s="73" t="e">
        <f t="shared" si="15"/>
        <v>#N/A</v>
      </c>
      <c r="AZ66" s="73" t="e">
        <f t="shared" si="15"/>
        <v>#N/A</v>
      </c>
      <c r="BN66"/>
    </row>
    <row r="67" spans="2:73">
      <c r="B67" s="66">
        <v>63</v>
      </c>
      <c r="C67" s="66" t="s">
        <v>170</v>
      </c>
      <c r="D67" s="66" t="s">
        <v>127</v>
      </c>
      <c r="E67" s="66">
        <f>SUMIF($BF$5:$BF$40,D67,$BE$5:$BE$40)+COUNTIF($D$4:D67,D67)</f>
        <v>12606</v>
      </c>
      <c r="F67" s="66" t="s">
        <v>218</v>
      </c>
      <c r="G67" s="67" t="s">
        <v>178</v>
      </c>
      <c r="H67" s="68" t="s">
        <v>127</v>
      </c>
      <c r="I67" s="68">
        <v>5</v>
      </c>
      <c r="J67" s="68" t="s">
        <v>129</v>
      </c>
      <c r="K67" s="68">
        <v>0</v>
      </c>
      <c r="L67" s="68" t="s">
        <v>129</v>
      </c>
      <c r="M67" s="68">
        <v>0</v>
      </c>
      <c r="N67" s="68" t="s">
        <v>129</v>
      </c>
      <c r="O67" s="68">
        <v>0</v>
      </c>
      <c r="Q67" s="73" t="e">
        <f t="shared" si="13"/>
        <v>#N/A</v>
      </c>
      <c r="R67" s="73" t="e">
        <f t="shared" si="13"/>
        <v>#N/A</v>
      </c>
      <c r="S67" s="73" t="e">
        <f t="shared" si="13"/>
        <v>#N/A</v>
      </c>
      <c r="T67" s="73" t="e">
        <f t="shared" si="13"/>
        <v>#N/A</v>
      </c>
      <c r="U67" s="73" t="e">
        <f t="shared" si="13"/>
        <v>#N/A</v>
      </c>
      <c r="V67" s="73" t="e">
        <f t="shared" si="13"/>
        <v>#N/A</v>
      </c>
      <c r="W67" s="73" t="e">
        <f t="shared" si="13"/>
        <v>#N/A</v>
      </c>
      <c r="X67" s="73" t="e">
        <f t="shared" si="13"/>
        <v>#N/A</v>
      </c>
      <c r="Y67" s="73" t="e">
        <f t="shared" si="13"/>
        <v>#N/A</v>
      </c>
      <c r="Z67" s="73" t="e">
        <f t="shared" si="13"/>
        <v>#N/A</v>
      </c>
      <c r="AA67" s="73" t="e">
        <f t="shared" si="13"/>
        <v>#N/A</v>
      </c>
      <c r="AB67" s="73" t="e">
        <f t="shared" si="13"/>
        <v>#N/A</v>
      </c>
      <c r="AC67" s="73" t="e">
        <f t="shared" si="13"/>
        <v>#N/A</v>
      </c>
      <c r="AD67" s="73" t="e">
        <f t="shared" si="13"/>
        <v>#N/A</v>
      </c>
      <c r="AE67" s="73" t="e">
        <f t="shared" si="13"/>
        <v>#N/A</v>
      </c>
      <c r="AF67" s="73" t="e">
        <f t="shared" si="13"/>
        <v>#N/A</v>
      </c>
      <c r="AG67" s="73" t="e">
        <f t="shared" si="14"/>
        <v>#N/A</v>
      </c>
      <c r="AH67" s="73" t="e">
        <f t="shared" si="14"/>
        <v>#N/A</v>
      </c>
      <c r="AI67" s="73" t="e">
        <f t="shared" si="14"/>
        <v>#N/A</v>
      </c>
      <c r="AJ67" s="73" t="e">
        <f t="shared" si="14"/>
        <v>#N/A</v>
      </c>
      <c r="AK67" s="73" t="e">
        <f t="shared" si="14"/>
        <v>#N/A</v>
      </c>
      <c r="AL67" s="73" t="e">
        <f t="shared" si="14"/>
        <v>#N/A</v>
      </c>
      <c r="AM67" s="73" t="e">
        <f t="shared" si="14"/>
        <v>#N/A</v>
      </c>
      <c r="AN67" s="73" t="e">
        <f t="shared" si="14"/>
        <v>#N/A</v>
      </c>
      <c r="AO67" s="73" t="e">
        <f t="shared" si="14"/>
        <v>#N/A</v>
      </c>
      <c r="AP67" s="73">
        <f t="shared" si="14"/>
        <v>5</v>
      </c>
      <c r="AQ67" s="73" t="e">
        <f t="shared" si="14"/>
        <v>#N/A</v>
      </c>
      <c r="AR67" s="73" t="e">
        <f t="shared" si="15"/>
        <v>#N/A</v>
      </c>
      <c r="AS67" s="73" t="e">
        <f t="shared" si="15"/>
        <v>#N/A</v>
      </c>
      <c r="AT67" s="73" t="e">
        <f t="shared" si="15"/>
        <v>#N/A</v>
      </c>
      <c r="AU67" s="73" t="e">
        <f t="shared" si="15"/>
        <v>#N/A</v>
      </c>
      <c r="AV67" s="73" t="e">
        <f t="shared" si="15"/>
        <v>#N/A</v>
      </c>
      <c r="AW67" s="73" t="e">
        <f t="shared" si="15"/>
        <v>#N/A</v>
      </c>
      <c r="AX67" s="73" t="e">
        <f t="shared" si="15"/>
        <v>#N/A</v>
      </c>
      <c r="AY67" s="73" t="e">
        <f t="shared" si="15"/>
        <v>#N/A</v>
      </c>
      <c r="AZ67" s="73" t="e">
        <f t="shared" si="15"/>
        <v>#N/A</v>
      </c>
    </row>
    <row r="68" spans="2:73">
      <c r="B68" s="66">
        <v>64</v>
      </c>
      <c r="C68" s="66" t="s">
        <v>117</v>
      </c>
      <c r="D68" s="66" t="s">
        <v>127</v>
      </c>
      <c r="E68" s="66">
        <f>SUMIF($BF$5:$BF$40,D68,$BE$5:$BE$40)+COUNTIF($D$4:D68,D68)</f>
        <v>12607</v>
      </c>
      <c r="F68" s="66" t="s">
        <v>219</v>
      </c>
      <c r="G68" s="67" t="s">
        <v>178</v>
      </c>
      <c r="H68" s="68" t="s">
        <v>127</v>
      </c>
      <c r="I68" s="68">
        <v>6</v>
      </c>
      <c r="J68" s="68" t="s">
        <v>129</v>
      </c>
      <c r="K68" s="68">
        <v>0</v>
      </c>
      <c r="L68" s="68" t="s">
        <v>129</v>
      </c>
      <c r="M68" s="68">
        <v>0</v>
      </c>
      <c r="N68" s="68" t="s">
        <v>129</v>
      </c>
      <c r="O68" s="68">
        <v>0</v>
      </c>
      <c r="Q68" s="73" t="e">
        <f t="shared" si="13"/>
        <v>#N/A</v>
      </c>
      <c r="R68" s="73" t="e">
        <f t="shared" si="13"/>
        <v>#N/A</v>
      </c>
      <c r="S68" s="73" t="e">
        <f t="shared" si="13"/>
        <v>#N/A</v>
      </c>
      <c r="T68" s="73" t="e">
        <f t="shared" si="13"/>
        <v>#N/A</v>
      </c>
      <c r="U68" s="73" t="e">
        <f t="shared" si="13"/>
        <v>#N/A</v>
      </c>
      <c r="V68" s="73" t="e">
        <f t="shared" si="13"/>
        <v>#N/A</v>
      </c>
      <c r="W68" s="73" t="e">
        <f t="shared" si="13"/>
        <v>#N/A</v>
      </c>
      <c r="X68" s="73" t="e">
        <f t="shared" si="13"/>
        <v>#N/A</v>
      </c>
      <c r="Y68" s="73" t="e">
        <f t="shared" si="13"/>
        <v>#N/A</v>
      </c>
      <c r="Z68" s="73" t="e">
        <f t="shared" si="13"/>
        <v>#N/A</v>
      </c>
      <c r="AA68" s="73" t="e">
        <f t="shared" si="13"/>
        <v>#N/A</v>
      </c>
      <c r="AB68" s="73" t="e">
        <f t="shared" si="13"/>
        <v>#N/A</v>
      </c>
      <c r="AC68" s="73" t="e">
        <f t="shared" si="13"/>
        <v>#N/A</v>
      </c>
      <c r="AD68" s="73" t="e">
        <f t="shared" si="13"/>
        <v>#N/A</v>
      </c>
      <c r="AE68" s="73" t="e">
        <f t="shared" si="13"/>
        <v>#N/A</v>
      </c>
      <c r="AF68" s="73" t="e">
        <f t="shared" si="13"/>
        <v>#N/A</v>
      </c>
      <c r="AG68" s="73" t="e">
        <f t="shared" si="14"/>
        <v>#N/A</v>
      </c>
      <c r="AH68" s="73" t="e">
        <f t="shared" si="14"/>
        <v>#N/A</v>
      </c>
      <c r="AI68" s="73" t="e">
        <f t="shared" si="14"/>
        <v>#N/A</v>
      </c>
      <c r="AJ68" s="73" t="e">
        <f t="shared" si="14"/>
        <v>#N/A</v>
      </c>
      <c r="AK68" s="73" t="e">
        <f t="shared" si="14"/>
        <v>#N/A</v>
      </c>
      <c r="AL68" s="73" t="e">
        <f t="shared" si="14"/>
        <v>#N/A</v>
      </c>
      <c r="AM68" s="73" t="e">
        <f t="shared" si="14"/>
        <v>#N/A</v>
      </c>
      <c r="AN68" s="73" t="e">
        <f t="shared" si="14"/>
        <v>#N/A</v>
      </c>
      <c r="AO68" s="73" t="e">
        <f t="shared" si="14"/>
        <v>#N/A</v>
      </c>
      <c r="AP68" s="73">
        <f t="shared" si="14"/>
        <v>6</v>
      </c>
      <c r="AQ68" s="73" t="e">
        <f t="shared" si="14"/>
        <v>#N/A</v>
      </c>
      <c r="AR68" s="73" t="e">
        <f t="shared" si="15"/>
        <v>#N/A</v>
      </c>
      <c r="AS68" s="73" t="e">
        <f t="shared" si="15"/>
        <v>#N/A</v>
      </c>
      <c r="AT68" s="73" t="e">
        <f t="shared" si="15"/>
        <v>#N/A</v>
      </c>
      <c r="AU68" s="73" t="e">
        <f t="shared" si="15"/>
        <v>#N/A</v>
      </c>
      <c r="AV68" s="73" t="e">
        <f t="shared" si="15"/>
        <v>#N/A</v>
      </c>
      <c r="AW68" s="73" t="e">
        <f t="shared" si="15"/>
        <v>#N/A</v>
      </c>
      <c r="AX68" s="73" t="e">
        <f t="shared" si="15"/>
        <v>#N/A</v>
      </c>
      <c r="AY68" s="73" t="e">
        <f t="shared" si="15"/>
        <v>#N/A</v>
      </c>
      <c r="AZ68" s="73" t="e">
        <f t="shared" si="15"/>
        <v>#N/A</v>
      </c>
    </row>
    <row r="69" spans="2:73">
      <c r="B69" s="133">
        <v>65</v>
      </c>
      <c r="C69" s="133" t="s">
        <v>117</v>
      </c>
      <c r="D69" s="133" t="s">
        <v>127</v>
      </c>
      <c r="E69" s="133">
        <f>SUMIF($BF$5:$BF$40,D69,$BE$5:$BE$40)+COUNTIF($D$4:D69,D69)</f>
        <v>12608</v>
      </c>
      <c r="F69" s="133" t="s">
        <v>478</v>
      </c>
      <c r="G69" s="134" t="s">
        <v>95</v>
      </c>
      <c r="H69" s="134" t="s">
        <v>127</v>
      </c>
      <c r="I69" s="134">
        <v>6</v>
      </c>
      <c r="J69" s="134" t="s">
        <v>104</v>
      </c>
      <c r="K69" s="134">
        <v>4</v>
      </c>
      <c r="L69" s="134" t="s">
        <v>81</v>
      </c>
      <c r="M69" s="134">
        <v>0</v>
      </c>
      <c r="N69" s="134" t="s">
        <v>81</v>
      </c>
      <c r="O69" s="134">
        <v>0</v>
      </c>
      <c r="Q69" s="73" t="e">
        <f t="shared" si="13"/>
        <v>#N/A</v>
      </c>
      <c r="R69" s="73" t="e">
        <f t="shared" si="13"/>
        <v>#N/A</v>
      </c>
      <c r="S69" s="73" t="e">
        <f t="shared" si="13"/>
        <v>#N/A</v>
      </c>
      <c r="T69" s="73" t="e">
        <f t="shared" si="13"/>
        <v>#N/A</v>
      </c>
      <c r="U69" s="73" t="e">
        <f t="shared" si="13"/>
        <v>#N/A</v>
      </c>
      <c r="V69" s="73" t="e">
        <f t="shared" si="13"/>
        <v>#N/A</v>
      </c>
      <c r="W69" s="73" t="e">
        <f t="shared" si="13"/>
        <v>#N/A</v>
      </c>
      <c r="X69" s="73" t="e">
        <f t="shared" si="13"/>
        <v>#N/A</v>
      </c>
      <c r="Y69" s="73" t="e">
        <f t="shared" si="13"/>
        <v>#N/A</v>
      </c>
      <c r="Z69" s="73" t="e">
        <f t="shared" si="13"/>
        <v>#N/A</v>
      </c>
      <c r="AA69" s="73" t="e">
        <f t="shared" si="13"/>
        <v>#N/A</v>
      </c>
      <c r="AB69" s="73" t="e">
        <f t="shared" si="13"/>
        <v>#N/A</v>
      </c>
      <c r="AC69" s="73" t="e">
        <f t="shared" si="13"/>
        <v>#N/A</v>
      </c>
      <c r="AD69" s="73">
        <f t="shared" ref="Q69:AF85" si="16">INDEX($H69:$O69,1,MATCH(AD$4,$H69:$O69,0)+1)</f>
        <v>4</v>
      </c>
      <c r="AE69" s="73" t="e">
        <f t="shared" si="16"/>
        <v>#N/A</v>
      </c>
      <c r="AF69" s="73" t="e">
        <f t="shared" si="16"/>
        <v>#N/A</v>
      </c>
      <c r="AG69" s="73" t="e">
        <f t="shared" si="14"/>
        <v>#N/A</v>
      </c>
      <c r="AH69" s="73" t="e">
        <f t="shared" si="14"/>
        <v>#N/A</v>
      </c>
      <c r="AI69" s="73" t="e">
        <f t="shared" si="14"/>
        <v>#N/A</v>
      </c>
      <c r="AJ69" s="73" t="e">
        <f t="shared" si="14"/>
        <v>#N/A</v>
      </c>
      <c r="AK69" s="73" t="e">
        <f t="shared" si="14"/>
        <v>#N/A</v>
      </c>
      <c r="AL69" s="73" t="e">
        <f t="shared" si="14"/>
        <v>#N/A</v>
      </c>
      <c r="AM69" s="73" t="e">
        <f t="shared" si="14"/>
        <v>#N/A</v>
      </c>
      <c r="AN69" s="73" t="e">
        <f t="shared" si="14"/>
        <v>#N/A</v>
      </c>
      <c r="AO69" s="73" t="e">
        <f t="shared" si="14"/>
        <v>#N/A</v>
      </c>
      <c r="AP69" s="73">
        <f t="shared" si="14"/>
        <v>6</v>
      </c>
      <c r="AQ69" s="73" t="e">
        <f t="shared" si="14"/>
        <v>#N/A</v>
      </c>
      <c r="AR69" s="73" t="e">
        <f t="shared" si="15"/>
        <v>#N/A</v>
      </c>
      <c r="AS69" s="73" t="e">
        <f t="shared" si="15"/>
        <v>#N/A</v>
      </c>
      <c r="AT69" s="73" t="e">
        <f t="shared" si="15"/>
        <v>#N/A</v>
      </c>
      <c r="AU69" s="73" t="e">
        <f t="shared" si="15"/>
        <v>#N/A</v>
      </c>
      <c r="AV69" s="73" t="e">
        <f t="shared" si="15"/>
        <v>#N/A</v>
      </c>
      <c r="AW69" s="73" t="e">
        <f t="shared" si="15"/>
        <v>#N/A</v>
      </c>
      <c r="AX69" s="73" t="e">
        <f t="shared" si="15"/>
        <v>#N/A</v>
      </c>
      <c r="AY69" s="73" t="e">
        <f t="shared" si="15"/>
        <v>#N/A</v>
      </c>
      <c r="AZ69" s="73" t="e">
        <f t="shared" si="15"/>
        <v>#N/A</v>
      </c>
      <c r="BN69"/>
      <c r="BU69" s="63"/>
    </row>
    <row r="70" spans="2:73">
      <c r="B70" s="133">
        <v>66</v>
      </c>
      <c r="C70" s="133" t="s">
        <v>117</v>
      </c>
      <c r="D70" s="133" t="s">
        <v>127</v>
      </c>
      <c r="E70" s="133">
        <f>SUMIF($BF$5:$BF$40,D70,$BE$5:$BE$40)+COUNTIF($D$4:D70,D70)</f>
        <v>12609</v>
      </c>
      <c r="F70" s="133" t="s">
        <v>479</v>
      </c>
      <c r="G70" s="134" t="s">
        <v>95</v>
      </c>
      <c r="H70" s="134" t="s">
        <v>127</v>
      </c>
      <c r="I70" s="134">
        <v>6</v>
      </c>
      <c r="J70" s="134" t="s">
        <v>104</v>
      </c>
      <c r="K70" s="134">
        <v>6</v>
      </c>
      <c r="L70" s="134" t="s">
        <v>81</v>
      </c>
      <c r="M70" s="134">
        <v>0</v>
      </c>
      <c r="N70" s="134" t="s">
        <v>81</v>
      </c>
      <c r="O70" s="134">
        <v>0</v>
      </c>
      <c r="Q70" s="73" t="e">
        <f t="shared" si="16"/>
        <v>#N/A</v>
      </c>
      <c r="R70" s="73" t="e">
        <f t="shared" si="16"/>
        <v>#N/A</v>
      </c>
      <c r="S70" s="73" t="e">
        <f t="shared" si="16"/>
        <v>#N/A</v>
      </c>
      <c r="T70" s="73" t="e">
        <f t="shared" si="16"/>
        <v>#N/A</v>
      </c>
      <c r="U70" s="73" t="e">
        <f t="shared" si="16"/>
        <v>#N/A</v>
      </c>
      <c r="V70" s="73" t="e">
        <f t="shared" si="16"/>
        <v>#N/A</v>
      </c>
      <c r="W70" s="73" t="e">
        <f t="shared" si="16"/>
        <v>#N/A</v>
      </c>
      <c r="X70" s="73" t="e">
        <f t="shared" si="16"/>
        <v>#N/A</v>
      </c>
      <c r="Y70" s="73" t="e">
        <f t="shared" si="16"/>
        <v>#N/A</v>
      </c>
      <c r="Z70" s="73" t="e">
        <f t="shared" si="16"/>
        <v>#N/A</v>
      </c>
      <c r="AA70" s="73" t="e">
        <f t="shared" si="16"/>
        <v>#N/A</v>
      </c>
      <c r="AB70" s="73" t="e">
        <f t="shared" si="16"/>
        <v>#N/A</v>
      </c>
      <c r="AC70" s="73" t="e">
        <f t="shared" si="16"/>
        <v>#N/A</v>
      </c>
      <c r="AD70" s="73">
        <f t="shared" si="16"/>
        <v>6</v>
      </c>
      <c r="AE70" s="73" t="e">
        <f t="shared" si="16"/>
        <v>#N/A</v>
      </c>
      <c r="AF70" s="73" t="e">
        <f t="shared" si="16"/>
        <v>#N/A</v>
      </c>
      <c r="AG70" s="73" t="e">
        <f t="shared" si="14"/>
        <v>#N/A</v>
      </c>
      <c r="AH70" s="73" t="e">
        <f t="shared" si="14"/>
        <v>#N/A</v>
      </c>
      <c r="AI70" s="73" t="e">
        <f t="shared" si="14"/>
        <v>#N/A</v>
      </c>
      <c r="AJ70" s="73" t="e">
        <f t="shared" si="14"/>
        <v>#N/A</v>
      </c>
      <c r="AK70" s="73" t="e">
        <f t="shared" si="14"/>
        <v>#N/A</v>
      </c>
      <c r="AL70" s="73" t="e">
        <f t="shared" si="14"/>
        <v>#N/A</v>
      </c>
      <c r="AM70" s="73" t="e">
        <f t="shared" si="14"/>
        <v>#N/A</v>
      </c>
      <c r="AN70" s="73" t="e">
        <f t="shared" si="14"/>
        <v>#N/A</v>
      </c>
      <c r="AO70" s="73" t="e">
        <f t="shared" si="14"/>
        <v>#N/A</v>
      </c>
      <c r="AP70" s="73">
        <f t="shared" si="14"/>
        <v>6</v>
      </c>
      <c r="AQ70" s="73" t="e">
        <f t="shared" si="14"/>
        <v>#N/A</v>
      </c>
      <c r="AR70" s="73" t="e">
        <f t="shared" si="15"/>
        <v>#N/A</v>
      </c>
      <c r="AS70" s="73" t="e">
        <f t="shared" si="15"/>
        <v>#N/A</v>
      </c>
      <c r="AT70" s="73" t="e">
        <f t="shared" si="15"/>
        <v>#N/A</v>
      </c>
      <c r="AU70" s="73" t="e">
        <f t="shared" si="15"/>
        <v>#N/A</v>
      </c>
      <c r="AV70" s="73" t="e">
        <f t="shared" si="15"/>
        <v>#N/A</v>
      </c>
      <c r="AW70" s="73" t="e">
        <f t="shared" si="15"/>
        <v>#N/A</v>
      </c>
      <c r="AX70" s="73" t="e">
        <f t="shared" si="15"/>
        <v>#N/A</v>
      </c>
      <c r="AY70" s="73" t="e">
        <f t="shared" si="15"/>
        <v>#N/A</v>
      </c>
      <c r="AZ70" s="73" t="e">
        <f t="shared" si="15"/>
        <v>#N/A</v>
      </c>
      <c r="BU70" s="63"/>
    </row>
    <row r="71" spans="2:73">
      <c r="B71" s="66">
        <v>67</v>
      </c>
      <c r="C71" s="66" t="s">
        <v>108</v>
      </c>
      <c r="D71" s="66" t="s">
        <v>135</v>
      </c>
      <c r="E71" s="66">
        <f>SUMIF($BF$5:$BF$40,D71,$BE$5:$BE$40)+COUNTIF($D$4:D71,D71)</f>
        <v>11801</v>
      </c>
      <c r="F71" s="66" t="s">
        <v>220</v>
      </c>
      <c r="G71" s="67" t="s">
        <v>221</v>
      </c>
      <c r="H71" s="68" t="s">
        <v>135</v>
      </c>
      <c r="I71" s="68">
        <v>1</v>
      </c>
      <c r="J71" s="68" t="s">
        <v>222</v>
      </c>
      <c r="K71" s="68">
        <v>0</v>
      </c>
      <c r="L71" s="68" t="s">
        <v>222</v>
      </c>
      <c r="M71" s="68">
        <v>0</v>
      </c>
      <c r="N71" s="68" t="s">
        <v>222</v>
      </c>
      <c r="O71" s="68">
        <v>0</v>
      </c>
      <c r="Q71" s="73" t="e">
        <f t="shared" si="16"/>
        <v>#N/A</v>
      </c>
      <c r="R71" s="73" t="e">
        <f t="shared" si="16"/>
        <v>#N/A</v>
      </c>
      <c r="S71" s="73" t="e">
        <f t="shared" si="16"/>
        <v>#N/A</v>
      </c>
      <c r="T71" s="73" t="e">
        <f t="shared" si="16"/>
        <v>#N/A</v>
      </c>
      <c r="U71" s="73" t="e">
        <f t="shared" si="16"/>
        <v>#N/A</v>
      </c>
      <c r="V71" s="73" t="e">
        <f t="shared" si="16"/>
        <v>#N/A</v>
      </c>
      <c r="W71" s="73" t="e">
        <f t="shared" si="16"/>
        <v>#N/A</v>
      </c>
      <c r="X71" s="73" t="e">
        <f t="shared" si="16"/>
        <v>#N/A</v>
      </c>
      <c r="Y71" s="73" t="e">
        <f t="shared" si="16"/>
        <v>#N/A</v>
      </c>
      <c r="Z71" s="73" t="e">
        <f t="shared" si="16"/>
        <v>#N/A</v>
      </c>
      <c r="AA71" s="73" t="e">
        <f t="shared" si="16"/>
        <v>#N/A</v>
      </c>
      <c r="AB71" s="73" t="e">
        <f t="shared" si="16"/>
        <v>#N/A</v>
      </c>
      <c r="AC71" s="73" t="e">
        <f t="shared" si="16"/>
        <v>#N/A</v>
      </c>
      <c r="AD71" s="73" t="e">
        <f t="shared" si="16"/>
        <v>#N/A</v>
      </c>
      <c r="AE71" s="73" t="e">
        <f t="shared" si="16"/>
        <v>#N/A</v>
      </c>
      <c r="AF71" s="73" t="e">
        <f t="shared" si="16"/>
        <v>#N/A</v>
      </c>
      <c r="AG71" s="73" t="e">
        <f t="shared" si="14"/>
        <v>#N/A</v>
      </c>
      <c r="AH71" s="73">
        <f t="shared" si="14"/>
        <v>1</v>
      </c>
      <c r="AI71" s="73" t="e">
        <f t="shared" si="14"/>
        <v>#N/A</v>
      </c>
      <c r="AJ71" s="73" t="e">
        <f t="shared" si="14"/>
        <v>#N/A</v>
      </c>
      <c r="AK71" s="73" t="e">
        <f t="shared" si="14"/>
        <v>#N/A</v>
      </c>
      <c r="AL71" s="73" t="e">
        <f t="shared" si="14"/>
        <v>#N/A</v>
      </c>
      <c r="AM71" s="73" t="e">
        <f t="shared" si="14"/>
        <v>#N/A</v>
      </c>
      <c r="AN71" s="73" t="e">
        <f t="shared" si="14"/>
        <v>#N/A</v>
      </c>
      <c r="AO71" s="73" t="e">
        <f t="shared" si="14"/>
        <v>#N/A</v>
      </c>
      <c r="AP71" s="73" t="e">
        <f t="shared" si="14"/>
        <v>#N/A</v>
      </c>
      <c r="AQ71" s="73" t="e">
        <f t="shared" si="14"/>
        <v>#N/A</v>
      </c>
      <c r="AR71" s="73" t="e">
        <f t="shared" si="15"/>
        <v>#N/A</v>
      </c>
      <c r="AS71" s="73" t="e">
        <f t="shared" si="15"/>
        <v>#N/A</v>
      </c>
      <c r="AT71" s="73" t="e">
        <f t="shared" si="15"/>
        <v>#N/A</v>
      </c>
      <c r="AU71" s="73" t="e">
        <f t="shared" si="15"/>
        <v>#N/A</v>
      </c>
      <c r="AV71" s="73" t="e">
        <f t="shared" si="15"/>
        <v>#N/A</v>
      </c>
      <c r="AW71" s="73" t="e">
        <f t="shared" si="15"/>
        <v>#N/A</v>
      </c>
      <c r="AX71" s="73" t="e">
        <f t="shared" si="15"/>
        <v>#N/A</v>
      </c>
      <c r="AY71" s="73" t="e">
        <f t="shared" si="15"/>
        <v>#N/A</v>
      </c>
      <c r="AZ71" s="73" t="e">
        <f t="shared" si="15"/>
        <v>#N/A</v>
      </c>
      <c r="BU71" s="63"/>
    </row>
    <row r="72" spans="2:73">
      <c r="B72" s="66">
        <v>68</v>
      </c>
      <c r="C72" s="66" t="s">
        <v>223</v>
      </c>
      <c r="D72" s="66" t="s">
        <v>135</v>
      </c>
      <c r="E72" s="66">
        <f>SUMIF($BF$5:$BF$40,D72,$BE$5:$BE$40)+COUNTIF($D$4:D72,D72)</f>
        <v>11802</v>
      </c>
      <c r="F72" s="66" t="s">
        <v>224</v>
      </c>
      <c r="G72" s="67" t="s">
        <v>221</v>
      </c>
      <c r="H72" s="68" t="s">
        <v>135</v>
      </c>
      <c r="I72" s="68">
        <v>1</v>
      </c>
      <c r="J72" s="68" t="s">
        <v>222</v>
      </c>
      <c r="K72" s="68">
        <v>0</v>
      </c>
      <c r="L72" s="68" t="s">
        <v>222</v>
      </c>
      <c r="M72" s="68">
        <v>0</v>
      </c>
      <c r="N72" s="68" t="s">
        <v>222</v>
      </c>
      <c r="O72" s="68">
        <v>0</v>
      </c>
      <c r="Q72" s="73" t="e">
        <f t="shared" si="16"/>
        <v>#N/A</v>
      </c>
      <c r="R72" s="73" t="e">
        <f t="shared" si="16"/>
        <v>#N/A</v>
      </c>
      <c r="S72" s="73" t="e">
        <f t="shared" si="16"/>
        <v>#N/A</v>
      </c>
      <c r="T72" s="73" t="e">
        <f t="shared" si="16"/>
        <v>#N/A</v>
      </c>
      <c r="U72" s="73" t="e">
        <f t="shared" si="16"/>
        <v>#N/A</v>
      </c>
      <c r="V72" s="73" t="e">
        <f t="shared" si="16"/>
        <v>#N/A</v>
      </c>
      <c r="W72" s="73" t="e">
        <f t="shared" si="16"/>
        <v>#N/A</v>
      </c>
      <c r="X72" s="73" t="e">
        <f t="shared" si="16"/>
        <v>#N/A</v>
      </c>
      <c r="Y72" s="73" t="e">
        <f t="shared" si="16"/>
        <v>#N/A</v>
      </c>
      <c r="Z72" s="73" t="e">
        <f t="shared" si="16"/>
        <v>#N/A</v>
      </c>
      <c r="AA72" s="73" t="e">
        <f t="shared" si="16"/>
        <v>#N/A</v>
      </c>
      <c r="AB72" s="73" t="e">
        <f t="shared" si="16"/>
        <v>#N/A</v>
      </c>
      <c r="AC72" s="73" t="e">
        <f t="shared" si="16"/>
        <v>#N/A</v>
      </c>
      <c r="AD72" s="73" t="e">
        <f t="shared" si="16"/>
        <v>#N/A</v>
      </c>
      <c r="AE72" s="73" t="e">
        <f t="shared" si="16"/>
        <v>#N/A</v>
      </c>
      <c r="AF72" s="73" t="e">
        <f t="shared" si="16"/>
        <v>#N/A</v>
      </c>
      <c r="AG72" s="73" t="e">
        <f t="shared" si="14"/>
        <v>#N/A</v>
      </c>
      <c r="AH72" s="73">
        <f t="shared" si="14"/>
        <v>1</v>
      </c>
      <c r="AI72" s="73" t="e">
        <f t="shared" si="14"/>
        <v>#N/A</v>
      </c>
      <c r="AJ72" s="73" t="e">
        <f t="shared" si="14"/>
        <v>#N/A</v>
      </c>
      <c r="AK72" s="73" t="e">
        <f t="shared" si="14"/>
        <v>#N/A</v>
      </c>
      <c r="AL72" s="73" t="e">
        <f t="shared" si="14"/>
        <v>#N/A</v>
      </c>
      <c r="AM72" s="73" t="e">
        <f t="shared" si="14"/>
        <v>#N/A</v>
      </c>
      <c r="AN72" s="73" t="e">
        <f t="shared" si="14"/>
        <v>#N/A</v>
      </c>
      <c r="AO72" s="73" t="e">
        <f t="shared" si="14"/>
        <v>#N/A</v>
      </c>
      <c r="AP72" s="73" t="e">
        <f t="shared" si="14"/>
        <v>#N/A</v>
      </c>
      <c r="AQ72" s="73" t="e">
        <f t="shared" si="14"/>
        <v>#N/A</v>
      </c>
      <c r="AR72" s="73" t="e">
        <f t="shared" si="15"/>
        <v>#N/A</v>
      </c>
      <c r="AS72" s="73" t="e">
        <f t="shared" si="15"/>
        <v>#N/A</v>
      </c>
      <c r="AT72" s="73" t="e">
        <f t="shared" si="15"/>
        <v>#N/A</v>
      </c>
      <c r="AU72" s="73" t="e">
        <f t="shared" si="15"/>
        <v>#N/A</v>
      </c>
      <c r="AV72" s="73" t="e">
        <f t="shared" si="15"/>
        <v>#N/A</v>
      </c>
      <c r="AW72" s="73" t="e">
        <f t="shared" si="15"/>
        <v>#N/A</v>
      </c>
      <c r="AX72" s="73" t="e">
        <f t="shared" si="15"/>
        <v>#N/A</v>
      </c>
      <c r="AY72" s="73" t="e">
        <f t="shared" si="15"/>
        <v>#N/A</v>
      </c>
      <c r="AZ72" s="73" t="e">
        <f t="shared" si="15"/>
        <v>#N/A</v>
      </c>
      <c r="BU72" s="63"/>
    </row>
    <row r="73" spans="2:73">
      <c r="B73" s="66">
        <v>69</v>
      </c>
      <c r="C73" s="66" t="s">
        <v>223</v>
      </c>
      <c r="D73" s="66" t="s">
        <v>135</v>
      </c>
      <c r="E73" s="66">
        <f>SUMIF($BF$5:$BF$40,D73,$BE$5:$BE$40)+COUNTIF($D$4:D73,D73)</f>
        <v>11803</v>
      </c>
      <c r="F73" s="66" t="s">
        <v>225</v>
      </c>
      <c r="G73" s="67" t="s">
        <v>221</v>
      </c>
      <c r="H73" s="68" t="s">
        <v>135</v>
      </c>
      <c r="I73" s="68">
        <v>3</v>
      </c>
      <c r="J73" s="68" t="s">
        <v>222</v>
      </c>
      <c r="K73" s="68">
        <v>0</v>
      </c>
      <c r="L73" s="68" t="s">
        <v>222</v>
      </c>
      <c r="M73" s="68">
        <v>0</v>
      </c>
      <c r="N73" s="68" t="s">
        <v>222</v>
      </c>
      <c r="O73" s="68">
        <v>0</v>
      </c>
      <c r="Q73" s="73" t="e">
        <f t="shared" si="16"/>
        <v>#N/A</v>
      </c>
      <c r="R73" s="73" t="e">
        <f t="shared" si="16"/>
        <v>#N/A</v>
      </c>
      <c r="S73" s="73" t="e">
        <f t="shared" si="16"/>
        <v>#N/A</v>
      </c>
      <c r="T73" s="73" t="e">
        <f t="shared" si="16"/>
        <v>#N/A</v>
      </c>
      <c r="U73" s="73" t="e">
        <f t="shared" si="16"/>
        <v>#N/A</v>
      </c>
      <c r="V73" s="73" t="e">
        <f t="shared" si="16"/>
        <v>#N/A</v>
      </c>
      <c r="W73" s="73" t="e">
        <f t="shared" si="16"/>
        <v>#N/A</v>
      </c>
      <c r="X73" s="73" t="e">
        <f t="shared" si="16"/>
        <v>#N/A</v>
      </c>
      <c r="Y73" s="73" t="e">
        <f t="shared" si="16"/>
        <v>#N/A</v>
      </c>
      <c r="Z73" s="73" t="e">
        <f t="shared" si="16"/>
        <v>#N/A</v>
      </c>
      <c r="AA73" s="73" t="e">
        <f t="shared" si="16"/>
        <v>#N/A</v>
      </c>
      <c r="AB73" s="73" t="e">
        <f t="shared" si="16"/>
        <v>#N/A</v>
      </c>
      <c r="AC73" s="73" t="e">
        <f t="shared" si="16"/>
        <v>#N/A</v>
      </c>
      <c r="AD73" s="73" t="e">
        <f t="shared" si="16"/>
        <v>#N/A</v>
      </c>
      <c r="AE73" s="73" t="e">
        <f t="shared" si="16"/>
        <v>#N/A</v>
      </c>
      <c r="AF73" s="73" t="e">
        <f t="shared" si="16"/>
        <v>#N/A</v>
      </c>
      <c r="AG73" s="73" t="e">
        <f t="shared" si="14"/>
        <v>#N/A</v>
      </c>
      <c r="AH73" s="73">
        <f t="shared" si="14"/>
        <v>3</v>
      </c>
      <c r="AI73" s="73" t="e">
        <f t="shared" si="14"/>
        <v>#N/A</v>
      </c>
      <c r="AJ73" s="73" t="e">
        <f t="shared" si="14"/>
        <v>#N/A</v>
      </c>
      <c r="AK73" s="73" t="e">
        <f t="shared" si="14"/>
        <v>#N/A</v>
      </c>
      <c r="AL73" s="73" t="e">
        <f t="shared" si="14"/>
        <v>#N/A</v>
      </c>
      <c r="AM73" s="73" t="e">
        <f t="shared" si="14"/>
        <v>#N/A</v>
      </c>
      <c r="AN73" s="73" t="e">
        <f t="shared" si="14"/>
        <v>#N/A</v>
      </c>
      <c r="AO73" s="73" t="e">
        <f t="shared" si="14"/>
        <v>#N/A</v>
      </c>
      <c r="AP73" s="73" t="e">
        <f t="shared" si="14"/>
        <v>#N/A</v>
      </c>
      <c r="AQ73" s="73" t="e">
        <f t="shared" si="14"/>
        <v>#N/A</v>
      </c>
      <c r="AR73" s="73" t="e">
        <f t="shared" si="15"/>
        <v>#N/A</v>
      </c>
      <c r="AS73" s="73" t="e">
        <f t="shared" si="15"/>
        <v>#N/A</v>
      </c>
      <c r="AT73" s="73" t="e">
        <f t="shared" si="15"/>
        <v>#N/A</v>
      </c>
      <c r="AU73" s="73" t="e">
        <f t="shared" si="15"/>
        <v>#N/A</v>
      </c>
      <c r="AV73" s="73" t="e">
        <f t="shared" si="15"/>
        <v>#N/A</v>
      </c>
      <c r="AW73" s="73" t="e">
        <f t="shared" si="15"/>
        <v>#N/A</v>
      </c>
      <c r="AX73" s="73" t="e">
        <f t="shared" si="15"/>
        <v>#N/A</v>
      </c>
      <c r="AY73" s="73" t="e">
        <f t="shared" si="15"/>
        <v>#N/A</v>
      </c>
      <c r="AZ73" s="73" t="e">
        <f t="shared" si="15"/>
        <v>#N/A</v>
      </c>
      <c r="BU73" s="63"/>
    </row>
    <row r="74" spans="2:73">
      <c r="B74" s="66">
        <v>70</v>
      </c>
      <c r="C74" s="66" t="s">
        <v>223</v>
      </c>
      <c r="D74" s="66" t="s">
        <v>135</v>
      </c>
      <c r="E74" s="66">
        <f>SUMIF($BF$5:$BF$40,D74,$BE$5:$BE$40)+COUNTIF($D$4:D74,D74)</f>
        <v>11804</v>
      </c>
      <c r="F74" s="66" t="s">
        <v>226</v>
      </c>
      <c r="G74" s="67" t="s">
        <v>221</v>
      </c>
      <c r="H74" s="68" t="s">
        <v>135</v>
      </c>
      <c r="I74" s="68">
        <v>5</v>
      </c>
      <c r="J74" s="68" t="s">
        <v>222</v>
      </c>
      <c r="K74" s="68">
        <v>0</v>
      </c>
      <c r="L74" s="68" t="s">
        <v>222</v>
      </c>
      <c r="M74" s="68">
        <v>0</v>
      </c>
      <c r="N74" s="68" t="s">
        <v>222</v>
      </c>
      <c r="O74" s="68">
        <v>0</v>
      </c>
      <c r="Q74" s="73" t="e">
        <f t="shared" si="16"/>
        <v>#N/A</v>
      </c>
      <c r="R74" s="73" t="e">
        <f t="shared" si="16"/>
        <v>#N/A</v>
      </c>
      <c r="S74" s="73" t="e">
        <f t="shared" si="16"/>
        <v>#N/A</v>
      </c>
      <c r="T74" s="73" t="e">
        <f t="shared" si="16"/>
        <v>#N/A</v>
      </c>
      <c r="U74" s="73" t="e">
        <f t="shared" si="16"/>
        <v>#N/A</v>
      </c>
      <c r="V74" s="73" t="e">
        <f t="shared" si="16"/>
        <v>#N/A</v>
      </c>
      <c r="W74" s="73" t="e">
        <f t="shared" si="16"/>
        <v>#N/A</v>
      </c>
      <c r="X74" s="73" t="e">
        <f t="shared" si="16"/>
        <v>#N/A</v>
      </c>
      <c r="Y74" s="73" t="e">
        <f t="shared" si="16"/>
        <v>#N/A</v>
      </c>
      <c r="Z74" s="73" t="e">
        <f t="shared" si="16"/>
        <v>#N/A</v>
      </c>
      <c r="AA74" s="73" t="e">
        <f t="shared" si="16"/>
        <v>#N/A</v>
      </c>
      <c r="AB74" s="73" t="e">
        <f t="shared" si="16"/>
        <v>#N/A</v>
      </c>
      <c r="AC74" s="73" t="e">
        <f t="shared" si="16"/>
        <v>#N/A</v>
      </c>
      <c r="AD74" s="73" t="e">
        <f t="shared" si="16"/>
        <v>#N/A</v>
      </c>
      <c r="AE74" s="73" t="e">
        <f t="shared" si="16"/>
        <v>#N/A</v>
      </c>
      <c r="AF74" s="73" t="e">
        <f t="shared" si="16"/>
        <v>#N/A</v>
      </c>
      <c r="AG74" s="73" t="e">
        <f t="shared" si="14"/>
        <v>#N/A</v>
      </c>
      <c r="AH74" s="73">
        <f t="shared" si="14"/>
        <v>5</v>
      </c>
      <c r="AI74" s="73" t="e">
        <f t="shared" si="14"/>
        <v>#N/A</v>
      </c>
      <c r="AJ74" s="73" t="e">
        <f t="shared" si="14"/>
        <v>#N/A</v>
      </c>
      <c r="AK74" s="73" t="e">
        <f t="shared" si="14"/>
        <v>#N/A</v>
      </c>
      <c r="AL74" s="73" t="e">
        <f t="shared" si="14"/>
        <v>#N/A</v>
      </c>
      <c r="AM74" s="73" t="e">
        <f t="shared" si="14"/>
        <v>#N/A</v>
      </c>
      <c r="AN74" s="73" t="e">
        <f t="shared" si="14"/>
        <v>#N/A</v>
      </c>
      <c r="AO74" s="73" t="e">
        <f t="shared" si="14"/>
        <v>#N/A</v>
      </c>
      <c r="AP74" s="73" t="e">
        <f t="shared" si="14"/>
        <v>#N/A</v>
      </c>
      <c r="AQ74" s="73" t="e">
        <f t="shared" si="14"/>
        <v>#N/A</v>
      </c>
      <c r="AR74" s="73" t="e">
        <f t="shared" si="15"/>
        <v>#N/A</v>
      </c>
      <c r="AS74" s="73" t="e">
        <f t="shared" si="15"/>
        <v>#N/A</v>
      </c>
      <c r="AT74" s="73" t="e">
        <f t="shared" si="15"/>
        <v>#N/A</v>
      </c>
      <c r="AU74" s="73" t="e">
        <f t="shared" si="15"/>
        <v>#N/A</v>
      </c>
      <c r="AV74" s="73" t="e">
        <f t="shared" si="15"/>
        <v>#N/A</v>
      </c>
      <c r="AW74" s="73" t="e">
        <f t="shared" si="15"/>
        <v>#N/A</v>
      </c>
      <c r="AX74" s="73" t="e">
        <f t="shared" si="15"/>
        <v>#N/A</v>
      </c>
      <c r="AY74" s="73" t="e">
        <f t="shared" si="15"/>
        <v>#N/A</v>
      </c>
      <c r="AZ74" s="73" t="e">
        <f t="shared" si="15"/>
        <v>#N/A</v>
      </c>
      <c r="BU74" s="63"/>
    </row>
    <row r="75" spans="2:73">
      <c r="B75" s="66">
        <v>71</v>
      </c>
      <c r="C75" s="66" t="s">
        <v>223</v>
      </c>
      <c r="D75" s="66" t="s">
        <v>135</v>
      </c>
      <c r="E75" s="66">
        <f>SUMIF($BF$5:$BF$40,D75,$BE$5:$BE$40)+COUNTIF($D$4:D75,D75)</f>
        <v>11805</v>
      </c>
      <c r="F75" s="66" t="s">
        <v>227</v>
      </c>
      <c r="G75" s="67" t="s">
        <v>221</v>
      </c>
      <c r="H75" s="68" t="s">
        <v>135</v>
      </c>
      <c r="I75" s="68">
        <v>8</v>
      </c>
      <c r="J75" s="68" t="s">
        <v>222</v>
      </c>
      <c r="K75" s="68">
        <v>0</v>
      </c>
      <c r="L75" s="68" t="s">
        <v>222</v>
      </c>
      <c r="M75" s="68">
        <v>0</v>
      </c>
      <c r="N75" s="68" t="s">
        <v>222</v>
      </c>
      <c r="O75" s="68">
        <v>0</v>
      </c>
      <c r="Q75" s="73" t="e">
        <f t="shared" si="16"/>
        <v>#N/A</v>
      </c>
      <c r="R75" s="73" t="e">
        <f t="shared" si="16"/>
        <v>#N/A</v>
      </c>
      <c r="S75" s="73" t="e">
        <f t="shared" si="16"/>
        <v>#N/A</v>
      </c>
      <c r="T75" s="73" t="e">
        <f t="shared" si="16"/>
        <v>#N/A</v>
      </c>
      <c r="U75" s="73" t="e">
        <f t="shared" si="16"/>
        <v>#N/A</v>
      </c>
      <c r="V75" s="73" t="e">
        <f t="shared" si="16"/>
        <v>#N/A</v>
      </c>
      <c r="W75" s="73" t="e">
        <f t="shared" si="16"/>
        <v>#N/A</v>
      </c>
      <c r="X75" s="73" t="e">
        <f t="shared" si="16"/>
        <v>#N/A</v>
      </c>
      <c r="Y75" s="73" t="e">
        <f t="shared" si="16"/>
        <v>#N/A</v>
      </c>
      <c r="Z75" s="73" t="e">
        <f t="shared" si="16"/>
        <v>#N/A</v>
      </c>
      <c r="AA75" s="73" t="e">
        <f t="shared" si="16"/>
        <v>#N/A</v>
      </c>
      <c r="AB75" s="73" t="e">
        <f t="shared" si="16"/>
        <v>#N/A</v>
      </c>
      <c r="AC75" s="73" t="e">
        <f t="shared" si="16"/>
        <v>#N/A</v>
      </c>
      <c r="AD75" s="73" t="e">
        <f t="shared" si="16"/>
        <v>#N/A</v>
      </c>
      <c r="AE75" s="73" t="e">
        <f t="shared" si="16"/>
        <v>#N/A</v>
      </c>
      <c r="AF75" s="73" t="e">
        <f t="shared" si="16"/>
        <v>#N/A</v>
      </c>
      <c r="AG75" s="73" t="e">
        <f t="shared" si="14"/>
        <v>#N/A</v>
      </c>
      <c r="AH75" s="73">
        <f t="shared" si="14"/>
        <v>8</v>
      </c>
      <c r="AI75" s="73" t="e">
        <f t="shared" si="14"/>
        <v>#N/A</v>
      </c>
      <c r="AJ75" s="73" t="e">
        <f t="shared" si="14"/>
        <v>#N/A</v>
      </c>
      <c r="AK75" s="73" t="e">
        <f t="shared" si="14"/>
        <v>#N/A</v>
      </c>
      <c r="AL75" s="73" t="e">
        <f t="shared" si="14"/>
        <v>#N/A</v>
      </c>
      <c r="AM75" s="73" t="e">
        <f t="shared" si="14"/>
        <v>#N/A</v>
      </c>
      <c r="AN75" s="73" t="e">
        <f t="shared" si="14"/>
        <v>#N/A</v>
      </c>
      <c r="AO75" s="73" t="e">
        <f t="shared" si="14"/>
        <v>#N/A</v>
      </c>
      <c r="AP75" s="73" t="e">
        <f t="shared" si="14"/>
        <v>#N/A</v>
      </c>
      <c r="AQ75" s="73" t="e">
        <f t="shared" si="14"/>
        <v>#N/A</v>
      </c>
      <c r="AR75" s="73" t="e">
        <f t="shared" si="15"/>
        <v>#N/A</v>
      </c>
      <c r="AS75" s="73" t="e">
        <f t="shared" si="15"/>
        <v>#N/A</v>
      </c>
      <c r="AT75" s="73" t="e">
        <f t="shared" si="15"/>
        <v>#N/A</v>
      </c>
      <c r="AU75" s="73" t="e">
        <f t="shared" si="15"/>
        <v>#N/A</v>
      </c>
      <c r="AV75" s="73" t="e">
        <f t="shared" si="15"/>
        <v>#N/A</v>
      </c>
      <c r="AW75" s="73" t="e">
        <f t="shared" si="15"/>
        <v>#N/A</v>
      </c>
      <c r="AX75" s="73" t="e">
        <f t="shared" si="15"/>
        <v>#N/A</v>
      </c>
      <c r="AY75" s="73" t="e">
        <f t="shared" si="15"/>
        <v>#N/A</v>
      </c>
      <c r="AZ75" s="73" t="e">
        <f t="shared" si="15"/>
        <v>#N/A</v>
      </c>
    </row>
    <row r="76" spans="2:73">
      <c r="B76" s="66">
        <v>72</v>
      </c>
      <c r="C76" s="66" t="s">
        <v>223</v>
      </c>
      <c r="D76" s="66" t="s">
        <v>135</v>
      </c>
      <c r="E76" s="66">
        <f>SUMIF($BF$5:$BF$40,D76,$BE$5:$BE$40)+COUNTIF($D$4:D76,D76)</f>
        <v>11806</v>
      </c>
      <c r="F76" s="66" t="s">
        <v>228</v>
      </c>
      <c r="G76" s="67" t="s">
        <v>95</v>
      </c>
      <c r="H76" s="68" t="s">
        <v>135</v>
      </c>
      <c r="I76" s="68">
        <v>8</v>
      </c>
      <c r="J76" s="68" t="s">
        <v>109</v>
      </c>
      <c r="K76" s="68">
        <v>9</v>
      </c>
      <c r="L76" s="68" t="s">
        <v>123</v>
      </c>
      <c r="M76" s="68">
        <v>8</v>
      </c>
      <c r="N76" s="68" t="s">
        <v>168</v>
      </c>
      <c r="O76" s="250">
        <v>10</v>
      </c>
      <c r="Q76" s="73" t="e">
        <f t="shared" si="16"/>
        <v>#N/A</v>
      </c>
      <c r="R76" s="73" t="e">
        <f t="shared" si="16"/>
        <v>#N/A</v>
      </c>
      <c r="S76" s="73" t="e">
        <f t="shared" si="16"/>
        <v>#N/A</v>
      </c>
      <c r="T76" s="73" t="e">
        <f t="shared" si="16"/>
        <v>#N/A</v>
      </c>
      <c r="U76" s="73" t="e">
        <f t="shared" si="16"/>
        <v>#N/A</v>
      </c>
      <c r="V76" s="73" t="e">
        <f t="shared" si="16"/>
        <v>#N/A</v>
      </c>
      <c r="W76" s="73" t="e">
        <f t="shared" si="16"/>
        <v>#N/A</v>
      </c>
      <c r="X76" s="73" t="e">
        <f t="shared" si="16"/>
        <v>#N/A</v>
      </c>
      <c r="Y76" s="73" t="e">
        <f t="shared" si="16"/>
        <v>#N/A</v>
      </c>
      <c r="Z76" s="73" t="e">
        <f t="shared" si="16"/>
        <v>#N/A</v>
      </c>
      <c r="AA76" s="73" t="e">
        <f t="shared" si="16"/>
        <v>#N/A</v>
      </c>
      <c r="AB76" s="73" t="e">
        <f t="shared" si="16"/>
        <v>#N/A</v>
      </c>
      <c r="AC76" s="73" t="e">
        <f t="shared" si="16"/>
        <v>#N/A</v>
      </c>
      <c r="AD76" s="73" t="e">
        <f t="shared" si="16"/>
        <v>#N/A</v>
      </c>
      <c r="AE76" s="73">
        <f t="shared" si="16"/>
        <v>8</v>
      </c>
      <c r="AF76" s="73" t="e">
        <f t="shared" si="16"/>
        <v>#N/A</v>
      </c>
      <c r="AG76" s="73" t="e">
        <f t="shared" si="14"/>
        <v>#N/A</v>
      </c>
      <c r="AH76" s="73">
        <f t="shared" si="14"/>
        <v>8</v>
      </c>
      <c r="AI76" s="73">
        <f t="shared" si="14"/>
        <v>9</v>
      </c>
      <c r="AJ76" s="73" t="e">
        <f t="shared" si="14"/>
        <v>#N/A</v>
      </c>
      <c r="AK76" s="73" t="e">
        <f t="shared" si="14"/>
        <v>#N/A</v>
      </c>
      <c r="AL76" s="73" t="e">
        <f t="shared" si="14"/>
        <v>#N/A</v>
      </c>
      <c r="AM76" s="73" t="e">
        <f t="shared" si="14"/>
        <v>#N/A</v>
      </c>
      <c r="AN76" s="73" t="e">
        <f t="shared" si="14"/>
        <v>#N/A</v>
      </c>
      <c r="AO76" s="73" t="e">
        <f t="shared" si="14"/>
        <v>#N/A</v>
      </c>
      <c r="AP76" s="73" t="e">
        <f t="shared" si="14"/>
        <v>#N/A</v>
      </c>
      <c r="AQ76" s="73" t="e">
        <f t="shared" si="14"/>
        <v>#N/A</v>
      </c>
      <c r="AR76" s="73" t="e">
        <f t="shared" si="15"/>
        <v>#N/A</v>
      </c>
      <c r="AS76" s="73" t="e">
        <f t="shared" si="15"/>
        <v>#N/A</v>
      </c>
      <c r="AT76" s="73" t="e">
        <f t="shared" si="15"/>
        <v>#N/A</v>
      </c>
      <c r="AU76" s="73" t="e">
        <f t="shared" si="15"/>
        <v>#N/A</v>
      </c>
      <c r="AV76" s="73" t="e">
        <f t="shared" si="15"/>
        <v>#N/A</v>
      </c>
      <c r="AW76" s="73">
        <f t="shared" si="15"/>
        <v>10</v>
      </c>
      <c r="AX76" s="73" t="e">
        <f t="shared" si="15"/>
        <v>#N/A</v>
      </c>
      <c r="AY76" s="73" t="e">
        <f t="shared" si="15"/>
        <v>#N/A</v>
      </c>
      <c r="AZ76" s="73" t="e">
        <f t="shared" si="15"/>
        <v>#N/A</v>
      </c>
    </row>
    <row r="77" spans="2:73">
      <c r="B77" s="66">
        <v>73</v>
      </c>
      <c r="C77" s="66" t="s">
        <v>170</v>
      </c>
      <c r="D77" s="66" t="s">
        <v>132</v>
      </c>
      <c r="E77" s="66">
        <f>SUMIF($BF$5:$BF$40,D77,$BE$5:$BE$40)+COUNTIF($D$4:D77,D77)</f>
        <v>12701</v>
      </c>
      <c r="F77" s="66" t="s">
        <v>229</v>
      </c>
      <c r="G77" s="67" t="s">
        <v>230</v>
      </c>
      <c r="H77" s="68" t="s">
        <v>132</v>
      </c>
      <c r="I77" s="68">
        <v>1</v>
      </c>
      <c r="J77" s="68" t="s">
        <v>169</v>
      </c>
      <c r="K77" s="68">
        <v>0</v>
      </c>
      <c r="L77" s="68" t="s">
        <v>169</v>
      </c>
      <c r="M77" s="68">
        <v>0</v>
      </c>
      <c r="N77" s="68" t="s">
        <v>169</v>
      </c>
      <c r="O77" s="68">
        <v>0</v>
      </c>
      <c r="Q77" s="73" t="e">
        <f t="shared" si="16"/>
        <v>#N/A</v>
      </c>
      <c r="R77" s="73" t="e">
        <f t="shared" si="16"/>
        <v>#N/A</v>
      </c>
      <c r="S77" s="73" t="e">
        <f t="shared" si="16"/>
        <v>#N/A</v>
      </c>
      <c r="T77" s="73" t="e">
        <f t="shared" si="16"/>
        <v>#N/A</v>
      </c>
      <c r="U77" s="73" t="e">
        <f t="shared" si="16"/>
        <v>#N/A</v>
      </c>
      <c r="V77" s="73" t="e">
        <f t="shared" si="16"/>
        <v>#N/A</v>
      </c>
      <c r="W77" s="73" t="e">
        <f t="shared" si="16"/>
        <v>#N/A</v>
      </c>
      <c r="X77" s="73" t="e">
        <f t="shared" si="16"/>
        <v>#N/A</v>
      </c>
      <c r="Y77" s="73" t="e">
        <f t="shared" si="16"/>
        <v>#N/A</v>
      </c>
      <c r="Z77" s="73" t="e">
        <f t="shared" si="16"/>
        <v>#N/A</v>
      </c>
      <c r="AA77" s="73" t="e">
        <f t="shared" si="16"/>
        <v>#N/A</v>
      </c>
      <c r="AB77" s="73" t="e">
        <f t="shared" si="16"/>
        <v>#N/A</v>
      </c>
      <c r="AC77" s="73" t="e">
        <f t="shared" si="16"/>
        <v>#N/A</v>
      </c>
      <c r="AD77" s="73" t="e">
        <f t="shared" si="16"/>
        <v>#N/A</v>
      </c>
      <c r="AE77" s="73" t="e">
        <f t="shared" si="16"/>
        <v>#N/A</v>
      </c>
      <c r="AF77" s="73" t="e">
        <f t="shared" si="16"/>
        <v>#N/A</v>
      </c>
      <c r="AG77" s="73" t="e">
        <f t="shared" si="14"/>
        <v>#N/A</v>
      </c>
      <c r="AH77" s="73" t="e">
        <f t="shared" si="14"/>
        <v>#N/A</v>
      </c>
      <c r="AI77" s="73" t="e">
        <f t="shared" si="14"/>
        <v>#N/A</v>
      </c>
      <c r="AJ77" s="73" t="e">
        <f t="shared" si="14"/>
        <v>#N/A</v>
      </c>
      <c r="AK77" s="73" t="e">
        <f t="shared" si="14"/>
        <v>#N/A</v>
      </c>
      <c r="AL77" s="73" t="e">
        <f t="shared" si="14"/>
        <v>#N/A</v>
      </c>
      <c r="AM77" s="73" t="e">
        <f t="shared" si="14"/>
        <v>#N/A</v>
      </c>
      <c r="AN77" s="73" t="e">
        <f t="shared" si="14"/>
        <v>#N/A</v>
      </c>
      <c r="AO77" s="73" t="e">
        <f t="shared" si="14"/>
        <v>#N/A</v>
      </c>
      <c r="AP77" s="73" t="e">
        <f t="shared" si="14"/>
        <v>#N/A</v>
      </c>
      <c r="AQ77" s="73">
        <f t="shared" si="14"/>
        <v>1</v>
      </c>
      <c r="AR77" s="73" t="e">
        <f t="shared" si="15"/>
        <v>#N/A</v>
      </c>
      <c r="AS77" s="73" t="e">
        <f t="shared" si="15"/>
        <v>#N/A</v>
      </c>
      <c r="AT77" s="73" t="e">
        <f t="shared" si="15"/>
        <v>#N/A</v>
      </c>
      <c r="AU77" s="73" t="e">
        <f t="shared" si="15"/>
        <v>#N/A</v>
      </c>
      <c r="AV77" s="73" t="e">
        <f t="shared" si="15"/>
        <v>#N/A</v>
      </c>
      <c r="AW77" s="73" t="e">
        <f t="shared" si="15"/>
        <v>#N/A</v>
      </c>
      <c r="AX77" s="73" t="e">
        <f t="shared" si="15"/>
        <v>#N/A</v>
      </c>
      <c r="AY77" s="73" t="e">
        <f t="shared" si="15"/>
        <v>#N/A</v>
      </c>
      <c r="AZ77" s="73" t="e">
        <f t="shared" si="15"/>
        <v>#N/A</v>
      </c>
    </row>
    <row r="78" spans="2:73">
      <c r="B78" s="66">
        <v>74</v>
      </c>
      <c r="C78" s="66" t="s">
        <v>170</v>
      </c>
      <c r="D78" s="66" t="s">
        <v>132</v>
      </c>
      <c r="E78" s="66">
        <f>SUMIF($BF$5:$BF$40,D78,$BE$5:$BE$40)+COUNTIF($D$4:D78,D78)</f>
        <v>12702</v>
      </c>
      <c r="F78" s="66" t="s">
        <v>231</v>
      </c>
      <c r="G78" s="67" t="s">
        <v>230</v>
      </c>
      <c r="H78" s="68" t="s">
        <v>132</v>
      </c>
      <c r="I78" s="68">
        <v>1</v>
      </c>
      <c r="J78" s="68" t="s">
        <v>169</v>
      </c>
      <c r="K78" s="68">
        <v>0</v>
      </c>
      <c r="L78" s="68" t="s">
        <v>169</v>
      </c>
      <c r="M78" s="68">
        <v>0</v>
      </c>
      <c r="N78" s="68" t="s">
        <v>169</v>
      </c>
      <c r="O78" s="68">
        <v>0</v>
      </c>
      <c r="Q78" s="73" t="e">
        <f t="shared" si="16"/>
        <v>#N/A</v>
      </c>
      <c r="R78" s="73" t="e">
        <f t="shared" si="16"/>
        <v>#N/A</v>
      </c>
      <c r="S78" s="73" t="e">
        <f t="shared" si="16"/>
        <v>#N/A</v>
      </c>
      <c r="T78" s="73" t="e">
        <f t="shared" si="16"/>
        <v>#N/A</v>
      </c>
      <c r="U78" s="73" t="e">
        <f t="shared" si="16"/>
        <v>#N/A</v>
      </c>
      <c r="V78" s="73" t="e">
        <f t="shared" si="16"/>
        <v>#N/A</v>
      </c>
      <c r="W78" s="73" t="e">
        <f t="shared" si="16"/>
        <v>#N/A</v>
      </c>
      <c r="X78" s="73" t="e">
        <f t="shared" si="16"/>
        <v>#N/A</v>
      </c>
      <c r="Y78" s="73" t="e">
        <f t="shared" si="16"/>
        <v>#N/A</v>
      </c>
      <c r="Z78" s="73" t="e">
        <f t="shared" si="16"/>
        <v>#N/A</v>
      </c>
      <c r="AA78" s="73" t="e">
        <f t="shared" si="16"/>
        <v>#N/A</v>
      </c>
      <c r="AB78" s="73" t="e">
        <f t="shared" si="16"/>
        <v>#N/A</v>
      </c>
      <c r="AC78" s="73" t="e">
        <f t="shared" si="16"/>
        <v>#N/A</v>
      </c>
      <c r="AD78" s="73" t="e">
        <f t="shared" si="16"/>
        <v>#N/A</v>
      </c>
      <c r="AE78" s="73" t="e">
        <f t="shared" si="16"/>
        <v>#N/A</v>
      </c>
      <c r="AF78" s="73" t="e">
        <f t="shared" si="16"/>
        <v>#N/A</v>
      </c>
      <c r="AG78" s="73" t="e">
        <f t="shared" si="14"/>
        <v>#N/A</v>
      </c>
      <c r="AH78" s="73" t="e">
        <f t="shared" si="14"/>
        <v>#N/A</v>
      </c>
      <c r="AI78" s="73" t="e">
        <f t="shared" si="14"/>
        <v>#N/A</v>
      </c>
      <c r="AJ78" s="73" t="e">
        <f t="shared" si="14"/>
        <v>#N/A</v>
      </c>
      <c r="AK78" s="73" t="e">
        <f t="shared" si="14"/>
        <v>#N/A</v>
      </c>
      <c r="AL78" s="73" t="e">
        <f t="shared" si="14"/>
        <v>#N/A</v>
      </c>
      <c r="AM78" s="73" t="e">
        <f t="shared" si="14"/>
        <v>#N/A</v>
      </c>
      <c r="AN78" s="73" t="e">
        <f t="shared" si="14"/>
        <v>#N/A</v>
      </c>
      <c r="AO78" s="73" t="e">
        <f t="shared" si="14"/>
        <v>#N/A</v>
      </c>
      <c r="AP78" s="73" t="e">
        <f t="shared" si="14"/>
        <v>#N/A</v>
      </c>
      <c r="AQ78" s="73">
        <f t="shared" si="14"/>
        <v>1</v>
      </c>
      <c r="AR78" s="73" t="e">
        <f t="shared" si="15"/>
        <v>#N/A</v>
      </c>
      <c r="AS78" s="73" t="e">
        <f t="shared" si="15"/>
        <v>#N/A</v>
      </c>
      <c r="AT78" s="73" t="e">
        <f t="shared" si="15"/>
        <v>#N/A</v>
      </c>
      <c r="AU78" s="73" t="e">
        <f t="shared" si="15"/>
        <v>#N/A</v>
      </c>
      <c r="AV78" s="73" t="e">
        <f t="shared" si="15"/>
        <v>#N/A</v>
      </c>
      <c r="AW78" s="73" t="e">
        <f t="shared" si="15"/>
        <v>#N/A</v>
      </c>
      <c r="AX78" s="73" t="e">
        <f t="shared" si="15"/>
        <v>#N/A</v>
      </c>
      <c r="AY78" s="73" t="e">
        <f t="shared" si="15"/>
        <v>#N/A</v>
      </c>
      <c r="AZ78" s="73" t="e">
        <f t="shared" si="15"/>
        <v>#N/A</v>
      </c>
    </row>
    <row r="79" spans="2:73">
      <c r="B79" s="66">
        <v>75</v>
      </c>
      <c r="C79" s="66" t="s">
        <v>170</v>
      </c>
      <c r="D79" s="66" t="s">
        <v>132</v>
      </c>
      <c r="E79" s="66">
        <f>SUMIF($BF$5:$BF$40,D79,$BE$5:$BE$40)+COUNTIF($D$4:D79,D79)</f>
        <v>12703</v>
      </c>
      <c r="F79" s="66" t="s">
        <v>232</v>
      </c>
      <c r="G79" s="67" t="s">
        <v>230</v>
      </c>
      <c r="H79" s="68" t="s">
        <v>132</v>
      </c>
      <c r="I79" s="68">
        <v>3</v>
      </c>
      <c r="J79" s="68" t="s">
        <v>169</v>
      </c>
      <c r="K79" s="68">
        <v>0</v>
      </c>
      <c r="L79" s="68" t="s">
        <v>169</v>
      </c>
      <c r="M79" s="68">
        <v>0</v>
      </c>
      <c r="N79" s="68" t="s">
        <v>169</v>
      </c>
      <c r="O79" s="68">
        <v>0</v>
      </c>
      <c r="Q79" s="73" t="e">
        <f t="shared" si="16"/>
        <v>#N/A</v>
      </c>
      <c r="R79" s="73" t="e">
        <f t="shared" si="16"/>
        <v>#N/A</v>
      </c>
      <c r="S79" s="73" t="e">
        <f t="shared" si="16"/>
        <v>#N/A</v>
      </c>
      <c r="T79" s="73" t="e">
        <f t="shared" si="16"/>
        <v>#N/A</v>
      </c>
      <c r="U79" s="73" t="e">
        <f t="shared" si="16"/>
        <v>#N/A</v>
      </c>
      <c r="V79" s="73" t="e">
        <f t="shared" si="16"/>
        <v>#N/A</v>
      </c>
      <c r="W79" s="73" t="e">
        <f t="shared" si="16"/>
        <v>#N/A</v>
      </c>
      <c r="X79" s="73" t="e">
        <f t="shared" si="16"/>
        <v>#N/A</v>
      </c>
      <c r="Y79" s="73" t="e">
        <f t="shared" si="16"/>
        <v>#N/A</v>
      </c>
      <c r="Z79" s="73" t="e">
        <f t="shared" si="16"/>
        <v>#N/A</v>
      </c>
      <c r="AA79" s="73" t="e">
        <f t="shared" si="16"/>
        <v>#N/A</v>
      </c>
      <c r="AB79" s="73" t="e">
        <f t="shared" si="16"/>
        <v>#N/A</v>
      </c>
      <c r="AC79" s="73" t="e">
        <f t="shared" si="16"/>
        <v>#N/A</v>
      </c>
      <c r="AD79" s="73" t="e">
        <f t="shared" si="16"/>
        <v>#N/A</v>
      </c>
      <c r="AE79" s="73" t="e">
        <f t="shared" si="16"/>
        <v>#N/A</v>
      </c>
      <c r="AF79" s="73" t="e">
        <f t="shared" si="16"/>
        <v>#N/A</v>
      </c>
      <c r="AG79" s="73" t="e">
        <f t="shared" si="14"/>
        <v>#N/A</v>
      </c>
      <c r="AH79" s="73" t="e">
        <f t="shared" si="14"/>
        <v>#N/A</v>
      </c>
      <c r="AI79" s="73" t="e">
        <f t="shared" si="14"/>
        <v>#N/A</v>
      </c>
      <c r="AJ79" s="73" t="e">
        <f t="shared" si="14"/>
        <v>#N/A</v>
      </c>
      <c r="AK79" s="73" t="e">
        <f t="shared" si="14"/>
        <v>#N/A</v>
      </c>
      <c r="AL79" s="73" t="e">
        <f t="shared" si="14"/>
        <v>#N/A</v>
      </c>
      <c r="AM79" s="73" t="e">
        <f t="shared" si="14"/>
        <v>#N/A</v>
      </c>
      <c r="AN79" s="73" t="e">
        <f t="shared" si="14"/>
        <v>#N/A</v>
      </c>
      <c r="AO79" s="73" t="e">
        <f t="shared" si="14"/>
        <v>#N/A</v>
      </c>
      <c r="AP79" s="73" t="e">
        <f t="shared" si="14"/>
        <v>#N/A</v>
      </c>
      <c r="AQ79" s="73">
        <f t="shared" si="14"/>
        <v>3</v>
      </c>
      <c r="AR79" s="73" t="e">
        <f t="shared" si="15"/>
        <v>#N/A</v>
      </c>
      <c r="AS79" s="73" t="e">
        <f t="shared" si="15"/>
        <v>#N/A</v>
      </c>
      <c r="AT79" s="73" t="e">
        <f t="shared" si="15"/>
        <v>#N/A</v>
      </c>
      <c r="AU79" s="73" t="e">
        <f t="shared" si="15"/>
        <v>#N/A</v>
      </c>
      <c r="AV79" s="73" t="e">
        <f t="shared" si="15"/>
        <v>#N/A</v>
      </c>
      <c r="AW79" s="73" t="e">
        <f t="shared" si="15"/>
        <v>#N/A</v>
      </c>
      <c r="AX79" s="73" t="e">
        <f t="shared" si="15"/>
        <v>#N/A</v>
      </c>
      <c r="AY79" s="73" t="e">
        <f t="shared" si="15"/>
        <v>#N/A</v>
      </c>
      <c r="AZ79" s="73" t="e">
        <f t="shared" si="15"/>
        <v>#N/A</v>
      </c>
    </row>
    <row r="80" spans="2:73">
      <c r="B80" s="66">
        <v>76</v>
      </c>
      <c r="C80" s="66" t="s">
        <v>170</v>
      </c>
      <c r="D80" s="66" t="s">
        <v>132</v>
      </c>
      <c r="E80" s="66">
        <f>SUMIF($BF$5:$BF$40,D80,$BE$5:$BE$40)+COUNTIF($D$4:D80,D80)</f>
        <v>12704</v>
      </c>
      <c r="F80" s="66" t="s">
        <v>233</v>
      </c>
      <c r="G80" s="67" t="s">
        <v>230</v>
      </c>
      <c r="H80" s="68" t="s">
        <v>132</v>
      </c>
      <c r="I80" s="68">
        <v>3</v>
      </c>
      <c r="J80" s="68" t="s">
        <v>169</v>
      </c>
      <c r="K80" s="68">
        <v>0</v>
      </c>
      <c r="L80" s="68" t="s">
        <v>169</v>
      </c>
      <c r="M80" s="68">
        <v>0</v>
      </c>
      <c r="N80" s="68" t="s">
        <v>169</v>
      </c>
      <c r="O80" s="68">
        <v>0</v>
      </c>
      <c r="Q80" s="73" t="e">
        <f t="shared" si="16"/>
        <v>#N/A</v>
      </c>
      <c r="R80" s="73" t="e">
        <f t="shared" si="16"/>
        <v>#N/A</v>
      </c>
      <c r="S80" s="73" t="e">
        <f t="shared" si="16"/>
        <v>#N/A</v>
      </c>
      <c r="T80" s="73" t="e">
        <f t="shared" si="16"/>
        <v>#N/A</v>
      </c>
      <c r="U80" s="73" t="e">
        <f t="shared" si="16"/>
        <v>#N/A</v>
      </c>
      <c r="V80" s="73" t="e">
        <f t="shared" si="16"/>
        <v>#N/A</v>
      </c>
      <c r="W80" s="73" t="e">
        <f t="shared" si="16"/>
        <v>#N/A</v>
      </c>
      <c r="X80" s="73" t="e">
        <f t="shared" si="16"/>
        <v>#N/A</v>
      </c>
      <c r="Y80" s="73" t="e">
        <f t="shared" si="16"/>
        <v>#N/A</v>
      </c>
      <c r="Z80" s="73" t="e">
        <f t="shared" si="16"/>
        <v>#N/A</v>
      </c>
      <c r="AA80" s="73" t="e">
        <f t="shared" si="16"/>
        <v>#N/A</v>
      </c>
      <c r="AB80" s="73" t="e">
        <f t="shared" si="16"/>
        <v>#N/A</v>
      </c>
      <c r="AC80" s="73" t="e">
        <f t="shared" si="16"/>
        <v>#N/A</v>
      </c>
      <c r="AD80" s="73" t="e">
        <f t="shared" si="16"/>
        <v>#N/A</v>
      </c>
      <c r="AE80" s="73" t="e">
        <f t="shared" si="16"/>
        <v>#N/A</v>
      </c>
      <c r="AF80" s="73" t="e">
        <f t="shared" si="16"/>
        <v>#N/A</v>
      </c>
      <c r="AG80" s="73" t="e">
        <f t="shared" si="14"/>
        <v>#N/A</v>
      </c>
      <c r="AH80" s="73" t="e">
        <f t="shared" si="14"/>
        <v>#N/A</v>
      </c>
      <c r="AI80" s="73" t="e">
        <f t="shared" si="14"/>
        <v>#N/A</v>
      </c>
      <c r="AJ80" s="73" t="e">
        <f t="shared" si="14"/>
        <v>#N/A</v>
      </c>
      <c r="AK80" s="73" t="e">
        <f t="shared" si="14"/>
        <v>#N/A</v>
      </c>
      <c r="AL80" s="73" t="e">
        <f t="shared" si="14"/>
        <v>#N/A</v>
      </c>
      <c r="AM80" s="73" t="e">
        <f t="shared" si="14"/>
        <v>#N/A</v>
      </c>
      <c r="AN80" s="73" t="e">
        <f t="shared" ref="AG80:AQ103" si="17">INDEX($H80:$O80,1,MATCH(AN$4,$H80:$O80,0)+1)</f>
        <v>#N/A</v>
      </c>
      <c r="AO80" s="73" t="e">
        <f t="shared" si="17"/>
        <v>#N/A</v>
      </c>
      <c r="AP80" s="73" t="e">
        <f t="shared" si="17"/>
        <v>#N/A</v>
      </c>
      <c r="AQ80" s="73">
        <f t="shared" si="17"/>
        <v>3</v>
      </c>
      <c r="AR80" s="73" t="e">
        <f t="shared" si="15"/>
        <v>#N/A</v>
      </c>
      <c r="AS80" s="73" t="e">
        <f t="shared" si="15"/>
        <v>#N/A</v>
      </c>
      <c r="AT80" s="73" t="e">
        <f t="shared" si="15"/>
        <v>#N/A</v>
      </c>
      <c r="AU80" s="73" t="e">
        <f t="shared" si="15"/>
        <v>#N/A</v>
      </c>
      <c r="AV80" s="73" t="e">
        <f t="shared" si="15"/>
        <v>#N/A</v>
      </c>
      <c r="AW80" s="73" t="e">
        <f t="shared" si="15"/>
        <v>#N/A</v>
      </c>
      <c r="AX80" s="73" t="e">
        <f t="shared" si="15"/>
        <v>#N/A</v>
      </c>
      <c r="AY80" s="73" t="e">
        <f t="shared" si="15"/>
        <v>#N/A</v>
      </c>
      <c r="AZ80" s="73" t="e">
        <f t="shared" si="15"/>
        <v>#N/A</v>
      </c>
    </row>
    <row r="81" spans="2:66">
      <c r="B81" s="66">
        <v>77</v>
      </c>
      <c r="C81" s="66" t="s">
        <v>170</v>
      </c>
      <c r="D81" s="66" t="s">
        <v>132</v>
      </c>
      <c r="E81" s="66">
        <f>SUMIF($BF$5:$BF$40,D81,$BE$5:$BE$40)+COUNTIF($D$4:D81,D81)</f>
        <v>12705</v>
      </c>
      <c r="F81" s="66" t="s">
        <v>234</v>
      </c>
      <c r="G81" s="67" t="s">
        <v>230</v>
      </c>
      <c r="H81" s="68" t="s">
        <v>132</v>
      </c>
      <c r="I81" s="68">
        <v>3</v>
      </c>
      <c r="J81" s="68" t="s">
        <v>169</v>
      </c>
      <c r="K81" s="68">
        <v>0</v>
      </c>
      <c r="L81" s="68" t="s">
        <v>169</v>
      </c>
      <c r="M81" s="68">
        <v>0</v>
      </c>
      <c r="N81" s="68" t="s">
        <v>169</v>
      </c>
      <c r="O81" s="68">
        <v>0</v>
      </c>
      <c r="Q81" s="73" t="e">
        <f t="shared" si="16"/>
        <v>#N/A</v>
      </c>
      <c r="R81" s="73" t="e">
        <f t="shared" si="16"/>
        <v>#N/A</v>
      </c>
      <c r="S81" s="73" t="e">
        <f t="shared" si="16"/>
        <v>#N/A</v>
      </c>
      <c r="T81" s="73" t="e">
        <f t="shared" si="16"/>
        <v>#N/A</v>
      </c>
      <c r="U81" s="73" t="e">
        <f t="shared" si="16"/>
        <v>#N/A</v>
      </c>
      <c r="V81" s="73" t="e">
        <f t="shared" si="16"/>
        <v>#N/A</v>
      </c>
      <c r="W81" s="73" t="e">
        <f t="shared" si="16"/>
        <v>#N/A</v>
      </c>
      <c r="X81" s="73" t="e">
        <f t="shared" si="16"/>
        <v>#N/A</v>
      </c>
      <c r="Y81" s="73" t="e">
        <f t="shared" si="16"/>
        <v>#N/A</v>
      </c>
      <c r="Z81" s="73" t="e">
        <f t="shared" si="16"/>
        <v>#N/A</v>
      </c>
      <c r="AA81" s="73" t="e">
        <f t="shared" si="16"/>
        <v>#N/A</v>
      </c>
      <c r="AB81" s="73" t="e">
        <f t="shared" si="16"/>
        <v>#N/A</v>
      </c>
      <c r="AC81" s="73" t="e">
        <f t="shared" si="16"/>
        <v>#N/A</v>
      </c>
      <c r="AD81" s="73" t="e">
        <f t="shared" si="16"/>
        <v>#N/A</v>
      </c>
      <c r="AE81" s="73" t="e">
        <f t="shared" si="16"/>
        <v>#N/A</v>
      </c>
      <c r="AF81" s="73" t="e">
        <f t="shared" si="16"/>
        <v>#N/A</v>
      </c>
      <c r="AG81" s="73" t="e">
        <f t="shared" si="17"/>
        <v>#N/A</v>
      </c>
      <c r="AH81" s="73" t="e">
        <f t="shared" si="17"/>
        <v>#N/A</v>
      </c>
      <c r="AI81" s="73" t="e">
        <f t="shared" si="17"/>
        <v>#N/A</v>
      </c>
      <c r="AJ81" s="73" t="e">
        <f t="shared" si="17"/>
        <v>#N/A</v>
      </c>
      <c r="AK81" s="73" t="e">
        <f t="shared" si="17"/>
        <v>#N/A</v>
      </c>
      <c r="AL81" s="73" t="e">
        <f t="shared" si="17"/>
        <v>#N/A</v>
      </c>
      <c r="AM81" s="73" t="e">
        <f t="shared" si="17"/>
        <v>#N/A</v>
      </c>
      <c r="AN81" s="73" t="e">
        <f t="shared" si="17"/>
        <v>#N/A</v>
      </c>
      <c r="AO81" s="73" t="e">
        <f t="shared" si="17"/>
        <v>#N/A</v>
      </c>
      <c r="AP81" s="73" t="e">
        <f t="shared" si="17"/>
        <v>#N/A</v>
      </c>
      <c r="AQ81" s="73">
        <f t="shared" si="17"/>
        <v>3</v>
      </c>
      <c r="AR81" s="73" t="e">
        <f t="shared" si="15"/>
        <v>#N/A</v>
      </c>
      <c r="AS81" s="73" t="e">
        <f t="shared" si="15"/>
        <v>#N/A</v>
      </c>
      <c r="AT81" s="73" t="e">
        <f t="shared" si="15"/>
        <v>#N/A</v>
      </c>
      <c r="AU81" s="73" t="e">
        <f t="shared" si="15"/>
        <v>#N/A</v>
      </c>
      <c r="AV81" s="73" t="e">
        <f t="shared" si="15"/>
        <v>#N/A</v>
      </c>
      <c r="AW81" s="73" t="e">
        <f t="shared" si="15"/>
        <v>#N/A</v>
      </c>
      <c r="AX81" s="73" t="e">
        <f t="shared" si="15"/>
        <v>#N/A</v>
      </c>
      <c r="AY81" s="73" t="e">
        <f t="shared" si="15"/>
        <v>#N/A</v>
      </c>
      <c r="AZ81" s="73" t="e">
        <f t="shared" si="15"/>
        <v>#N/A</v>
      </c>
    </row>
    <row r="82" spans="2:66">
      <c r="B82" s="66">
        <v>78</v>
      </c>
      <c r="C82" s="66" t="s">
        <v>170</v>
      </c>
      <c r="D82" s="66" t="s">
        <v>132</v>
      </c>
      <c r="E82" s="66">
        <f>SUMIF($BF$5:$BF$40,D82,$BE$5:$BE$40)+COUNTIF($D$4:D82,D82)</f>
        <v>12706</v>
      </c>
      <c r="F82" s="66" t="s">
        <v>235</v>
      </c>
      <c r="G82" s="67" t="s">
        <v>230</v>
      </c>
      <c r="H82" s="68" t="s">
        <v>132</v>
      </c>
      <c r="I82" s="68">
        <v>5</v>
      </c>
      <c r="J82" s="68" t="s">
        <v>169</v>
      </c>
      <c r="K82" s="68">
        <v>0</v>
      </c>
      <c r="L82" s="68" t="s">
        <v>169</v>
      </c>
      <c r="M82" s="68">
        <v>0</v>
      </c>
      <c r="N82" s="68" t="s">
        <v>169</v>
      </c>
      <c r="O82" s="68">
        <v>0</v>
      </c>
      <c r="Q82" s="73" t="e">
        <f t="shared" si="16"/>
        <v>#N/A</v>
      </c>
      <c r="R82" s="73" t="e">
        <f t="shared" si="16"/>
        <v>#N/A</v>
      </c>
      <c r="S82" s="73" t="e">
        <f t="shared" si="16"/>
        <v>#N/A</v>
      </c>
      <c r="T82" s="73" t="e">
        <f t="shared" si="16"/>
        <v>#N/A</v>
      </c>
      <c r="U82" s="73" t="e">
        <f t="shared" si="16"/>
        <v>#N/A</v>
      </c>
      <c r="V82" s="73" t="e">
        <f t="shared" si="16"/>
        <v>#N/A</v>
      </c>
      <c r="W82" s="73" t="e">
        <f t="shared" si="16"/>
        <v>#N/A</v>
      </c>
      <c r="X82" s="73" t="e">
        <f t="shared" si="16"/>
        <v>#N/A</v>
      </c>
      <c r="Y82" s="73" t="e">
        <f t="shared" si="16"/>
        <v>#N/A</v>
      </c>
      <c r="Z82" s="73" t="e">
        <f t="shared" si="16"/>
        <v>#N/A</v>
      </c>
      <c r="AA82" s="73" t="e">
        <f t="shared" si="16"/>
        <v>#N/A</v>
      </c>
      <c r="AB82" s="73" t="e">
        <f t="shared" si="16"/>
        <v>#N/A</v>
      </c>
      <c r="AC82" s="73" t="e">
        <f t="shared" si="16"/>
        <v>#N/A</v>
      </c>
      <c r="AD82" s="73" t="e">
        <f t="shared" si="16"/>
        <v>#N/A</v>
      </c>
      <c r="AE82" s="73" t="e">
        <f t="shared" si="16"/>
        <v>#N/A</v>
      </c>
      <c r="AF82" s="73" t="e">
        <f t="shared" si="16"/>
        <v>#N/A</v>
      </c>
      <c r="AG82" s="73" t="e">
        <f t="shared" si="17"/>
        <v>#N/A</v>
      </c>
      <c r="AH82" s="73" t="e">
        <f t="shared" si="17"/>
        <v>#N/A</v>
      </c>
      <c r="AI82" s="73" t="e">
        <f t="shared" si="17"/>
        <v>#N/A</v>
      </c>
      <c r="AJ82" s="73" t="e">
        <f t="shared" si="17"/>
        <v>#N/A</v>
      </c>
      <c r="AK82" s="73" t="e">
        <f t="shared" si="17"/>
        <v>#N/A</v>
      </c>
      <c r="AL82" s="73" t="e">
        <f t="shared" si="17"/>
        <v>#N/A</v>
      </c>
      <c r="AM82" s="73" t="e">
        <f t="shared" si="17"/>
        <v>#N/A</v>
      </c>
      <c r="AN82" s="73" t="e">
        <f t="shared" si="17"/>
        <v>#N/A</v>
      </c>
      <c r="AO82" s="73" t="e">
        <f t="shared" si="17"/>
        <v>#N/A</v>
      </c>
      <c r="AP82" s="73" t="e">
        <f t="shared" si="17"/>
        <v>#N/A</v>
      </c>
      <c r="AQ82" s="73">
        <f t="shared" si="17"/>
        <v>5</v>
      </c>
      <c r="AR82" s="73" t="e">
        <f t="shared" si="15"/>
        <v>#N/A</v>
      </c>
      <c r="AS82" s="73" t="e">
        <f t="shared" si="15"/>
        <v>#N/A</v>
      </c>
      <c r="AT82" s="73" t="e">
        <f t="shared" si="15"/>
        <v>#N/A</v>
      </c>
      <c r="AU82" s="73" t="e">
        <f t="shared" si="15"/>
        <v>#N/A</v>
      </c>
      <c r="AV82" s="73" t="e">
        <f t="shared" si="15"/>
        <v>#N/A</v>
      </c>
      <c r="AW82" s="73" t="e">
        <f t="shared" si="15"/>
        <v>#N/A</v>
      </c>
      <c r="AX82" s="73" t="e">
        <f t="shared" si="15"/>
        <v>#N/A</v>
      </c>
      <c r="AY82" s="73" t="e">
        <f t="shared" si="15"/>
        <v>#N/A</v>
      </c>
      <c r="AZ82" s="73" t="e">
        <f t="shared" si="15"/>
        <v>#N/A</v>
      </c>
    </row>
    <row r="83" spans="2:66">
      <c r="B83" s="66">
        <v>79</v>
      </c>
      <c r="C83" s="66" t="s">
        <v>170</v>
      </c>
      <c r="D83" s="66" t="s">
        <v>132</v>
      </c>
      <c r="E83" s="66">
        <f>SUMIF($BF$5:$BF$40,D83,$BE$5:$BE$40)+COUNTIF($D$4:D83,D83)</f>
        <v>12707</v>
      </c>
      <c r="F83" s="66" t="s">
        <v>236</v>
      </c>
      <c r="G83" s="67" t="s">
        <v>230</v>
      </c>
      <c r="H83" s="68" t="s">
        <v>132</v>
      </c>
      <c r="I83" s="68">
        <v>6</v>
      </c>
      <c r="J83" s="68" t="s">
        <v>169</v>
      </c>
      <c r="K83" s="68">
        <v>0</v>
      </c>
      <c r="L83" s="68" t="s">
        <v>169</v>
      </c>
      <c r="M83" s="68">
        <v>0</v>
      </c>
      <c r="N83" s="68" t="s">
        <v>169</v>
      </c>
      <c r="O83" s="68">
        <v>0</v>
      </c>
      <c r="Q83" s="73" t="e">
        <f t="shared" si="16"/>
        <v>#N/A</v>
      </c>
      <c r="R83" s="73" t="e">
        <f t="shared" si="16"/>
        <v>#N/A</v>
      </c>
      <c r="S83" s="73" t="e">
        <f t="shared" si="16"/>
        <v>#N/A</v>
      </c>
      <c r="T83" s="73" t="e">
        <f t="shared" si="16"/>
        <v>#N/A</v>
      </c>
      <c r="U83" s="73" t="e">
        <f t="shared" si="16"/>
        <v>#N/A</v>
      </c>
      <c r="V83" s="73" t="e">
        <f t="shared" si="16"/>
        <v>#N/A</v>
      </c>
      <c r="W83" s="73" t="e">
        <f t="shared" si="16"/>
        <v>#N/A</v>
      </c>
      <c r="X83" s="73" t="e">
        <f t="shared" si="16"/>
        <v>#N/A</v>
      </c>
      <c r="Y83" s="73" t="e">
        <f t="shared" si="16"/>
        <v>#N/A</v>
      </c>
      <c r="Z83" s="73" t="e">
        <f t="shared" si="16"/>
        <v>#N/A</v>
      </c>
      <c r="AA83" s="73" t="e">
        <f t="shared" si="16"/>
        <v>#N/A</v>
      </c>
      <c r="AB83" s="73" t="e">
        <f t="shared" si="16"/>
        <v>#N/A</v>
      </c>
      <c r="AC83" s="73" t="e">
        <f t="shared" si="16"/>
        <v>#N/A</v>
      </c>
      <c r="AD83" s="73" t="e">
        <f t="shared" si="16"/>
        <v>#N/A</v>
      </c>
      <c r="AE83" s="73" t="e">
        <f t="shared" si="16"/>
        <v>#N/A</v>
      </c>
      <c r="AF83" s="73" t="e">
        <f t="shared" si="16"/>
        <v>#N/A</v>
      </c>
      <c r="AG83" s="73" t="e">
        <f t="shared" si="17"/>
        <v>#N/A</v>
      </c>
      <c r="AH83" s="73" t="e">
        <f t="shared" si="17"/>
        <v>#N/A</v>
      </c>
      <c r="AI83" s="73" t="e">
        <f t="shared" si="17"/>
        <v>#N/A</v>
      </c>
      <c r="AJ83" s="73" t="e">
        <f t="shared" si="17"/>
        <v>#N/A</v>
      </c>
      <c r="AK83" s="73" t="e">
        <f t="shared" si="17"/>
        <v>#N/A</v>
      </c>
      <c r="AL83" s="73" t="e">
        <f t="shared" si="17"/>
        <v>#N/A</v>
      </c>
      <c r="AM83" s="73" t="e">
        <f t="shared" si="17"/>
        <v>#N/A</v>
      </c>
      <c r="AN83" s="73" t="e">
        <f t="shared" si="17"/>
        <v>#N/A</v>
      </c>
      <c r="AO83" s="73" t="e">
        <f t="shared" si="17"/>
        <v>#N/A</v>
      </c>
      <c r="AP83" s="73" t="e">
        <f t="shared" si="17"/>
        <v>#N/A</v>
      </c>
      <c r="AQ83" s="73">
        <f t="shared" si="17"/>
        <v>6</v>
      </c>
      <c r="AR83" s="73" t="e">
        <f t="shared" si="15"/>
        <v>#N/A</v>
      </c>
      <c r="AS83" s="73" t="e">
        <f t="shared" si="15"/>
        <v>#N/A</v>
      </c>
      <c r="AT83" s="73" t="e">
        <f t="shared" si="15"/>
        <v>#N/A</v>
      </c>
      <c r="AU83" s="73" t="e">
        <f t="shared" si="15"/>
        <v>#N/A</v>
      </c>
      <c r="AV83" s="73" t="e">
        <f t="shared" si="15"/>
        <v>#N/A</v>
      </c>
      <c r="AW83" s="73" t="e">
        <f t="shared" si="15"/>
        <v>#N/A</v>
      </c>
      <c r="AX83" s="73" t="e">
        <f t="shared" si="15"/>
        <v>#N/A</v>
      </c>
      <c r="AY83" s="73" t="e">
        <f t="shared" si="15"/>
        <v>#N/A</v>
      </c>
      <c r="AZ83" s="73" t="e">
        <f t="shared" si="15"/>
        <v>#N/A</v>
      </c>
      <c r="BN83"/>
    </row>
    <row r="84" spans="2:66">
      <c r="B84" s="66">
        <v>80</v>
      </c>
      <c r="C84" s="66" t="s">
        <v>170</v>
      </c>
      <c r="D84" s="66" t="s">
        <v>109</v>
      </c>
      <c r="E84" s="66">
        <f>SUMIF($BF$5:$BF$40,D84,$BE$5:$BE$40)+COUNTIF($D$4:D84,D84)</f>
        <v>11901</v>
      </c>
      <c r="F84" s="66" t="s">
        <v>237</v>
      </c>
      <c r="G84" s="67" t="s">
        <v>161</v>
      </c>
      <c r="H84" s="68" t="s">
        <v>109</v>
      </c>
      <c r="I84" s="68">
        <v>1</v>
      </c>
      <c r="J84" s="68" t="s">
        <v>110</v>
      </c>
      <c r="K84" s="68">
        <v>0</v>
      </c>
      <c r="L84" s="68" t="s">
        <v>110</v>
      </c>
      <c r="M84" s="68">
        <v>0</v>
      </c>
      <c r="N84" s="68" t="s">
        <v>110</v>
      </c>
      <c r="O84" s="68">
        <v>0</v>
      </c>
      <c r="Q84" s="73" t="e">
        <f t="shared" si="16"/>
        <v>#N/A</v>
      </c>
      <c r="R84" s="73" t="e">
        <f t="shared" si="16"/>
        <v>#N/A</v>
      </c>
      <c r="S84" s="73" t="e">
        <f t="shared" si="16"/>
        <v>#N/A</v>
      </c>
      <c r="T84" s="73" t="e">
        <f t="shared" si="16"/>
        <v>#N/A</v>
      </c>
      <c r="U84" s="73" t="e">
        <f t="shared" si="16"/>
        <v>#N/A</v>
      </c>
      <c r="V84" s="73" t="e">
        <f t="shared" si="16"/>
        <v>#N/A</v>
      </c>
      <c r="W84" s="73" t="e">
        <f t="shared" si="16"/>
        <v>#N/A</v>
      </c>
      <c r="X84" s="73" t="e">
        <f t="shared" si="16"/>
        <v>#N/A</v>
      </c>
      <c r="Y84" s="73" t="e">
        <f t="shared" si="16"/>
        <v>#N/A</v>
      </c>
      <c r="Z84" s="73" t="e">
        <f t="shared" si="16"/>
        <v>#N/A</v>
      </c>
      <c r="AA84" s="73" t="e">
        <f t="shared" si="16"/>
        <v>#N/A</v>
      </c>
      <c r="AB84" s="73" t="e">
        <f t="shared" si="16"/>
        <v>#N/A</v>
      </c>
      <c r="AC84" s="73" t="e">
        <f t="shared" si="16"/>
        <v>#N/A</v>
      </c>
      <c r="AD84" s="73" t="e">
        <f t="shared" si="16"/>
        <v>#N/A</v>
      </c>
      <c r="AE84" s="73" t="e">
        <f t="shared" si="16"/>
        <v>#N/A</v>
      </c>
      <c r="AF84" s="73" t="e">
        <f t="shared" si="16"/>
        <v>#N/A</v>
      </c>
      <c r="AG84" s="73" t="e">
        <f t="shared" si="17"/>
        <v>#N/A</v>
      </c>
      <c r="AH84" s="73" t="e">
        <f t="shared" si="17"/>
        <v>#N/A</v>
      </c>
      <c r="AI84" s="73">
        <f t="shared" si="17"/>
        <v>1</v>
      </c>
      <c r="AJ84" s="73" t="e">
        <f t="shared" si="17"/>
        <v>#N/A</v>
      </c>
      <c r="AK84" s="73" t="e">
        <f t="shared" si="17"/>
        <v>#N/A</v>
      </c>
      <c r="AL84" s="73" t="e">
        <f t="shared" si="17"/>
        <v>#N/A</v>
      </c>
      <c r="AM84" s="73" t="e">
        <f t="shared" si="17"/>
        <v>#N/A</v>
      </c>
      <c r="AN84" s="73" t="e">
        <f t="shared" si="17"/>
        <v>#N/A</v>
      </c>
      <c r="AO84" s="73" t="e">
        <f t="shared" si="17"/>
        <v>#N/A</v>
      </c>
      <c r="AP84" s="73" t="e">
        <f t="shared" si="17"/>
        <v>#N/A</v>
      </c>
      <c r="AQ84" s="73" t="e">
        <f t="shared" si="17"/>
        <v>#N/A</v>
      </c>
      <c r="AR84" s="73" t="e">
        <f t="shared" si="15"/>
        <v>#N/A</v>
      </c>
      <c r="AS84" s="73" t="e">
        <f t="shared" si="15"/>
        <v>#N/A</v>
      </c>
      <c r="AT84" s="73" t="e">
        <f t="shared" si="15"/>
        <v>#N/A</v>
      </c>
      <c r="AU84" s="73" t="e">
        <f t="shared" si="15"/>
        <v>#N/A</v>
      </c>
      <c r="AV84" s="73" t="e">
        <f t="shared" si="15"/>
        <v>#N/A</v>
      </c>
      <c r="AW84" s="73" t="e">
        <f t="shared" si="15"/>
        <v>#N/A</v>
      </c>
      <c r="AX84" s="73" t="e">
        <f t="shared" si="15"/>
        <v>#N/A</v>
      </c>
      <c r="AY84" s="73" t="e">
        <f t="shared" si="15"/>
        <v>#N/A</v>
      </c>
      <c r="AZ84" s="73" t="e">
        <f t="shared" si="15"/>
        <v>#N/A</v>
      </c>
      <c r="BM84"/>
    </row>
    <row r="85" spans="2:66">
      <c r="B85" s="66">
        <v>81</v>
      </c>
      <c r="C85" s="66" t="s">
        <v>111</v>
      </c>
      <c r="D85" s="66" t="s">
        <v>109</v>
      </c>
      <c r="E85" s="66">
        <f>SUMIF($BF$5:$BF$40,D85,$BE$5:$BE$40)+COUNTIF($D$4:D85,D85)</f>
        <v>11902</v>
      </c>
      <c r="F85" s="66" t="s">
        <v>238</v>
      </c>
      <c r="G85" s="67" t="s">
        <v>161</v>
      </c>
      <c r="H85" s="68" t="s">
        <v>109</v>
      </c>
      <c r="I85" s="68">
        <v>1</v>
      </c>
      <c r="J85" s="68" t="s">
        <v>110</v>
      </c>
      <c r="K85" s="68">
        <v>0</v>
      </c>
      <c r="L85" s="68" t="s">
        <v>110</v>
      </c>
      <c r="M85" s="68">
        <v>0</v>
      </c>
      <c r="N85" s="68" t="s">
        <v>110</v>
      </c>
      <c r="O85" s="68">
        <v>0</v>
      </c>
      <c r="Q85" s="73" t="e">
        <f t="shared" si="16"/>
        <v>#N/A</v>
      </c>
      <c r="R85" s="73" t="e">
        <f t="shared" si="16"/>
        <v>#N/A</v>
      </c>
      <c r="S85" s="73" t="e">
        <f t="shared" si="16"/>
        <v>#N/A</v>
      </c>
      <c r="T85" s="73" t="e">
        <f t="shared" si="16"/>
        <v>#N/A</v>
      </c>
      <c r="U85" s="73" t="e">
        <f t="shared" si="16"/>
        <v>#N/A</v>
      </c>
      <c r="V85" s="73" t="e">
        <f t="shared" si="16"/>
        <v>#N/A</v>
      </c>
      <c r="W85" s="73" t="e">
        <f t="shared" si="16"/>
        <v>#N/A</v>
      </c>
      <c r="X85" s="73" t="e">
        <f t="shared" si="16"/>
        <v>#N/A</v>
      </c>
      <c r="Y85" s="73" t="e">
        <f t="shared" si="16"/>
        <v>#N/A</v>
      </c>
      <c r="Z85" s="73" t="e">
        <f t="shared" si="16"/>
        <v>#N/A</v>
      </c>
      <c r="AA85" s="73" t="e">
        <f t="shared" si="16"/>
        <v>#N/A</v>
      </c>
      <c r="AB85" s="73" t="e">
        <f t="shared" si="16"/>
        <v>#N/A</v>
      </c>
      <c r="AC85" s="73" t="e">
        <f t="shared" ref="Q85:AF101" si="18">INDEX($H85:$O85,1,MATCH(AC$4,$H85:$O85,0)+1)</f>
        <v>#N/A</v>
      </c>
      <c r="AD85" s="73" t="e">
        <f t="shared" si="18"/>
        <v>#N/A</v>
      </c>
      <c r="AE85" s="73" t="e">
        <f t="shared" si="18"/>
        <v>#N/A</v>
      </c>
      <c r="AF85" s="73" t="e">
        <f t="shared" si="18"/>
        <v>#N/A</v>
      </c>
      <c r="AG85" s="73" t="e">
        <f t="shared" si="17"/>
        <v>#N/A</v>
      </c>
      <c r="AH85" s="73" t="e">
        <f t="shared" si="17"/>
        <v>#N/A</v>
      </c>
      <c r="AI85" s="73">
        <f t="shared" si="17"/>
        <v>1</v>
      </c>
      <c r="AJ85" s="73" t="e">
        <f t="shared" si="17"/>
        <v>#N/A</v>
      </c>
      <c r="AK85" s="73" t="e">
        <f t="shared" si="17"/>
        <v>#N/A</v>
      </c>
      <c r="AL85" s="73" t="e">
        <f t="shared" si="17"/>
        <v>#N/A</v>
      </c>
      <c r="AM85" s="73" t="e">
        <f t="shared" si="17"/>
        <v>#N/A</v>
      </c>
      <c r="AN85" s="73" t="e">
        <f t="shared" si="17"/>
        <v>#N/A</v>
      </c>
      <c r="AO85" s="73" t="e">
        <f t="shared" si="17"/>
        <v>#N/A</v>
      </c>
      <c r="AP85" s="73" t="e">
        <f t="shared" si="17"/>
        <v>#N/A</v>
      </c>
      <c r="AQ85" s="73" t="e">
        <f t="shared" si="17"/>
        <v>#N/A</v>
      </c>
      <c r="AR85" s="73" t="e">
        <f t="shared" si="15"/>
        <v>#N/A</v>
      </c>
      <c r="AS85" s="73" t="e">
        <f t="shared" si="15"/>
        <v>#N/A</v>
      </c>
      <c r="AT85" s="73" t="e">
        <f t="shared" si="15"/>
        <v>#N/A</v>
      </c>
      <c r="AU85" s="73" t="e">
        <f t="shared" si="15"/>
        <v>#N/A</v>
      </c>
      <c r="AV85" s="73" t="e">
        <f t="shared" si="15"/>
        <v>#N/A</v>
      </c>
      <c r="AW85" s="73" t="e">
        <f t="shared" si="15"/>
        <v>#N/A</v>
      </c>
      <c r="AX85" s="73" t="e">
        <f t="shared" si="15"/>
        <v>#N/A</v>
      </c>
      <c r="AY85" s="73" t="e">
        <f t="shared" si="15"/>
        <v>#N/A</v>
      </c>
      <c r="AZ85" s="73" t="e">
        <f t="shared" si="15"/>
        <v>#N/A</v>
      </c>
    </row>
    <row r="86" spans="2:66">
      <c r="B86" s="66">
        <v>82</v>
      </c>
      <c r="C86" s="66" t="s">
        <v>111</v>
      </c>
      <c r="D86" s="66" t="s">
        <v>109</v>
      </c>
      <c r="E86" s="66">
        <f>SUMIF($BF$5:$BF$40,D86,$BE$5:$BE$40)+COUNTIF($D$4:D86,D86)</f>
        <v>11903</v>
      </c>
      <c r="F86" s="66" t="s">
        <v>239</v>
      </c>
      <c r="G86" s="67" t="s">
        <v>161</v>
      </c>
      <c r="H86" s="68" t="s">
        <v>109</v>
      </c>
      <c r="I86" s="68">
        <v>1</v>
      </c>
      <c r="J86" s="68" t="s">
        <v>110</v>
      </c>
      <c r="K86" s="68">
        <v>0</v>
      </c>
      <c r="L86" s="68" t="s">
        <v>110</v>
      </c>
      <c r="M86" s="68">
        <v>0</v>
      </c>
      <c r="N86" s="68" t="s">
        <v>110</v>
      </c>
      <c r="O86" s="68">
        <v>0</v>
      </c>
      <c r="Q86" s="73" t="e">
        <f t="shared" si="18"/>
        <v>#N/A</v>
      </c>
      <c r="R86" s="73" t="e">
        <f t="shared" si="18"/>
        <v>#N/A</v>
      </c>
      <c r="S86" s="73" t="e">
        <f t="shared" si="18"/>
        <v>#N/A</v>
      </c>
      <c r="T86" s="73" t="e">
        <f t="shared" si="18"/>
        <v>#N/A</v>
      </c>
      <c r="U86" s="73" t="e">
        <f t="shared" si="18"/>
        <v>#N/A</v>
      </c>
      <c r="V86" s="73" t="e">
        <f t="shared" si="18"/>
        <v>#N/A</v>
      </c>
      <c r="W86" s="73" t="e">
        <f t="shared" si="18"/>
        <v>#N/A</v>
      </c>
      <c r="X86" s="73" t="e">
        <f t="shared" si="18"/>
        <v>#N/A</v>
      </c>
      <c r="Y86" s="73" t="e">
        <f t="shared" si="18"/>
        <v>#N/A</v>
      </c>
      <c r="Z86" s="73" t="e">
        <f t="shared" si="18"/>
        <v>#N/A</v>
      </c>
      <c r="AA86" s="73" t="e">
        <f t="shared" si="18"/>
        <v>#N/A</v>
      </c>
      <c r="AB86" s="73" t="e">
        <f t="shared" si="18"/>
        <v>#N/A</v>
      </c>
      <c r="AC86" s="73" t="e">
        <f t="shared" si="18"/>
        <v>#N/A</v>
      </c>
      <c r="AD86" s="73" t="e">
        <f t="shared" si="18"/>
        <v>#N/A</v>
      </c>
      <c r="AE86" s="73" t="e">
        <f t="shared" si="18"/>
        <v>#N/A</v>
      </c>
      <c r="AF86" s="73" t="e">
        <f t="shared" si="18"/>
        <v>#N/A</v>
      </c>
      <c r="AG86" s="73" t="e">
        <f t="shared" si="17"/>
        <v>#N/A</v>
      </c>
      <c r="AH86" s="73" t="e">
        <f t="shared" si="17"/>
        <v>#N/A</v>
      </c>
      <c r="AI86" s="73">
        <f t="shared" si="17"/>
        <v>1</v>
      </c>
      <c r="AJ86" s="73" t="e">
        <f t="shared" si="17"/>
        <v>#N/A</v>
      </c>
      <c r="AK86" s="73" t="e">
        <f t="shared" si="17"/>
        <v>#N/A</v>
      </c>
      <c r="AL86" s="73" t="e">
        <f t="shared" si="17"/>
        <v>#N/A</v>
      </c>
      <c r="AM86" s="73" t="e">
        <f t="shared" si="17"/>
        <v>#N/A</v>
      </c>
      <c r="AN86" s="73" t="e">
        <f t="shared" si="17"/>
        <v>#N/A</v>
      </c>
      <c r="AO86" s="73" t="e">
        <f t="shared" si="17"/>
        <v>#N/A</v>
      </c>
      <c r="AP86" s="73" t="e">
        <f t="shared" si="17"/>
        <v>#N/A</v>
      </c>
      <c r="AQ86" s="73" t="e">
        <f t="shared" si="17"/>
        <v>#N/A</v>
      </c>
      <c r="AR86" s="73" t="e">
        <f t="shared" si="15"/>
        <v>#N/A</v>
      </c>
      <c r="AS86" s="73" t="e">
        <f t="shared" si="15"/>
        <v>#N/A</v>
      </c>
      <c r="AT86" s="73" t="e">
        <f t="shared" si="15"/>
        <v>#N/A</v>
      </c>
      <c r="AU86" s="73" t="e">
        <f t="shared" si="15"/>
        <v>#N/A</v>
      </c>
      <c r="AV86" s="73" t="e">
        <f t="shared" si="15"/>
        <v>#N/A</v>
      </c>
      <c r="AW86" s="73" t="e">
        <f t="shared" si="15"/>
        <v>#N/A</v>
      </c>
      <c r="AX86" s="73" t="e">
        <f t="shared" si="15"/>
        <v>#N/A</v>
      </c>
      <c r="AY86" s="73" t="e">
        <f t="shared" si="15"/>
        <v>#N/A</v>
      </c>
      <c r="AZ86" s="73" t="e">
        <f t="shared" si="15"/>
        <v>#N/A</v>
      </c>
    </row>
    <row r="87" spans="2:66">
      <c r="B87" s="66">
        <v>83</v>
      </c>
      <c r="C87" s="66" t="s">
        <v>111</v>
      </c>
      <c r="D87" s="66" t="s">
        <v>109</v>
      </c>
      <c r="E87" s="66">
        <f>SUMIF($BF$5:$BF$40,D87,$BE$5:$BE$40)+COUNTIF($D$4:D87,D87)</f>
        <v>11904</v>
      </c>
      <c r="F87" s="66" t="s">
        <v>240</v>
      </c>
      <c r="G87" s="67" t="s">
        <v>161</v>
      </c>
      <c r="H87" s="68" t="s">
        <v>109</v>
      </c>
      <c r="I87" s="68">
        <v>2</v>
      </c>
      <c r="J87" s="68" t="s">
        <v>110</v>
      </c>
      <c r="K87" s="68">
        <v>0</v>
      </c>
      <c r="L87" s="68" t="s">
        <v>110</v>
      </c>
      <c r="M87" s="68">
        <v>0</v>
      </c>
      <c r="N87" s="68" t="s">
        <v>110</v>
      </c>
      <c r="O87" s="68">
        <v>0</v>
      </c>
      <c r="Q87" s="73" t="e">
        <f t="shared" si="18"/>
        <v>#N/A</v>
      </c>
      <c r="R87" s="73" t="e">
        <f t="shared" si="18"/>
        <v>#N/A</v>
      </c>
      <c r="S87" s="73" t="e">
        <f t="shared" si="18"/>
        <v>#N/A</v>
      </c>
      <c r="T87" s="73" t="e">
        <f t="shared" si="18"/>
        <v>#N/A</v>
      </c>
      <c r="U87" s="73" t="e">
        <f t="shared" si="18"/>
        <v>#N/A</v>
      </c>
      <c r="V87" s="73" t="e">
        <f t="shared" si="18"/>
        <v>#N/A</v>
      </c>
      <c r="W87" s="73" t="e">
        <f t="shared" si="18"/>
        <v>#N/A</v>
      </c>
      <c r="X87" s="73" t="e">
        <f t="shared" si="18"/>
        <v>#N/A</v>
      </c>
      <c r="Y87" s="73" t="e">
        <f t="shared" si="18"/>
        <v>#N/A</v>
      </c>
      <c r="Z87" s="73" t="e">
        <f t="shared" si="18"/>
        <v>#N/A</v>
      </c>
      <c r="AA87" s="73" t="e">
        <f t="shared" si="18"/>
        <v>#N/A</v>
      </c>
      <c r="AB87" s="73" t="e">
        <f t="shared" si="18"/>
        <v>#N/A</v>
      </c>
      <c r="AC87" s="73" t="e">
        <f t="shared" si="18"/>
        <v>#N/A</v>
      </c>
      <c r="AD87" s="73" t="e">
        <f t="shared" si="18"/>
        <v>#N/A</v>
      </c>
      <c r="AE87" s="73" t="e">
        <f t="shared" si="18"/>
        <v>#N/A</v>
      </c>
      <c r="AF87" s="73" t="e">
        <f t="shared" si="18"/>
        <v>#N/A</v>
      </c>
      <c r="AG87" s="73" t="e">
        <f t="shared" si="17"/>
        <v>#N/A</v>
      </c>
      <c r="AH87" s="73" t="e">
        <f t="shared" si="17"/>
        <v>#N/A</v>
      </c>
      <c r="AI87" s="73">
        <f t="shared" si="17"/>
        <v>2</v>
      </c>
      <c r="AJ87" s="73" t="e">
        <f t="shared" si="17"/>
        <v>#N/A</v>
      </c>
      <c r="AK87" s="73" t="e">
        <f t="shared" si="17"/>
        <v>#N/A</v>
      </c>
      <c r="AL87" s="73" t="e">
        <f t="shared" si="17"/>
        <v>#N/A</v>
      </c>
      <c r="AM87" s="73" t="e">
        <f t="shared" si="17"/>
        <v>#N/A</v>
      </c>
      <c r="AN87" s="73" t="e">
        <f t="shared" si="17"/>
        <v>#N/A</v>
      </c>
      <c r="AO87" s="73" t="e">
        <f t="shared" si="17"/>
        <v>#N/A</v>
      </c>
      <c r="AP87" s="73" t="e">
        <f t="shared" si="17"/>
        <v>#N/A</v>
      </c>
      <c r="AQ87" s="73" t="e">
        <f t="shared" si="17"/>
        <v>#N/A</v>
      </c>
      <c r="AR87" s="73" t="e">
        <f t="shared" si="15"/>
        <v>#N/A</v>
      </c>
      <c r="AS87" s="73" t="e">
        <f t="shared" si="15"/>
        <v>#N/A</v>
      </c>
      <c r="AT87" s="73" t="e">
        <f t="shared" si="15"/>
        <v>#N/A</v>
      </c>
      <c r="AU87" s="73" t="e">
        <f t="shared" si="15"/>
        <v>#N/A</v>
      </c>
      <c r="AV87" s="73" t="e">
        <f t="shared" si="15"/>
        <v>#N/A</v>
      </c>
      <c r="AW87" s="73" t="e">
        <f t="shared" si="15"/>
        <v>#N/A</v>
      </c>
      <c r="AX87" s="73" t="e">
        <f t="shared" si="15"/>
        <v>#N/A</v>
      </c>
      <c r="AY87" s="73" t="e">
        <f t="shared" si="15"/>
        <v>#N/A</v>
      </c>
      <c r="AZ87" s="73" t="e">
        <f t="shared" si="15"/>
        <v>#N/A</v>
      </c>
    </row>
    <row r="88" spans="2:66">
      <c r="B88" s="66">
        <v>84</v>
      </c>
      <c r="C88" s="66" t="s">
        <v>111</v>
      </c>
      <c r="D88" s="66" t="s">
        <v>109</v>
      </c>
      <c r="E88" s="66">
        <f>SUMIF($BF$5:$BF$40,D88,$BE$5:$BE$40)+COUNTIF($D$4:D88,D88)</f>
        <v>11905</v>
      </c>
      <c r="F88" s="66" t="s">
        <v>241</v>
      </c>
      <c r="G88" s="67" t="s">
        <v>161</v>
      </c>
      <c r="H88" s="68" t="s">
        <v>109</v>
      </c>
      <c r="I88" s="68">
        <v>3</v>
      </c>
      <c r="J88" s="68" t="s">
        <v>110</v>
      </c>
      <c r="K88" s="68">
        <v>0</v>
      </c>
      <c r="L88" s="68" t="s">
        <v>110</v>
      </c>
      <c r="M88" s="68">
        <v>0</v>
      </c>
      <c r="N88" s="68" t="s">
        <v>110</v>
      </c>
      <c r="O88" s="68">
        <v>0</v>
      </c>
      <c r="Q88" s="73" t="e">
        <f t="shared" si="18"/>
        <v>#N/A</v>
      </c>
      <c r="R88" s="73" t="e">
        <f t="shared" si="18"/>
        <v>#N/A</v>
      </c>
      <c r="S88" s="73" t="e">
        <f t="shared" si="18"/>
        <v>#N/A</v>
      </c>
      <c r="T88" s="73" t="e">
        <f t="shared" si="18"/>
        <v>#N/A</v>
      </c>
      <c r="U88" s="73" t="e">
        <f t="shared" si="18"/>
        <v>#N/A</v>
      </c>
      <c r="V88" s="73" t="e">
        <f t="shared" si="18"/>
        <v>#N/A</v>
      </c>
      <c r="W88" s="73" t="e">
        <f t="shared" si="18"/>
        <v>#N/A</v>
      </c>
      <c r="X88" s="73" t="e">
        <f t="shared" si="18"/>
        <v>#N/A</v>
      </c>
      <c r="Y88" s="73" t="e">
        <f t="shared" si="18"/>
        <v>#N/A</v>
      </c>
      <c r="Z88" s="73" t="e">
        <f t="shared" si="18"/>
        <v>#N/A</v>
      </c>
      <c r="AA88" s="73" t="e">
        <f t="shared" si="18"/>
        <v>#N/A</v>
      </c>
      <c r="AB88" s="73" t="e">
        <f t="shared" si="18"/>
        <v>#N/A</v>
      </c>
      <c r="AC88" s="73" t="e">
        <f t="shared" si="18"/>
        <v>#N/A</v>
      </c>
      <c r="AD88" s="73" t="e">
        <f t="shared" si="18"/>
        <v>#N/A</v>
      </c>
      <c r="AE88" s="73" t="e">
        <f t="shared" si="18"/>
        <v>#N/A</v>
      </c>
      <c r="AF88" s="73" t="e">
        <f t="shared" si="18"/>
        <v>#N/A</v>
      </c>
      <c r="AG88" s="73" t="e">
        <f t="shared" si="17"/>
        <v>#N/A</v>
      </c>
      <c r="AH88" s="73" t="e">
        <f t="shared" si="17"/>
        <v>#N/A</v>
      </c>
      <c r="AI88" s="73">
        <f t="shared" si="17"/>
        <v>3</v>
      </c>
      <c r="AJ88" s="73" t="e">
        <f t="shared" si="17"/>
        <v>#N/A</v>
      </c>
      <c r="AK88" s="73" t="e">
        <f t="shared" si="17"/>
        <v>#N/A</v>
      </c>
      <c r="AL88" s="73" t="e">
        <f t="shared" si="17"/>
        <v>#N/A</v>
      </c>
      <c r="AM88" s="73" t="e">
        <f t="shared" si="17"/>
        <v>#N/A</v>
      </c>
      <c r="AN88" s="73" t="e">
        <f t="shared" si="17"/>
        <v>#N/A</v>
      </c>
      <c r="AO88" s="73" t="e">
        <f t="shared" si="17"/>
        <v>#N/A</v>
      </c>
      <c r="AP88" s="73" t="e">
        <f t="shared" si="17"/>
        <v>#N/A</v>
      </c>
      <c r="AQ88" s="73" t="e">
        <f t="shared" si="17"/>
        <v>#N/A</v>
      </c>
      <c r="AR88" s="73" t="e">
        <f t="shared" si="15"/>
        <v>#N/A</v>
      </c>
      <c r="AS88" s="73" t="e">
        <f t="shared" si="15"/>
        <v>#N/A</v>
      </c>
      <c r="AT88" s="73" t="e">
        <f t="shared" si="15"/>
        <v>#N/A</v>
      </c>
      <c r="AU88" s="73" t="e">
        <f t="shared" si="15"/>
        <v>#N/A</v>
      </c>
      <c r="AV88" s="73" t="e">
        <f t="shared" si="15"/>
        <v>#N/A</v>
      </c>
      <c r="AW88" s="73" t="e">
        <f t="shared" si="15"/>
        <v>#N/A</v>
      </c>
      <c r="AX88" s="73" t="e">
        <f t="shared" si="15"/>
        <v>#N/A</v>
      </c>
      <c r="AY88" s="73" t="e">
        <f t="shared" si="15"/>
        <v>#N/A</v>
      </c>
      <c r="AZ88" s="73" t="e">
        <f t="shared" si="15"/>
        <v>#N/A</v>
      </c>
    </row>
    <row r="89" spans="2:66">
      <c r="B89" s="66">
        <v>85</v>
      </c>
      <c r="C89" s="66" t="s">
        <v>111</v>
      </c>
      <c r="D89" s="66" t="s">
        <v>109</v>
      </c>
      <c r="E89" s="66">
        <f>SUMIF($BF$5:$BF$40,D89,$BE$5:$BE$40)+COUNTIF($D$4:D89,D89)</f>
        <v>11906</v>
      </c>
      <c r="F89" s="66" t="s">
        <v>242</v>
      </c>
      <c r="G89" s="67" t="s">
        <v>161</v>
      </c>
      <c r="H89" s="68" t="s">
        <v>109</v>
      </c>
      <c r="I89" s="68">
        <v>4</v>
      </c>
      <c r="J89" s="68" t="s">
        <v>110</v>
      </c>
      <c r="K89" s="68">
        <v>0</v>
      </c>
      <c r="L89" s="68" t="s">
        <v>110</v>
      </c>
      <c r="M89" s="68">
        <v>0</v>
      </c>
      <c r="N89" s="68" t="s">
        <v>110</v>
      </c>
      <c r="O89" s="68">
        <v>0</v>
      </c>
      <c r="Q89" s="73" t="e">
        <f t="shared" si="18"/>
        <v>#N/A</v>
      </c>
      <c r="R89" s="73" t="e">
        <f t="shared" si="18"/>
        <v>#N/A</v>
      </c>
      <c r="S89" s="73" t="e">
        <f t="shared" si="18"/>
        <v>#N/A</v>
      </c>
      <c r="T89" s="73" t="e">
        <f t="shared" si="18"/>
        <v>#N/A</v>
      </c>
      <c r="U89" s="73" t="e">
        <f t="shared" si="18"/>
        <v>#N/A</v>
      </c>
      <c r="V89" s="73" t="e">
        <f t="shared" si="18"/>
        <v>#N/A</v>
      </c>
      <c r="W89" s="73" t="e">
        <f t="shared" si="18"/>
        <v>#N/A</v>
      </c>
      <c r="X89" s="73" t="e">
        <f t="shared" si="18"/>
        <v>#N/A</v>
      </c>
      <c r="Y89" s="73" t="e">
        <f t="shared" si="18"/>
        <v>#N/A</v>
      </c>
      <c r="Z89" s="73" t="e">
        <f t="shared" si="18"/>
        <v>#N/A</v>
      </c>
      <c r="AA89" s="73" t="e">
        <f t="shared" si="18"/>
        <v>#N/A</v>
      </c>
      <c r="AB89" s="73" t="e">
        <f t="shared" si="18"/>
        <v>#N/A</v>
      </c>
      <c r="AC89" s="73" t="e">
        <f t="shared" si="18"/>
        <v>#N/A</v>
      </c>
      <c r="AD89" s="73" t="e">
        <f t="shared" si="18"/>
        <v>#N/A</v>
      </c>
      <c r="AE89" s="73" t="e">
        <f t="shared" si="18"/>
        <v>#N/A</v>
      </c>
      <c r="AF89" s="73" t="e">
        <f t="shared" si="18"/>
        <v>#N/A</v>
      </c>
      <c r="AG89" s="73" t="e">
        <f t="shared" si="17"/>
        <v>#N/A</v>
      </c>
      <c r="AH89" s="73" t="e">
        <f t="shared" si="17"/>
        <v>#N/A</v>
      </c>
      <c r="AI89" s="73">
        <f t="shared" si="17"/>
        <v>4</v>
      </c>
      <c r="AJ89" s="73" t="e">
        <f t="shared" si="17"/>
        <v>#N/A</v>
      </c>
      <c r="AK89" s="73" t="e">
        <f t="shared" si="17"/>
        <v>#N/A</v>
      </c>
      <c r="AL89" s="73" t="e">
        <f t="shared" si="17"/>
        <v>#N/A</v>
      </c>
      <c r="AM89" s="73" t="e">
        <f t="shared" si="17"/>
        <v>#N/A</v>
      </c>
      <c r="AN89" s="73" t="e">
        <f t="shared" si="17"/>
        <v>#N/A</v>
      </c>
      <c r="AO89" s="73" t="e">
        <f t="shared" si="17"/>
        <v>#N/A</v>
      </c>
      <c r="AP89" s="73" t="e">
        <f t="shared" si="17"/>
        <v>#N/A</v>
      </c>
      <c r="AQ89" s="73" t="e">
        <f t="shared" si="17"/>
        <v>#N/A</v>
      </c>
      <c r="AR89" s="73" t="e">
        <f t="shared" si="15"/>
        <v>#N/A</v>
      </c>
      <c r="AS89" s="73" t="e">
        <f t="shared" si="15"/>
        <v>#N/A</v>
      </c>
      <c r="AT89" s="73" t="e">
        <f t="shared" si="15"/>
        <v>#N/A</v>
      </c>
      <c r="AU89" s="73" t="e">
        <f t="shared" si="15"/>
        <v>#N/A</v>
      </c>
      <c r="AV89" s="73" t="e">
        <f t="shared" si="15"/>
        <v>#N/A</v>
      </c>
      <c r="AW89" s="73" t="e">
        <f t="shared" si="15"/>
        <v>#N/A</v>
      </c>
      <c r="AX89" s="73" t="e">
        <f t="shared" si="15"/>
        <v>#N/A</v>
      </c>
      <c r="AY89" s="73" t="e">
        <f t="shared" si="15"/>
        <v>#N/A</v>
      </c>
      <c r="AZ89" s="73" t="e">
        <f t="shared" si="15"/>
        <v>#N/A</v>
      </c>
    </row>
    <row r="90" spans="2:66">
      <c r="B90" s="66">
        <v>86</v>
      </c>
      <c r="C90" s="66" t="s">
        <v>111</v>
      </c>
      <c r="D90" s="66" t="s">
        <v>109</v>
      </c>
      <c r="E90" s="66">
        <f>SUMIF($BF$5:$BF$40,D90,$BE$5:$BE$40)+COUNTIF($D$4:D90,D90)</f>
        <v>11907</v>
      </c>
      <c r="F90" s="66" t="s">
        <v>243</v>
      </c>
      <c r="G90" s="67" t="s">
        <v>161</v>
      </c>
      <c r="H90" s="68" t="s">
        <v>109</v>
      </c>
      <c r="I90" s="68">
        <v>5</v>
      </c>
      <c r="J90" s="68" t="s">
        <v>110</v>
      </c>
      <c r="K90" s="68">
        <v>0</v>
      </c>
      <c r="L90" s="68" t="s">
        <v>110</v>
      </c>
      <c r="M90" s="68">
        <v>0</v>
      </c>
      <c r="N90" s="68" t="s">
        <v>110</v>
      </c>
      <c r="O90" s="68">
        <v>0</v>
      </c>
      <c r="Q90" s="73" t="e">
        <f t="shared" si="18"/>
        <v>#N/A</v>
      </c>
      <c r="R90" s="73" t="e">
        <f t="shared" si="18"/>
        <v>#N/A</v>
      </c>
      <c r="S90" s="73" t="e">
        <f t="shared" si="18"/>
        <v>#N/A</v>
      </c>
      <c r="T90" s="73" t="e">
        <f t="shared" si="18"/>
        <v>#N/A</v>
      </c>
      <c r="U90" s="73" t="e">
        <f t="shared" si="18"/>
        <v>#N/A</v>
      </c>
      <c r="V90" s="73" t="e">
        <f t="shared" si="18"/>
        <v>#N/A</v>
      </c>
      <c r="W90" s="73" t="e">
        <f t="shared" si="18"/>
        <v>#N/A</v>
      </c>
      <c r="X90" s="73" t="e">
        <f t="shared" si="18"/>
        <v>#N/A</v>
      </c>
      <c r="Y90" s="73" t="e">
        <f t="shared" si="18"/>
        <v>#N/A</v>
      </c>
      <c r="Z90" s="73" t="e">
        <f t="shared" si="18"/>
        <v>#N/A</v>
      </c>
      <c r="AA90" s="73" t="e">
        <f t="shared" si="18"/>
        <v>#N/A</v>
      </c>
      <c r="AB90" s="73" t="e">
        <f t="shared" si="18"/>
        <v>#N/A</v>
      </c>
      <c r="AC90" s="73" t="e">
        <f t="shared" si="18"/>
        <v>#N/A</v>
      </c>
      <c r="AD90" s="73" t="e">
        <f t="shared" si="18"/>
        <v>#N/A</v>
      </c>
      <c r="AE90" s="73" t="e">
        <f t="shared" si="18"/>
        <v>#N/A</v>
      </c>
      <c r="AF90" s="73" t="e">
        <f t="shared" si="18"/>
        <v>#N/A</v>
      </c>
      <c r="AG90" s="73" t="e">
        <f t="shared" si="17"/>
        <v>#N/A</v>
      </c>
      <c r="AH90" s="73" t="e">
        <f t="shared" si="17"/>
        <v>#N/A</v>
      </c>
      <c r="AI90" s="73">
        <f t="shared" si="17"/>
        <v>5</v>
      </c>
      <c r="AJ90" s="73" t="e">
        <f t="shared" si="17"/>
        <v>#N/A</v>
      </c>
      <c r="AK90" s="73" t="e">
        <f t="shared" si="17"/>
        <v>#N/A</v>
      </c>
      <c r="AL90" s="73" t="e">
        <f t="shared" si="17"/>
        <v>#N/A</v>
      </c>
      <c r="AM90" s="73" t="e">
        <f t="shared" si="17"/>
        <v>#N/A</v>
      </c>
      <c r="AN90" s="73" t="e">
        <f t="shared" si="17"/>
        <v>#N/A</v>
      </c>
      <c r="AO90" s="73" t="e">
        <f t="shared" si="17"/>
        <v>#N/A</v>
      </c>
      <c r="AP90" s="73" t="e">
        <f t="shared" si="17"/>
        <v>#N/A</v>
      </c>
      <c r="AQ90" s="73" t="e">
        <f t="shared" si="17"/>
        <v>#N/A</v>
      </c>
      <c r="AR90" s="73" t="e">
        <f t="shared" si="15"/>
        <v>#N/A</v>
      </c>
      <c r="AS90" s="73" t="e">
        <f t="shared" si="15"/>
        <v>#N/A</v>
      </c>
      <c r="AT90" s="73" t="e">
        <f t="shared" si="15"/>
        <v>#N/A</v>
      </c>
      <c r="AU90" s="73" t="e">
        <f t="shared" si="15"/>
        <v>#N/A</v>
      </c>
      <c r="AV90" s="73" t="e">
        <f t="shared" si="15"/>
        <v>#N/A</v>
      </c>
      <c r="AW90" s="73" t="e">
        <f t="shared" si="15"/>
        <v>#N/A</v>
      </c>
      <c r="AX90" s="73" t="e">
        <f t="shared" si="15"/>
        <v>#N/A</v>
      </c>
      <c r="AY90" s="73" t="e">
        <f t="shared" si="15"/>
        <v>#N/A</v>
      </c>
      <c r="AZ90" s="73" t="e">
        <f t="shared" si="15"/>
        <v>#N/A</v>
      </c>
    </row>
    <row r="91" spans="2:66">
      <c r="B91" s="66">
        <v>87</v>
      </c>
      <c r="C91" s="66" t="s">
        <v>111</v>
      </c>
      <c r="D91" s="66" t="s">
        <v>109</v>
      </c>
      <c r="E91" s="66">
        <f>SUMIF($BF$5:$BF$40,D91,$BE$5:$BE$40)+COUNTIF($D$4:D91,D91)</f>
        <v>11908</v>
      </c>
      <c r="F91" s="66" t="s">
        <v>244</v>
      </c>
      <c r="G91" s="67" t="s">
        <v>161</v>
      </c>
      <c r="H91" s="68" t="s">
        <v>109</v>
      </c>
      <c r="I91" s="68">
        <v>6</v>
      </c>
      <c r="J91" s="68" t="s">
        <v>110</v>
      </c>
      <c r="K91" s="68">
        <v>0</v>
      </c>
      <c r="L91" s="68" t="s">
        <v>110</v>
      </c>
      <c r="M91" s="68">
        <v>0</v>
      </c>
      <c r="N91" s="68" t="s">
        <v>110</v>
      </c>
      <c r="O91" s="68">
        <v>0</v>
      </c>
      <c r="Q91" s="73" t="e">
        <f t="shared" si="18"/>
        <v>#N/A</v>
      </c>
      <c r="R91" s="73" t="e">
        <f t="shared" si="18"/>
        <v>#N/A</v>
      </c>
      <c r="S91" s="73" t="e">
        <f t="shared" si="18"/>
        <v>#N/A</v>
      </c>
      <c r="T91" s="73" t="e">
        <f t="shared" si="18"/>
        <v>#N/A</v>
      </c>
      <c r="U91" s="73" t="e">
        <f t="shared" si="18"/>
        <v>#N/A</v>
      </c>
      <c r="V91" s="73" t="e">
        <f t="shared" si="18"/>
        <v>#N/A</v>
      </c>
      <c r="W91" s="73" t="e">
        <f t="shared" si="18"/>
        <v>#N/A</v>
      </c>
      <c r="X91" s="73" t="e">
        <f t="shared" si="18"/>
        <v>#N/A</v>
      </c>
      <c r="Y91" s="73" t="e">
        <f t="shared" si="18"/>
        <v>#N/A</v>
      </c>
      <c r="Z91" s="73" t="e">
        <f t="shared" si="18"/>
        <v>#N/A</v>
      </c>
      <c r="AA91" s="73" t="e">
        <f t="shared" si="18"/>
        <v>#N/A</v>
      </c>
      <c r="AB91" s="73" t="e">
        <f t="shared" si="18"/>
        <v>#N/A</v>
      </c>
      <c r="AC91" s="73" t="e">
        <f t="shared" si="18"/>
        <v>#N/A</v>
      </c>
      <c r="AD91" s="73" t="e">
        <f t="shared" si="18"/>
        <v>#N/A</v>
      </c>
      <c r="AE91" s="73" t="e">
        <f t="shared" si="18"/>
        <v>#N/A</v>
      </c>
      <c r="AF91" s="73" t="e">
        <f t="shared" si="18"/>
        <v>#N/A</v>
      </c>
      <c r="AG91" s="73" t="e">
        <f t="shared" si="17"/>
        <v>#N/A</v>
      </c>
      <c r="AH91" s="73" t="e">
        <f t="shared" si="17"/>
        <v>#N/A</v>
      </c>
      <c r="AI91" s="73">
        <f t="shared" si="17"/>
        <v>6</v>
      </c>
      <c r="AJ91" s="73" t="e">
        <f t="shared" si="17"/>
        <v>#N/A</v>
      </c>
      <c r="AK91" s="73" t="e">
        <f t="shared" si="17"/>
        <v>#N/A</v>
      </c>
      <c r="AL91" s="73" t="e">
        <f t="shared" si="17"/>
        <v>#N/A</v>
      </c>
      <c r="AM91" s="73" t="e">
        <f t="shared" si="17"/>
        <v>#N/A</v>
      </c>
      <c r="AN91" s="73" t="e">
        <f t="shared" si="17"/>
        <v>#N/A</v>
      </c>
      <c r="AO91" s="73" t="e">
        <f t="shared" si="17"/>
        <v>#N/A</v>
      </c>
      <c r="AP91" s="73" t="e">
        <f t="shared" si="17"/>
        <v>#N/A</v>
      </c>
      <c r="AQ91" s="73" t="e">
        <f t="shared" si="17"/>
        <v>#N/A</v>
      </c>
      <c r="AR91" s="73" t="e">
        <f t="shared" si="15"/>
        <v>#N/A</v>
      </c>
      <c r="AS91" s="73" t="e">
        <f t="shared" si="15"/>
        <v>#N/A</v>
      </c>
      <c r="AT91" s="73" t="e">
        <f t="shared" si="15"/>
        <v>#N/A</v>
      </c>
      <c r="AU91" s="73" t="e">
        <f t="shared" si="15"/>
        <v>#N/A</v>
      </c>
      <c r="AV91" s="73" t="e">
        <f t="shared" si="15"/>
        <v>#N/A</v>
      </c>
      <c r="AW91" s="73" t="e">
        <f t="shared" si="15"/>
        <v>#N/A</v>
      </c>
      <c r="AX91" s="73" t="e">
        <f t="shared" si="15"/>
        <v>#N/A</v>
      </c>
      <c r="AY91" s="73" t="e">
        <f t="shared" si="15"/>
        <v>#N/A</v>
      </c>
      <c r="AZ91" s="73" t="e">
        <f t="shared" si="15"/>
        <v>#N/A</v>
      </c>
    </row>
    <row r="92" spans="2:66">
      <c r="B92" s="66">
        <v>88</v>
      </c>
      <c r="C92" s="66" t="s">
        <v>111</v>
      </c>
      <c r="D92" s="66" t="s">
        <v>109</v>
      </c>
      <c r="E92" s="66">
        <f>SUMIF($BF$5:$BF$40,D92,$BE$5:$BE$40)+COUNTIF($D$4:D92,D92)</f>
        <v>11909</v>
      </c>
      <c r="F92" s="66" t="s">
        <v>245</v>
      </c>
      <c r="G92" s="67" t="s">
        <v>161</v>
      </c>
      <c r="H92" s="68" t="s">
        <v>109</v>
      </c>
      <c r="I92" s="68">
        <v>6</v>
      </c>
      <c r="J92" s="68" t="s">
        <v>110</v>
      </c>
      <c r="K92" s="68">
        <v>0</v>
      </c>
      <c r="L92" s="68" t="s">
        <v>110</v>
      </c>
      <c r="M92" s="68">
        <v>0</v>
      </c>
      <c r="N92" s="68" t="s">
        <v>110</v>
      </c>
      <c r="O92" s="68">
        <v>0</v>
      </c>
      <c r="Q92" s="73" t="e">
        <f t="shared" si="18"/>
        <v>#N/A</v>
      </c>
      <c r="R92" s="73" t="e">
        <f t="shared" si="18"/>
        <v>#N/A</v>
      </c>
      <c r="S92" s="73" t="e">
        <f t="shared" si="18"/>
        <v>#N/A</v>
      </c>
      <c r="T92" s="73" t="e">
        <f t="shared" si="18"/>
        <v>#N/A</v>
      </c>
      <c r="U92" s="73" t="e">
        <f t="shared" si="18"/>
        <v>#N/A</v>
      </c>
      <c r="V92" s="73" t="e">
        <f t="shared" si="18"/>
        <v>#N/A</v>
      </c>
      <c r="W92" s="73" t="e">
        <f t="shared" si="18"/>
        <v>#N/A</v>
      </c>
      <c r="X92" s="73" t="e">
        <f t="shared" si="18"/>
        <v>#N/A</v>
      </c>
      <c r="Y92" s="73" t="e">
        <f t="shared" si="18"/>
        <v>#N/A</v>
      </c>
      <c r="Z92" s="73" t="e">
        <f t="shared" si="18"/>
        <v>#N/A</v>
      </c>
      <c r="AA92" s="73" t="e">
        <f t="shared" si="18"/>
        <v>#N/A</v>
      </c>
      <c r="AB92" s="73" t="e">
        <f t="shared" si="18"/>
        <v>#N/A</v>
      </c>
      <c r="AC92" s="73" t="e">
        <f t="shared" si="18"/>
        <v>#N/A</v>
      </c>
      <c r="AD92" s="73" t="e">
        <f t="shared" si="18"/>
        <v>#N/A</v>
      </c>
      <c r="AE92" s="73" t="e">
        <f t="shared" si="18"/>
        <v>#N/A</v>
      </c>
      <c r="AF92" s="73" t="e">
        <f t="shared" si="18"/>
        <v>#N/A</v>
      </c>
      <c r="AG92" s="73" t="e">
        <f t="shared" si="17"/>
        <v>#N/A</v>
      </c>
      <c r="AH92" s="73" t="e">
        <f t="shared" si="17"/>
        <v>#N/A</v>
      </c>
      <c r="AI92" s="73">
        <f t="shared" si="17"/>
        <v>6</v>
      </c>
      <c r="AJ92" s="73" t="e">
        <f t="shared" si="17"/>
        <v>#N/A</v>
      </c>
      <c r="AK92" s="73" t="e">
        <f t="shared" si="17"/>
        <v>#N/A</v>
      </c>
      <c r="AL92" s="73" t="e">
        <f t="shared" si="17"/>
        <v>#N/A</v>
      </c>
      <c r="AM92" s="73" t="e">
        <f t="shared" si="17"/>
        <v>#N/A</v>
      </c>
      <c r="AN92" s="73" t="e">
        <f t="shared" si="17"/>
        <v>#N/A</v>
      </c>
      <c r="AO92" s="73" t="e">
        <f t="shared" si="17"/>
        <v>#N/A</v>
      </c>
      <c r="AP92" s="73" t="e">
        <f t="shared" si="17"/>
        <v>#N/A</v>
      </c>
      <c r="AQ92" s="73" t="e">
        <f t="shared" si="17"/>
        <v>#N/A</v>
      </c>
      <c r="AR92" s="73" t="e">
        <f t="shared" si="15"/>
        <v>#N/A</v>
      </c>
      <c r="AS92" s="73" t="e">
        <f t="shared" si="15"/>
        <v>#N/A</v>
      </c>
      <c r="AT92" s="73" t="e">
        <f t="shared" ref="AR92:AZ120" si="19">INDEX($H92:$O92,1,MATCH(AT$4,$H92:$O92,0)+1)</f>
        <v>#N/A</v>
      </c>
      <c r="AU92" s="73" t="e">
        <f t="shared" si="19"/>
        <v>#N/A</v>
      </c>
      <c r="AV92" s="73" t="e">
        <f t="shared" si="19"/>
        <v>#N/A</v>
      </c>
      <c r="AW92" s="73" t="e">
        <f t="shared" si="19"/>
        <v>#N/A</v>
      </c>
      <c r="AX92" s="73" t="e">
        <f t="shared" si="19"/>
        <v>#N/A</v>
      </c>
      <c r="AY92" s="73" t="e">
        <f t="shared" si="19"/>
        <v>#N/A</v>
      </c>
      <c r="AZ92" s="73" t="e">
        <f t="shared" si="19"/>
        <v>#N/A</v>
      </c>
    </row>
    <row r="93" spans="2:66">
      <c r="B93" s="66">
        <v>89</v>
      </c>
      <c r="C93" s="66" t="s">
        <v>111</v>
      </c>
      <c r="D93" s="66" t="s">
        <v>114</v>
      </c>
      <c r="E93" s="66">
        <f>SUMIF($BF$5:$BF$40,D93,$BE$5:$BE$40)+COUNTIF($D$4:D93,D93)</f>
        <v>12801</v>
      </c>
      <c r="F93" s="66" t="s">
        <v>246</v>
      </c>
      <c r="G93" s="67" t="s">
        <v>181</v>
      </c>
      <c r="H93" s="68" t="s">
        <v>114</v>
      </c>
      <c r="I93" s="68">
        <v>1</v>
      </c>
      <c r="J93" s="68" t="s">
        <v>116</v>
      </c>
      <c r="K93" s="68">
        <v>0</v>
      </c>
      <c r="L93" s="68" t="s">
        <v>116</v>
      </c>
      <c r="M93" s="68">
        <v>0</v>
      </c>
      <c r="N93" s="68" t="s">
        <v>116</v>
      </c>
      <c r="O93" s="68">
        <v>0</v>
      </c>
      <c r="Q93" s="73" t="e">
        <f t="shared" si="18"/>
        <v>#N/A</v>
      </c>
      <c r="R93" s="73" t="e">
        <f t="shared" si="18"/>
        <v>#N/A</v>
      </c>
      <c r="S93" s="73" t="e">
        <f t="shared" si="18"/>
        <v>#N/A</v>
      </c>
      <c r="T93" s="73" t="e">
        <f t="shared" si="18"/>
        <v>#N/A</v>
      </c>
      <c r="U93" s="73" t="e">
        <f t="shared" si="18"/>
        <v>#N/A</v>
      </c>
      <c r="V93" s="73" t="e">
        <f t="shared" si="18"/>
        <v>#N/A</v>
      </c>
      <c r="W93" s="73" t="e">
        <f t="shared" si="18"/>
        <v>#N/A</v>
      </c>
      <c r="X93" s="73" t="e">
        <f t="shared" si="18"/>
        <v>#N/A</v>
      </c>
      <c r="Y93" s="73" t="e">
        <f t="shared" si="18"/>
        <v>#N/A</v>
      </c>
      <c r="Z93" s="73" t="e">
        <f t="shared" si="18"/>
        <v>#N/A</v>
      </c>
      <c r="AA93" s="73" t="e">
        <f t="shared" si="18"/>
        <v>#N/A</v>
      </c>
      <c r="AB93" s="73" t="e">
        <f t="shared" si="18"/>
        <v>#N/A</v>
      </c>
      <c r="AC93" s="73" t="e">
        <f t="shared" si="18"/>
        <v>#N/A</v>
      </c>
      <c r="AD93" s="73" t="e">
        <f t="shared" si="18"/>
        <v>#N/A</v>
      </c>
      <c r="AE93" s="73" t="e">
        <f t="shared" si="18"/>
        <v>#N/A</v>
      </c>
      <c r="AF93" s="73" t="e">
        <f t="shared" si="18"/>
        <v>#N/A</v>
      </c>
      <c r="AG93" s="73" t="e">
        <f t="shared" si="17"/>
        <v>#N/A</v>
      </c>
      <c r="AH93" s="73" t="e">
        <f t="shared" si="17"/>
        <v>#N/A</v>
      </c>
      <c r="AI93" s="73" t="e">
        <f t="shared" si="17"/>
        <v>#N/A</v>
      </c>
      <c r="AJ93" s="73" t="e">
        <f t="shared" si="17"/>
        <v>#N/A</v>
      </c>
      <c r="AK93" s="73" t="e">
        <f t="shared" si="17"/>
        <v>#N/A</v>
      </c>
      <c r="AL93" s="73" t="e">
        <f t="shared" si="17"/>
        <v>#N/A</v>
      </c>
      <c r="AM93" s="73" t="e">
        <f t="shared" si="17"/>
        <v>#N/A</v>
      </c>
      <c r="AN93" s="73" t="e">
        <f t="shared" si="17"/>
        <v>#N/A</v>
      </c>
      <c r="AO93" s="73" t="e">
        <f t="shared" si="17"/>
        <v>#N/A</v>
      </c>
      <c r="AP93" s="73" t="e">
        <f t="shared" si="17"/>
        <v>#N/A</v>
      </c>
      <c r="AQ93" s="73" t="e">
        <f t="shared" si="17"/>
        <v>#N/A</v>
      </c>
      <c r="AR93" s="73">
        <f t="shared" si="19"/>
        <v>1</v>
      </c>
      <c r="AS93" s="73" t="e">
        <f t="shared" si="19"/>
        <v>#N/A</v>
      </c>
      <c r="AT93" s="73" t="e">
        <f t="shared" si="19"/>
        <v>#N/A</v>
      </c>
      <c r="AU93" s="73" t="e">
        <f t="shared" si="19"/>
        <v>#N/A</v>
      </c>
      <c r="AV93" s="73" t="e">
        <f t="shared" si="19"/>
        <v>#N/A</v>
      </c>
      <c r="AW93" s="73" t="e">
        <f t="shared" si="19"/>
        <v>#N/A</v>
      </c>
      <c r="AX93" s="73" t="e">
        <f t="shared" si="19"/>
        <v>#N/A</v>
      </c>
      <c r="AY93" s="73" t="e">
        <f t="shared" si="19"/>
        <v>#N/A</v>
      </c>
      <c r="AZ93" s="73" t="e">
        <f t="shared" si="19"/>
        <v>#N/A</v>
      </c>
    </row>
    <row r="94" spans="2:66">
      <c r="B94" s="66">
        <v>90</v>
      </c>
      <c r="C94" s="66" t="s">
        <v>117</v>
      </c>
      <c r="D94" s="66" t="s">
        <v>114</v>
      </c>
      <c r="E94" s="66">
        <f>SUMIF($BF$5:$BF$40,D94,$BE$5:$BE$40)+COUNTIF($D$4:D94,D94)</f>
        <v>12802</v>
      </c>
      <c r="F94" s="66" t="s">
        <v>247</v>
      </c>
      <c r="G94" s="67" t="s">
        <v>181</v>
      </c>
      <c r="H94" s="68" t="s">
        <v>114</v>
      </c>
      <c r="I94" s="68">
        <v>1</v>
      </c>
      <c r="J94" s="68" t="s">
        <v>116</v>
      </c>
      <c r="K94" s="68">
        <v>0</v>
      </c>
      <c r="L94" s="68" t="s">
        <v>116</v>
      </c>
      <c r="M94" s="68">
        <v>0</v>
      </c>
      <c r="N94" s="68" t="s">
        <v>116</v>
      </c>
      <c r="O94" s="68">
        <v>0</v>
      </c>
      <c r="Q94" s="73" t="e">
        <f t="shared" si="18"/>
        <v>#N/A</v>
      </c>
      <c r="R94" s="73" t="e">
        <f t="shared" si="18"/>
        <v>#N/A</v>
      </c>
      <c r="S94" s="73" t="e">
        <f t="shared" si="18"/>
        <v>#N/A</v>
      </c>
      <c r="T94" s="73" t="e">
        <f t="shared" si="18"/>
        <v>#N/A</v>
      </c>
      <c r="U94" s="73" t="e">
        <f t="shared" si="18"/>
        <v>#N/A</v>
      </c>
      <c r="V94" s="73" t="e">
        <f t="shared" si="18"/>
        <v>#N/A</v>
      </c>
      <c r="W94" s="73" t="e">
        <f t="shared" si="18"/>
        <v>#N/A</v>
      </c>
      <c r="X94" s="73" t="e">
        <f t="shared" si="18"/>
        <v>#N/A</v>
      </c>
      <c r="Y94" s="73" t="e">
        <f t="shared" si="18"/>
        <v>#N/A</v>
      </c>
      <c r="Z94" s="73" t="e">
        <f t="shared" si="18"/>
        <v>#N/A</v>
      </c>
      <c r="AA94" s="73" t="e">
        <f t="shared" si="18"/>
        <v>#N/A</v>
      </c>
      <c r="AB94" s="73" t="e">
        <f t="shared" si="18"/>
        <v>#N/A</v>
      </c>
      <c r="AC94" s="73" t="e">
        <f t="shared" si="18"/>
        <v>#N/A</v>
      </c>
      <c r="AD94" s="73" t="e">
        <f t="shared" si="18"/>
        <v>#N/A</v>
      </c>
      <c r="AE94" s="73" t="e">
        <f t="shared" si="18"/>
        <v>#N/A</v>
      </c>
      <c r="AF94" s="73" t="e">
        <f t="shared" si="18"/>
        <v>#N/A</v>
      </c>
      <c r="AG94" s="73" t="e">
        <f t="shared" si="17"/>
        <v>#N/A</v>
      </c>
      <c r="AH94" s="73" t="e">
        <f t="shared" si="17"/>
        <v>#N/A</v>
      </c>
      <c r="AI94" s="73" t="e">
        <f t="shared" si="17"/>
        <v>#N/A</v>
      </c>
      <c r="AJ94" s="73" t="e">
        <f t="shared" si="17"/>
        <v>#N/A</v>
      </c>
      <c r="AK94" s="73" t="e">
        <f t="shared" si="17"/>
        <v>#N/A</v>
      </c>
      <c r="AL94" s="73" t="e">
        <f t="shared" si="17"/>
        <v>#N/A</v>
      </c>
      <c r="AM94" s="73" t="e">
        <f t="shared" si="17"/>
        <v>#N/A</v>
      </c>
      <c r="AN94" s="73" t="e">
        <f t="shared" si="17"/>
        <v>#N/A</v>
      </c>
      <c r="AO94" s="73" t="e">
        <f t="shared" si="17"/>
        <v>#N/A</v>
      </c>
      <c r="AP94" s="73" t="e">
        <f t="shared" si="17"/>
        <v>#N/A</v>
      </c>
      <c r="AQ94" s="73" t="e">
        <f t="shared" si="17"/>
        <v>#N/A</v>
      </c>
      <c r="AR94" s="73">
        <f t="shared" si="19"/>
        <v>1</v>
      </c>
      <c r="AS94" s="73" t="e">
        <f t="shared" si="19"/>
        <v>#N/A</v>
      </c>
      <c r="AT94" s="73" t="e">
        <f t="shared" si="19"/>
        <v>#N/A</v>
      </c>
      <c r="AU94" s="73" t="e">
        <f t="shared" si="19"/>
        <v>#N/A</v>
      </c>
      <c r="AV94" s="73" t="e">
        <f t="shared" si="19"/>
        <v>#N/A</v>
      </c>
      <c r="AW94" s="73" t="e">
        <f t="shared" si="19"/>
        <v>#N/A</v>
      </c>
      <c r="AX94" s="73" t="e">
        <f t="shared" si="19"/>
        <v>#N/A</v>
      </c>
      <c r="AY94" s="73" t="e">
        <f t="shared" si="19"/>
        <v>#N/A</v>
      </c>
      <c r="AZ94" s="73" t="e">
        <f t="shared" si="19"/>
        <v>#N/A</v>
      </c>
    </row>
    <row r="95" spans="2:66">
      <c r="B95" s="66">
        <v>91</v>
      </c>
      <c r="C95" s="66" t="s">
        <v>117</v>
      </c>
      <c r="D95" s="66" t="s">
        <v>114</v>
      </c>
      <c r="E95" s="66">
        <f>SUMIF($BF$5:$BF$40,D95,$BE$5:$BE$40)+COUNTIF($D$4:D95,D95)</f>
        <v>12803</v>
      </c>
      <c r="F95" s="66" t="s">
        <v>248</v>
      </c>
      <c r="G95" s="67" t="s">
        <v>181</v>
      </c>
      <c r="H95" s="68" t="s">
        <v>114</v>
      </c>
      <c r="I95" s="68">
        <v>1</v>
      </c>
      <c r="J95" s="68" t="s">
        <v>116</v>
      </c>
      <c r="K95" s="68">
        <v>0</v>
      </c>
      <c r="L95" s="68" t="s">
        <v>116</v>
      </c>
      <c r="M95" s="68">
        <v>0</v>
      </c>
      <c r="N95" s="68" t="s">
        <v>116</v>
      </c>
      <c r="O95" s="68">
        <v>0</v>
      </c>
      <c r="Q95" s="73" t="e">
        <f t="shared" si="18"/>
        <v>#N/A</v>
      </c>
      <c r="R95" s="73" t="e">
        <f t="shared" si="18"/>
        <v>#N/A</v>
      </c>
      <c r="S95" s="73" t="e">
        <f t="shared" si="18"/>
        <v>#N/A</v>
      </c>
      <c r="T95" s="73" t="e">
        <f t="shared" si="18"/>
        <v>#N/A</v>
      </c>
      <c r="U95" s="73" t="e">
        <f t="shared" si="18"/>
        <v>#N/A</v>
      </c>
      <c r="V95" s="73" t="e">
        <f t="shared" si="18"/>
        <v>#N/A</v>
      </c>
      <c r="W95" s="73" t="e">
        <f t="shared" si="18"/>
        <v>#N/A</v>
      </c>
      <c r="X95" s="73" t="e">
        <f t="shared" si="18"/>
        <v>#N/A</v>
      </c>
      <c r="Y95" s="73" t="e">
        <f t="shared" si="18"/>
        <v>#N/A</v>
      </c>
      <c r="Z95" s="73" t="e">
        <f t="shared" si="18"/>
        <v>#N/A</v>
      </c>
      <c r="AA95" s="73" t="e">
        <f t="shared" si="18"/>
        <v>#N/A</v>
      </c>
      <c r="AB95" s="73" t="e">
        <f t="shared" si="18"/>
        <v>#N/A</v>
      </c>
      <c r="AC95" s="73" t="e">
        <f t="shared" si="18"/>
        <v>#N/A</v>
      </c>
      <c r="AD95" s="73" t="e">
        <f t="shared" si="18"/>
        <v>#N/A</v>
      </c>
      <c r="AE95" s="73" t="e">
        <f t="shared" si="18"/>
        <v>#N/A</v>
      </c>
      <c r="AF95" s="73" t="e">
        <f t="shared" si="18"/>
        <v>#N/A</v>
      </c>
      <c r="AG95" s="73" t="e">
        <f t="shared" si="17"/>
        <v>#N/A</v>
      </c>
      <c r="AH95" s="73" t="e">
        <f t="shared" si="17"/>
        <v>#N/A</v>
      </c>
      <c r="AI95" s="73" t="e">
        <f t="shared" si="17"/>
        <v>#N/A</v>
      </c>
      <c r="AJ95" s="73" t="e">
        <f t="shared" si="17"/>
        <v>#N/A</v>
      </c>
      <c r="AK95" s="73" t="e">
        <f t="shared" si="17"/>
        <v>#N/A</v>
      </c>
      <c r="AL95" s="73" t="e">
        <f t="shared" si="17"/>
        <v>#N/A</v>
      </c>
      <c r="AM95" s="73" t="e">
        <f t="shared" si="17"/>
        <v>#N/A</v>
      </c>
      <c r="AN95" s="73" t="e">
        <f t="shared" si="17"/>
        <v>#N/A</v>
      </c>
      <c r="AO95" s="73" t="e">
        <f t="shared" si="17"/>
        <v>#N/A</v>
      </c>
      <c r="AP95" s="73" t="e">
        <f t="shared" si="17"/>
        <v>#N/A</v>
      </c>
      <c r="AQ95" s="73" t="e">
        <f t="shared" si="17"/>
        <v>#N/A</v>
      </c>
      <c r="AR95" s="73">
        <f t="shared" si="19"/>
        <v>1</v>
      </c>
      <c r="AS95" s="73" t="e">
        <f t="shared" si="19"/>
        <v>#N/A</v>
      </c>
      <c r="AT95" s="73" t="e">
        <f t="shared" si="19"/>
        <v>#N/A</v>
      </c>
      <c r="AU95" s="73" t="e">
        <f t="shared" si="19"/>
        <v>#N/A</v>
      </c>
      <c r="AV95" s="73" t="e">
        <f t="shared" si="19"/>
        <v>#N/A</v>
      </c>
      <c r="AW95" s="73" t="e">
        <f t="shared" si="19"/>
        <v>#N/A</v>
      </c>
      <c r="AX95" s="73" t="e">
        <f t="shared" si="19"/>
        <v>#N/A</v>
      </c>
      <c r="AY95" s="73" t="e">
        <f t="shared" si="19"/>
        <v>#N/A</v>
      </c>
      <c r="AZ95" s="73" t="e">
        <f t="shared" si="19"/>
        <v>#N/A</v>
      </c>
    </row>
    <row r="96" spans="2:66">
      <c r="B96" s="66">
        <v>92</v>
      </c>
      <c r="C96" s="66" t="s">
        <v>117</v>
      </c>
      <c r="D96" s="66" t="s">
        <v>114</v>
      </c>
      <c r="E96" s="66">
        <f>SUMIF($BF$5:$BF$40,D96,$BE$5:$BE$40)+COUNTIF($D$4:D96,D96)</f>
        <v>12804</v>
      </c>
      <c r="F96" s="66" t="s">
        <v>249</v>
      </c>
      <c r="G96" s="67" t="s">
        <v>181</v>
      </c>
      <c r="H96" s="68" t="s">
        <v>114</v>
      </c>
      <c r="I96" s="68">
        <v>2</v>
      </c>
      <c r="J96" s="68" t="s">
        <v>116</v>
      </c>
      <c r="K96" s="68">
        <v>0</v>
      </c>
      <c r="L96" s="68" t="s">
        <v>116</v>
      </c>
      <c r="M96" s="68">
        <v>0</v>
      </c>
      <c r="N96" s="68" t="s">
        <v>116</v>
      </c>
      <c r="O96" s="68">
        <v>0</v>
      </c>
      <c r="Q96" s="73" t="e">
        <f t="shared" si="18"/>
        <v>#N/A</v>
      </c>
      <c r="R96" s="73" t="e">
        <f t="shared" si="18"/>
        <v>#N/A</v>
      </c>
      <c r="S96" s="73" t="e">
        <f t="shared" si="18"/>
        <v>#N/A</v>
      </c>
      <c r="T96" s="73" t="e">
        <f t="shared" si="18"/>
        <v>#N/A</v>
      </c>
      <c r="U96" s="73" t="e">
        <f t="shared" si="18"/>
        <v>#N/A</v>
      </c>
      <c r="V96" s="73" t="e">
        <f t="shared" si="18"/>
        <v>#N/A</v>
      </c>
      <c r="W96" s="73" t="e">
        <f t="shared" si="18"/>
        <v>#N/A</v>
      </c>
      <c r="X96" s="73" t="e">
        <f t="shared" si="18"/>
        <v>#N/A</v>
      </c>
      <c r="Y96" s="73" t="e">
        <f t="shared" si="18"/>
        <v>#N/A</v>
      </c>
      <c r="Z96" s="73" t="e">
        <f t="shared" si="18"/>
        <v>#N/A</v>
      </c>
      <c r="AA96" s="73" t="e">
        <f t="shared" si="18"/>
        <v>#N/A</v>
      </c>
      <c r="AB96" s="73" t="e">
        <f t="shared" si="18"/>
        <v>#N/A</v>
      </c>
      <c r="AC96" s="73" t="e">
        <f t="shared" si="18"/>
        <v>#N/A</v>
      </c>
      <c r="AD96" s="73" t="e">
        <f t="shared" si="18"/>
        <v>#N/A</v>
      </c>
      <c r="AE96" s="73" t="e">
        <f t="shared" si="18"/>
        <v>#N/A</v>
      </c>
      <c r="AF96" s="73" t="e">
        <f t="shared" si="18"/>
        <v>#N/A</v>
      </c>
      <c r="AG96" s="73" t="e">
        <f t="shared" si="17"/>
        <v>#N/A</v>
      </c>
      <c r="AH96" s="73" t="e">
        <f t="shared" si="17"/>
        <v>#N/A</v>
      </c>
      <c r="AI96" s="73" t="e">
        <f t="shared" si="17"/>
        <v>#N/A</v>
      </c>
      <c r="AJ96" s="73" t="e">
        <f t="shared" si="17"/>
        <v>#N/A</v>
      </c>
      <c r="AK96" s="73" t="e">
        <f t="shared" si="17"/>
        <v>#N/A</v>
      </c>
      <c r="AL96" s="73" t="e">
        <f t="shared" si="17"/>
        <v>#N/A</v>
      </c>
      <c r="AM96" s="73" t="e">
        <f t="shared" si="17"/>
        <v>#N/A</v>
      </c>
      <c r="AN96" s="73" t="e">
        <f t="shared" si="17"/>
        <v>#N/A</v>
      </c>
      <c r="AO96" s="73" t="e">
        <f t="shared" si="17"/>
        <v>#N/A</v>
      </c>
      <c r="AP96" s="73" t="e">
        <f t="shared" si="17"/>
        <v>#N/A</v>
      </c>
      <c r="AQ96" s="73" t="e">
        <f t="shared" si="17"/>
        <v>#N/A</v>
      </c>
      <c r="AR96" s="73">
        <f t="shared" si="19"/>
        <v>2</v>
      </c>
      <c r="AS96" s="73" t="e">
        <f t="shared" si="19"/>
        <v>#N/A</v>
      </c>
      <c r="AT96" s="73" t="e">
        <f t="shared" si="19"/>
        <v>#N/A</v>
      </c>
      <c r="AU96" s="73" t="e">
        <f t="shared" si="19"/>
        <v>#N/A</v>
      </c>
      <c r="AV96" s="73" t="e">
        <f t="shared" si="19"/>
        <v>#N/A</v>
      </c>
      <c r="AW96" s="73" t="e">
        <f t="shared" si="19"/>
        <v>#N/A</v>
      </c>
      <c r="AX96" s="73" t="e">
        <f t="shared" si="19"/>
        <v>#N/A</v>
      </c>
      <c r="AY96" s="73" t="e">
        <f t="shared" si="19"/>
        <v>#N/A</v>
      </c>
      <c r="AZ96" s="73" t="e">
        <f t="shared" si="19"/>
        <v>#N/A</v>
      </c>
    </row>
    <row r="97" spans="2:52">
      <c r="B97" s="66">
        <v>93</v>
      </c>
      <c r="C97" s="66" t="s">
        <v>117</v>
      </c>
      <c r="D97" s="66" t="s">
        <v>114</v>
      </c>
      <c r="E97" s="66">
        <f>SUMIF($BF$5:$BF$40,D97,$BE$5:$BE$40)+COUNTIF($D$4:D97,D97)</f>
        <v>12805</v>
      </c>
      <c r="F97" s="66" t="s">
        <v>250</v>
      </c>
      <c r="G97" s="67" t="s">
        <v>181</v>
      </c>
      <c r="H97" s="68" t="s">
        <v>114</v>
      </c>
      <c r="I97" s="68">
        <v>2</v>
      </c>
      <c r="J97" s="68" t="s">
        <v>116</v>
      </c>
      <c r="K97" s="68">
        <v>0</v>
      </c>
      <c r="L97" s="68" t="s">
        <v>116</v>
      </c>
      <c r="M97" s="68">
        <v>0</v>
      </c>
      <c r="N97" s="68" t="s">
        <v>116</v>
      </c>
      <c r="O97" s="68">
        <v>0</v>
      </c>
      <c r="Q97" s="73" t="e">
        <f t="shared" si="18"/>
        <v>#N/A</v>
      </c>
      <c r="R97" s="73" t="e">
        <f t="shared" si="18"/>
        <v>#N/A</v>
      </c>
      <c r="S97" s="73" t="e">
        <f t="shared" si="18"/>
        <v>#N/A</v>
      </c>
      <c r="T97" s="73" t="e">
        <f t="shared" si="18"/>
        <v>#N/A</v>
      </c>
      <c r="U97" s="73" t="e">
        <f t="shared" si="18"/>
        <v>#N/A</v>
      </c>
      <c r="V97" s="73" t="e">
        <f t="shared" si="18"/>
        <v>#N/A</v>
      </c>
      <c r="W97" s="73" t="e">
        <f t="shared" si="18"/>
        <v>#N/A</v>
      </c>
      <c r="X97" s="73" t="e">
        <f t="shared" si="18"/>
        <v>#N/A</v>
      </c>
      <c r="Y97" s="73" t="e">
        <f t="shared" si="18"/>
        <v>#N/A</v>
      </c>
      <c r="Z97" s="73" t="e">
        <f t="shared" si="18"/>
        <v>#N/A</v>
      </c>
      <c r="AA97" s="73" t="e">
        <f t="shared" si="18"/>
        <v>#N/A</v>
      </c>
      <c r="AB97" s="73" t="e">
        <f t="shared" si="18"/>
        <v>#N/A</v>
      </c>
      <c r="AC97" s="73" t="e">
        <f t="shared" si="18"/>
        <v>#N/A</v>
      </c>
      <c r="AD97" s="73" t="e">
        <f t="shared" si="18"/>
        <v>#N/A</v>
      </c>
      <c r="AE97" s="73" t="e">
        <f t="shared" si="18"/>
        <v>#N/A</v>
      </c>
      <c r="AF97" s="73" t="e">
        <f t="shared" si="18"/>
        <v>#N/A</v>
      </c>
      <c r="AG97" s="73" t="e">
        <f t="shared" si="17"/>
        <v>#N/A</v>
      </c>
      <c r="AH97" s="73" t="e">
        <f t="shared" si="17"/>
        <v>#N/A</v>
      </c>
      <c r="AI97" s="73" t="e">
        <f t="shared" si="17"/>
        <v>#N/A</v>
      </c>
      <c r="AJ97" s="73" t="e">
        <f t="shared" si="17"/>
        <v>#N/A</v>
      </c>
      <c r="AK97" s="73" t="e">
        <f t="shared" si="17"/>
        <v>#N/A</v>
      </c>
      <c r="AL97" s="73" t="e">
        <f t="shared" si="17"/>
        <v>#N/A</v>
      </c>
      <c r="AM97" s="73" t="e">
        <f t="shared" si="17"/>
        <v>#N/A</v>
      </c>
      <c r="AN97" s="73" t="e">
        <f t="shared" si="17"/>
        <v>#N/A</v>
      </c>
      <c r="AO97" s="73" t="e">
        <f t="shared" si="17"/>
        <v>#N/A</v>
      </c>
      <c r="AP97" s="73" t="e">
        <f t="shared" si="17"/>
        <v>#N/A</v>
      </c>
      <c r="AQ97" s="73" t="e">
        <f t="shared" si="17"/>
        <v>#N/A</v>
      </c>
      <c r="AR97" s="73">
        <f t="shared" si="19"/>
        <v>2</v>
      </c>
      <c r="AS97" s="73" t="e">
        <f t="shared" si="19"/>
        <v>#N/A</v>
      </c>
      <c r="AT97" s="73" t="e">
        <f t="shared" si="19"/>
        <v>#N/A</v>
      </c>
      <c r="AU97" s="73" t="e">
        <f t="shared" si="19"/>
        <v>#N/A</v>
      </c>
      <c r="AV97" s="73" t="e">
        <f t="shared" si="19"/>
        <v>#N/A</v>
      </c>
      <c r="AW97" s="73" t="e">
        <f t="shared" si="19"/>
        <v>#N/A</v>
      </c>
      <c r="AX97" s="73" t="e">
        <f t="shared" si="19"/>
        <v>#N/A</v>
      </c>
      <c r="AY97" s="73" t="e">
        <f t="shared" si="19"/>
        <v>#N/A</v>
      </c>
      <c r="AZ97" s="73" t="e">
        <f t="shared" si="19"/>
        <v>#N/A</v>
      </c>
    </row>
    <row r="98" spans="2:52">
      <c r="B98" s="66">
        <v>94</v>
      </c>
      <c r="C98" s="66" t="s">
        <v>117</v>
      </c>
      <c r="D98" s="66" t="s">
        <v>114</v>
      </c>
      <c r="E98" s="66">
        <f>SUMIF($BF$5:$BF$40,D98,$BE$5:$BE$40)+COUNTIF($D$4:D98,D98)</f>
        <v>12806</v>
      </c>
      <c r="F98" s="66" t="s">
        <v>251</v>
      </c>
      <c r="G98" s="67" t="s">
        <v>181</v>
      </c>
      <c r="H98" s="68" t="s">
        <v>114</v>
      </c>
      <c r="I98" s="68">
        <v>3</v>
      </c>
      <c r="J98" s="68" t="s">
        <v>116</v>
      </c>
      <c r="K98" s="68">
        <v>0</v>
      </c>
      <c r="L98" s="68" t="s">
        <v>116</v>
      </c>
      <c r="M98" s="68">
        <v>0</v>
      </c>
      <c r="N98" s="68" t="s">
        <v>116</v>
      </c>
      <c r="O98" s="68">
        <v>0</v>
      </c>
      <c r="Q98" s="73" t="e">
        <f t="shared" si="18"/>
        <v>#N/A</v>
      </c>
      <c r="R98" s="73" t="e">
        <f t="shared" si="18"/>
        <v>#N/A</v>
      </c>
      <c r="S98" s="73" t="e">
        <f t="shared" si="18"/>
        <v>#N/A</v>
      </c>
      <c r="T98" s="73" t="e">
        <f t="shared" si="18"/>
        <v>#N/A</v>
      </c>
      <c r="U98" s="73" t="e">
        <f t="shared" si="18"/>
        <v>#N/A</v>
      </c>
      <c r="V98" s="73" t="e">
        <f t="shared" si="18"/>
        <v>#N/A</v>
      </c>
      <c r="W98" s="73" t="e">
        <f t="shared" si="18"/>
        <v>#N/A</v>
      </c>
      <c r="X98" s="73" t="e">
        <f t="shared" si="18"/>
        <v>#N/A</v>
      </c>
      <c r="Y98" s="73" t="e">
        <f t="shared" si="18"/>
        <v>#N/A</v>
      </c>
      <c r="Z98" s="73" t="e">
        <f t="shared" si="18"/>
        <v>#N/A</v>
      </c>
      <c r="AA98" s="73" t="e">
        <f t="shared" si="18"/>
        <v>#N/A</v>
      </c>
      <c r="AB98" s="73" t="e">
        <f t="shared" si="18"/>
        <v>#N/A</v>
      </c>
      <c r="AC98" s="73" t="e">
        <f t="shared" si="18"/>
        <v>#N/A</v>
      </c>
      <c r="AD98" s="73" t="e">
        <f t="shared" si="18"/>
        <v>#N/A</v>
      </c>
      <c r="AE98" s="73" t="e">
        <f t="shared" si="18"/>
        <v>#N/A</v>
      </c>
      <c r="AF98" s="73" t="e">
        <f t="shared" si="18"/>
        <v>#N/A</v>
      </c>
      <c r="AG98" s="73" t="e">
        <f t="shared" si="17"/>
        <v>#N/A</v>
      </c>
      <c r="AH98" s="73" t="e">
        <f t="shared" si="17"/>
        <v>#N/A</v>
      </c>
      <c r="AI98" s="73" t="e">
        <f t="shared" si="17"/>
        <v>#N/A</v>
      </c>
      <c r="AJ98" s="73" t="e">
        <f t="shared" si="17"/>
        <v>#N/A</v>
      </c>
      <c r="AK98" s="73" t="e">
        <f t="shared" si="17"/>
        <v>#N/A</v>
      </c>
      <c r="AL98" s="73" t="e">
        <f t="shared" si="17"/>
        <v>#N/A</v>
      </c>
      <c r="AM98" s="73" t="e">
        <f t="shared" si="17"/>
        <v>#N/A</v>
      </c>
      <c r="AN98" s="73" t="e">
        <f t="shared" si="17"/>
        <v>#N/A</v>
      </c>
      <c r="AO98" s="73" t="e">
        <f t="shared" si="17"/>
        <v>#N/A</v>
      </c>
      <c r="AP98" s="73" t="e">
        <f t="shared" si="17"/>
        <v>#N/A</v>
      </c>
      <c r="AQ98" s="73" t="e">
        <f t="shared" si="17"/>
        <v>#N/A</v>
      </c>
      <c r="AR98" s="73">
        <f t="shared" si="19"/>
        <v>3</v>
      </c>
      <c r="AS98" s="73" t="e">
        <f t="shared" si="19"/>
        <v>#N/A</v>
      </c>
      <c r="AT98" s="73" t="e">
        <f t="shared" si="19"/>
        <v>#N/A</v>
      </c>
      <c r="AU98" s="73" t="e">
        <f t="shared" si="19"/>
        <v>#N/A</v>
      </c>
      <c r="AV98" s="73" t="e">
        <f t="shared" si="19"/>
        <v>#N/A</v>
      </c>
      <c r="AW98" s="73" t="e">
        <f t="shared" si="19"/>
        <v>#N/A</v>
      </c>
      <c r="AX98" s="73" t="e">
        <f t="shared" si="19"/>
        <v>#N/A</v>
      </c>
      <c r="AY98" s="73" t="e">
        <f t="shared" si="19"/>
        <v>#N/A</v>
      </c>
      <c r="AZ98" s="73" t="e">
        <f t="shared" si="19"/>
        <v>#N/A</v>
      </c>
    </row>
    <row r="99" spans="2:52">
      <c r="B99" s="66">
        <v>95</v>
      </c>
      <c r="C99" s="66" t="s">
        <v>117</v>
      </c>
      <c r="D99" s="66" t="s">
        <v>114</v>
      </c>
      <c r="E99" s="66">
        <f>SUMIF($BF$5:$BF$40,D99,$BE$5:$BE$40)+COUNTIF($D$4:D99,D99)</f>
        <v>12807</v>
      </c>
      <c r="F99" s="66" t="s">
        <v>252</v>
      </c>
      <c r="G99" s="67" t="s">
        <v>181</v>
      </c>
      <c r="H99" s="68" t="s">
        <v>114</v>
      </c>
      <c r="I99" s="68">
        <v>4</v>
      </c>
      <c r="J99" s="68" t="s">
        <v>116</v>
      </c>
      <c r="K99" s="68">
        <v>0</v>
      </c>
      <c r="L99" s="68" t="s">
        <v>116</v>
      </c>
      <c r="M99" s="68">
        <v>0</v>
      </c>
      <c r="N99" s="68" t="s">
        <v>116</v>
      </c>
      <c r="O99" s="68">
        <v>0</v>
      </c>
      <c r="Q99" s="73" t="e">
        <f t="shared" si="18"/>
        <v>#N/A</v>
      </c>
      <c r="R99" s="73" t="e">
        <f t="shared" si="18"/>
        <v>#N/A</v>
      </c>
      <c r="S99" s="73" t="e">
        <f t="shared" si="18"/>
        <v>#N/A</v>
      </c>
      <c r="T99" s="73" t="e">
        <f t="shared" si="18"/>
        <v>#N/A</v>
      </c>
      <c r="U99" s="73" t="e">
        <f t="shared" si="18"/>
        <v>#N/A</v>
      </c>
      <c r="V99" s="73" t="e">
        <f t="shared" si="18"/>
        <v>#N/A</v>
      </c>
      <c r="W99" s="73" t="e">
        <f t="shared" si="18"/>
        <v>#N/A</v>
      </c>
      <c r="X99" s="73" t="e">
        <f t="shared" si="18"/>
        <v>#N/A</v>
      </c>
      <c r="Y99" s="73" t="e">
        <f t="shared" si="18"/>
        <v>#N/A</v>
      </c>
      <c r="Z99" s="73" t="e">
        <f t="shared" si="18"/>
        <v>#N/A</v>
      </c>
      <c r="AA99" s="73" t="e">
        <f t="shared" si="18"/>
        <v>#N/A</v>
      </c>
      <c r="AB99" s="73" t="e">
        <f t="shared" si="18"/>
        <v>#N/A</v>
      </c>
      <c r="AC99" s="73" t="e">
        <f t="shared" si="18"/>
        <v>#N/A</v>
      </c>
      <c r="AD99" s="73" t="e">
        <f t="shared" si="18"/>
        <v>#N/A</v>
      </c>
      <c r="AE99" s="73" t="e">
        <f t="shared" si="18"/>
        <v>#N/A</v>
      </c>
      <c r="AF99" s="73" t="e">
        <f t="shared" si="18"/>
        <v>#N/A</v>
      </c>
      <c r="AG99" s="73" t="e">
        <f t="shared" si="17"/>
        <v>#N/A</v>
      </c>
      <c r="AH99" s="73" t="e">
        <f t="shared" si="17"/>
        <v>#N/A</v>
      </c>
      <c r="AI99" s="73" t="e">
        <f t="shared" si="17"/>
        <v>#N/A</v>
      </c>
      <c r="AJ99" s="73" t="e">
        <f t="shared" si="17"/>
        <v>#N/A</v>
      </c>
      <c r="AK99" s="73" t="e">
        <f t="shared" si="17"/>
        <v>#N/A</v>
      </c>
      <c r="AL99" s="73" t="e">
        <f t="shared" si="17"/>
        <v>#N/A</v>
      </c>
      <c r="AM99" s="73" t="e">
        <f t="shared" si="17"/>
        <v>#N/A</v>
      </c>
      <c r="AN99" s="73" t="e">
        <f t="shared" si="17"/>
        <v>#N/A</v>
      </c>
      <c r="AO99" s="73" t="e">
        <f t="shared" si="17"/>
        <v>#N/A</v>
      </c>
      <c r="AP99" s="73" t="e">
        <f t="shared" si="17"/>
        <v>#N/A</v>
      </c>
      <c r="AQ99" s="73" t="e">
        <f t="shared" si="17"/>
        <v>#N/A</v>
      </c>
      <c r="AR99" s="73">
        <f t="shared" si="19"/>
        <v>4</v>
      </c>
      <c r="AS99" s="73" t="e">
        <f t="shared" si="19"/>
        <v>#N/A</v>
      </c>
      <c r="AT99" s="73" t="e">
        <f t="shared" si="19"/>
        <v>#N/A</v>
      </c>
      <c r="AU99" s="73" t="e">
        <f t="shared" si="19"/>
        <v>#N/A</v>
      </c>
      <c r="AV99" s="73" t="e">
        <f t="shared" si="19"/>
        <v>#N/A</v>
      </c>
      <c r="AW99" s="73" t="e">
        <f t="shared" si="19"/>
        <v>#N/A</v>
      </c>
      <c r="AX99" s="73" t="e">
        <f t="shared" si="19"/>
        <v>#N/A</v>
      </c>
      <c r="AY99" s="73" t="e">
        <f t="shared" si="19"/>
        <v>#N/A</v>
      </c>
      <c r="AZ99" s="73" t="e">
        <f t="shared" si="19"/>
        <v>#N/A</v>
      </c>
    </row>
    <row r="100" spans="2:52">
      <c r="B100" s="66">
        <v>96</v>
      </c>
      <c r="C100" s="66" t="s">
        <v>117</v>
      </c>
      <c r="D100" s="66" t="s">
        <v>114</v>
      </c>
      <c r="E100" s="66">
        <f>SUMIF($BF$5:$BF$40,D100,$BE$5:$BE$40)+COUNTIF($D$4:D100,D100)</f>
        <v>12808</v>
      </c>
      <c r="F100" s="66" t="s">
        <v>253</v>
      </c>
      <c r="G100" s="67" t="s">
        <v>181</v>
      </c>
      <c r="H100" s="68" t="s">
        <v>114</v>
      </c>
      <c r="I100" s="68">
        <v>5</v>
      </c>
      <c r="J100" s="68" t="s">
        <v>116</v>
      </c>
      <c r="K100" s="68">
        <v>0</v>
      </c>
      <c r="L100" s="68" t="s">
        <v>116</v>
      </c>
      <c r="M100" s="68">
        <v>0</v>
      </c>
      <c r="N100" s="68" t="s">
        <v>116</v>
      </c>
      <c r="O100" s="68">
        <v>0</v>
      </c>
      <c r="Q100" s="73" t="e">
        <f t="shared" si="18"/>
        <v>#N/A</v>
      </c>
      <c r="R100" s="73" t="e">
        <f t="shared" si="18"/>
        <v>#N/A</v>
      </c>
      <c r="S100" s="73" t="e">
        <f t="shared" si="18"/>
        <v>#N/A</v>
      </c>
      <c r="T100" s="73" t="e">
        <f t="shared" si="18"/>
        <v>#N/A</v>
      </c>
      <c r="U100" s="73" t="e">
        <f t="shared" si="18"/>
        <v>#N/A</v>
      </c>
      <c r="V100" s="73" t="e">
        <f t="shared" si="18"/>
        <v>#N/A</v>
      </c>
      <c r="W100" s="73" t="e">
        <f t="shared" si="18"/>
        <v>#N/A</v>
      </c>
      <c r="X100" s="73" t="e">
        <f t="shared" si="18"/>
        <v>#N/A</v>
      </c>
      <c r="Y100" s="73" t="e">
        <f t="shared" si="18"/>
        <v>#N/A</v>
      </c>
      <c r="Z100" s="73" t="e">
        <f t="shared" si="18"/>
        <v>#N/A</v>
      </c>
      <c r="AA100" s="73" t="e">
        <f t="shared" si="18"/>
        <v>#N/A</v>
      </c>
      <c r="AB100" s="73" t="e">
        <f t="shared" si="18"/>
        <v>#N/A</v>
      </c>
      <c r="AC100" s="73" t="e">
        <f t="shared" si="18"/>
        <v>#N/A</v>
      </c>
      <c r="AD100" s="73" t="e">
        <f t="shared" si="18"/>
        <v>#N/A</v>
      </c>
      <c r="AE100" s="73" t="e">
        <f t="shared" si="18"/>
        <v>#N/A</v>
      </c>
      <c r="AF100" s="73" t="e">
        <f t="shared" si="18"/>
        <v>#N/A</v>
      </c>
      <c r="AG100" s="73" t="e">
        <f t="shared" si="17"/>
        <v>#N/A</v>
      </c>
      <c r="AH100" s="73" t="e">
        <f t="shared" si="17"/>
        <v>#N/A</v>
      </c>
      <c r="AI100" s="73" t="e">
        <f t="shared" si="17"/>
        <v>#N/A</v>
      </c>
      <c r="AJ100" s="73" t="e">
        <f t="shared" si="17"/>
        <v>#N/A</v>
      </c>
      <c r="AK100" s="73" t="e">
        <f t="shared" si="17"/>
        <v>#N/A</v>
      </c>
      <c r="AL100" s="73" t="e">
        <f t="shared" si="17"/>
        <v>#N/A</v>
      </c>
      <c r="AM100" s="73" t="e">
        <f t="shared" si="17"/>
        <v>#N/A</v>
      </c>
      <c r="AN100" s="73" t="e">
        <f t="shared" si="17"/>
        <v>#N/A</v>
      </c>
      <c r="AO100" s="73" t="e">
        <f t="shared" si="17"/>
        <v>#N/A</v>
      </c>
      <c r="AP100" s="73" t="e">
        <f t="shared" si="17"/>
        <v>#N/A</v>
      </c>
      <c r="AQ100" s="73" t="e">
        <f t="shared" si="17"/>
        <v>#N/A</v>
      </c>
      <c r="AR100" s="73">
        <f t="shared" si="19"/>
        <v>5</v>
      </c>
      <c r="AS100" s="73" t="e">
        <f t="shared" si="19"/>
        <v>#N/A</v>
      </c>
      <c r="AT100" s="73" t="e">
        <f t="shared" si="19"/>
        <v>#N/A</v>
      </c>
      <c r="AU100" s="73" t="e">
        <f t="shared" si="19"/>
        <v>#N/A</v>
      </c>
      <c r="AV100" s="73" t="e">
        <f t="shared" si="19"/>
        <v>#N/A</v>
      </c>
      <c r="AW100" s="73" t="e">
        <f t="shared" si="19"/>
        <v>#N/A</v>
      </c>
      <c r="AX100" s="73" t="e">
        <f t="shared" si="19"/>
        <v>#N/A</v>
      </c>
      <c r="AY100" s="73" t="e">
        <f t="shared" si="19"/>
        <v>#N/A</v>
      </c>
      <c r="AZ100" s="73" t="e">
        <f t="shared" si="19"/>
        <v>#N/A</v>
      </c>
    </row>
    <row r="101" spans="2:52">
      <c r="B101" s="66">
        <v>97</v>
      </c>
      <c r="C101" s="66" t="s">
        <v>117</v>
      </c>
      <c r="D101" s="66" t="s">
        <v>114</v>
      </c>
      <c r="E101" s="66">
        <f>SUMIF($BF$5:$BF$40,D101,$BE$5:$BE$40)+COUNTIF($D$4:D101,D101)</f>
        <v>12809</v>
      </c>
      <c r="F101" s="66" t="s">
        <v>254</v>
      </c>
      <c r="G101" s="67" t="s">
        <v>181</v>
      </c>
      <c r="H101" s="68" t="s">
        <v>114</v>
      </c>
      <c r="I101" s="68">
        <v>6</v>
      </c>
      <c r="J101" s="68" t="s">
        <v>116</v>
      </c>
      <c r="K101" s="68">
        <v>0</v>
      </c>
      <c r="L101" s="68" t="s">
        <v>116</v>
      </c>
      <c r="M101" s="68">
        <v>0</v>
      </c>
      <c r="N101" s="68" t="s">
        <v>116</v>
      </c>
      <c r="O101" s="68">
        <v>0</v>
      </c>
      <c r="Q101" s="73" t="e">
        <f t="shared" si="18"/>
        <v>#N/A</v>
      </c>
      <c r="R101" s="73" t="e">
        <f t="shared" si="18"/>
        <v>#N/A</v>
      </c>
      <c r="S101" s="73" t="e">
        <f t="shared" si="18"/>
        <v>#N/A</v>
      </c>
      <c r="T101" s="73" t="e">
        <f t="shared" si="18"/>
        <v>#N/A</v>
      </c>
      <c r="U101" s="73" t="e">
        <f t="shared" si="18"/>
        <v>#N/A</v>
      </c>
      <c r="V101" s="73" t="e">
        <f t="shared" si="18"/>
        <v>#N/A</v>
      </c>
      <c r="W101" s="73" t="e">
        <f t="shared" si="18"/>
        <v>#N/A</v>
      </c>
      <c r="X101" s="73" t="e">
        <f t="shared" si="18"/>
        <v>#N/A</v>
      </c>
      <c r="Y101" s="73" t="e">
        <f t="shared" si="18"/>
        <v>#N/A</v>
      </c>
      <c r="Z101" s="73" t="e">
        <f t="shared" si="18"/>
        <v>#N/A</v>
      </c>
      <c r="AA101" s="73" t="e">
        <f t="shared" si="18"/>
        <v>#N/A</v>
      </c>
      <c r="AB101" s="73" t="e">
        <f t="shared" ref="Q101:AF117" si="20">INDEX($H101:$O101,1,MATCH(AB$4,$H101:$O101,0)+1)</f>
        <v>#N/A</v>
      </c>
      <c r="AC101" s="73" t="e">
        <f t="shared" si="20"/>
        <v>#N/A</v>
      </c>
      <c r="AD101" s="73" t="e">
        <f t="shared" si="20"/>
        <v>#N/A</v>
      </c>
      <c r="AE101" s="73" t="e">
        <f t="shared" si="20"/>
        <v>#N/A</v>
      </c>
      <c r="AF101" s="73" t="e">
        <f t="shared" si="20"/>
        <v>#N/A</v>
      </c>
      <c r="AG101" s="73" t="e">
        <f t="shared" si="17"/>
        <v>#N/A</v>
      </c>
      <c r="AH101" s="73" t="e">
        <f t="shared" si="17"/>
        <v>#N/A</v>
      </c>
      <c r="AI101" s="73" t="e">
        <f t="shared" si="17"/>
        <v>#N/A</v>
      </c>
      <c r="AJ101" s="73" t="e">
        <f t="shared" si="17"/>
        <v>#N/A</v>
      </c>
      <c r="AK101" s="73" t="e">
        <f t="shared" si="17"/>
        <v>#N/A</v>
      </c>
      <c r="AL101" s="73" t="e">
        <f t="shared" si="17"/>
        <v>#N/A</v>
      </c>
      <c r="AM101" s="73" t="e">
        <f t="shared" si="17"/>
        <v>#N/A</v>
      </c>
      <c r="AN101" s="73" t="e">
        <f t="shared" si="17"/>
        <v>#N/A</v>
      </c>
      <c r="AO101" s="73" t="e">
        <f t="shared" si="17"/>
        <v>#N/A</v>
      </c>
      <c r="AP101" s="73" t="e">
        <f t="shared" si="17"/>
        <v>#N/A</v>
      </c>
      <c r="AQ101" s="73" t="e">
        <f t="shared" si="17"/>
        <v>#N/A</v>
      </c>
      <c r="AR101" s="73">
        <f t="shared" si="19"/>
        <v>6</v>
      </c>
      <c r="AS101" s="73" t="e">
        <f t="shared" si="19"/>
        <v>#N/A</v>
      </c>
      <c r="AT101" s="73" t="e">
        <f t="shared" si="19"/>
        <v>#N/A</v>
      </c>
      <c r="AU101" s="73" t="e">
        <f t="shared" si="19"/>
        <v>#N/A</v>
      </c>
      <c r="AV101" s="73" t="e">
        <f t="shared" si="19"/>
        <v>#N/A</v>
      </c>
      <c r="AW101" s="73" t="e">
        <f t="shared" si="19"/>
        <v>#N/A</v>
      </c>
      <c r="AX101" s="73" t="e">
        <f t="shared" si="19"/>
        <v>#N/A</v>
      </c>
      <c r="AY101" s="73" t="e">
        <f t="shared" si="19"/>
        <v>#N/A</v>
      </c>
      <c r="AZ101" s="73" t="e">
        <f t="shared" si="19"/>
        <v>#N/A</v>
      </c>
    </row>
    <row r="102" spans="2:52">
      <c r="B102" s="66">
        <v>98</v>
      </c>
      <c r="C102" s="66" t="s">
        <v>167</v>
      </c>
      <c r="D102" s="66" t="s">
        <v>98</v>
      </c>
      <c r="E102" s="66">
        <f>SUMIF($BF$5:$BF$40,D102,$BE$5:$BE$40)+COUNTIF($D$4:D102,D102)</f>
        <v>21101</v>
      </c>
      <c r="F102" s="66" t="s">
        <v>255</v>
      </c>
      <c r="G102" s="67" t="s">
        <v>181</v>
      </c>
      <c r="H102" s="68" t="s">
        <v>98</v>
      </c>
      <c r="I102" s="68">
        <v>1</v>
      </c>
      <c r="J102" s="68" t="s">
        <v>116</v>
      </c>
      <c r="K102" s="68">
        <v>0</v>
      </c>
      <c r="L102" s="68" t="s">
        <v>116</v>
      </c>
      <c r="M102" s="68">
        <v>0</v>
      </c>
      <c r="N102" s="68" t="s">
        <v>116</v>
      </c>
      <c r="O102" s="68">
        <v>0</v>
      </c>
      <c r="Q102" s="73" t="e">
        <f t="shared" si="20"/>
        <v>#N/A</v>
      </c>
      <c r="R102" s="73" t="e">
        <f t="shared" si="20"/>
        <v>#N/A</v>
      </c>
      <c r="S102" s="73" t="e">
        <f t="shared" si="20"/>
        <v>#N/A</v>
      </c>
      <c r="T102" s="73" t="e">
        <f t="shared" si="20"/>
        <v>#N/A</v>
      </c>
      <c r="U102" s="73" t="e">
        <f t="shared" si="20"/>
        <v>#N/A</v>
      </c>
      <c r="V102" s="73" t="e">
        <f t="shared" si="20"/>
        <v>#N/A</v>
      </c>
      <c r="W102" s="73" t="e">
        <f t="shared" si="20"/>
        <v>#N/A</v>
      </c>
      <c r="X102" s="73" t="e">
        <f t="shared" si="20"/>
        <v>#N/A</v>
      </c>
      <c r="Y102" s="73" t="e">
        <f t="shared" si="20"/>
        <v>#N/A</v>
      </c>
      <c r="Z102" s="73" t="e">
        <f t="shared" si="20"/>
        <v>#N/A</v>
      </c>
      <c r="AA102" s="73">
        <f t="shared" si="20"/>
        <v>1</v>
      </c>
      <c r="AB102" s="73" t="e">
        <f t="shared" si="20"/>
        <v>#N/A</v>
      </c>
      <c r="AC102" s="73" t="e">
        <f t="shared" si="20"/>
        <v>#N/A</v>
      </c>
      <c r="AD102" s="73" t="e">
        <f t="shared" si="20"/>
        <v>#N/A</v>
      </c>
      <c r="AE102" s="73" t="e">
        <f t="shared" si="20"/>
        <v>#N/A</v>
      </c>
      <c r="AF102" s="73" t="e">
        <f t="shared" si="20"/>
        <v>#N/A</v>
      </c>
      <c r="AG102" s="73" t="e">
        <f t="shared" si="17"/>
        <v>#N/A</v>
      </c>
      <c r="AH102" s="73" t="e">
        <f t="shared" si="17"/>
        <v>#N/A</v>
      </c>
      <c r="AI102" s="73" t="e">
        <f t="shared" si="17"/>
        <v>#N/A</v>
      </c>
      <c r="AJ102" s="73" t="e">
        <f t="shared" si="17"/>
        <v>#N/A</v>
      </c>
      <c r="AK102" s="73" t="e">
        <f t="shared" si="17"/>
        <v>#N/A</v>
      </c>
      <c r="AL102" s="73" t="e">
        <f t="shared" si="17"/>
        <v>#N/A</v>
      </c>
      <c r="AM102" s="73" t="e">
        <f t="shared" si="17"/>
        <v>#N/A</v>
      </c>
      <c r="AN102" s="73" t="e">
        <f t="shared" si="17"/>
        <v>#N/A</v>
      </c>
      <c r="AO102" s="73" t="e">
        <f t="shared" si="17"/>
        <v>#N/A</v>
      </c>
      <c r="AP102" s="73" t="e">
        <f t="shared" si="17"/>
        <v>#N/A</v>
      </c>
      <c r="AQ102" s="73" t="e">
        <f t="shared" si="17"/>
        <v>#N/A</v>
      </c>
      <c r="AR102" s="73" t="e">
        <f t="shared" si="19"/>
        <v>#N/A</v>
      </c>
      <c r="AS102" s="73" t="e">
        <f t="shared" si="19"/>
        <v>#N/A</v>
      </c>
      <c r="AT102" s="73" t="e">
        <f t="shared" si="19"/>
        <v>#N/A</v>
      </c>
      <c r="AU102" s="73" t="e">
        <f t="shared" si="19"/>
        <v>#N/A</v>
      </c>
      <c r="AV102" s="73" t="e">
        <f t="shared" si="19"/>
        <v>#N/A</v>
      </c>
      <c r="AW102" s="73" t="e">
        <f t="shared" si="19"/>
        <v>#N/A</v>
      </c>
      <c r="AX102" s="73" t="e">
        <f t="shared" si="19"/>
        <v>#N/A</v>
      </c>
      <c r="AY102" s="73" t="e">
        <f t="shared" si="19"/>
        <v>#N/A</v>
      </c>
      <c r="AZ102" s="73" t="e">
        <f t="shared" si="19"/>
        <v>#N/A</v>
      </c>
    </row>
    <row r="103" spans="2:52">
      <c r="B103" s="66">
        <v>99</v>
      </c>
      <c r="C103" s="66" t="s">
        <v>167</v>
      </c>
      <c r="D103" s="66" t="s">
        <v>98</v>
      </c>
      <c r="E103" s="66">
        <f>SUMIF($BF$5:$BF$40,D103,$BE$5:$BE$40)+COUNTIF($D$4:D103,D103)</f>
        <v>21102</v>
      </c>
      <c r="F103" s="66" t="s">
        <v>256</v>
      </c>
      <c r="G103" s="67" t="s">
        <v>181</v>
      </c>
      <c r="H103" s="68" t="s">
        <v>98</v>
      </c>
      <c r="I103" s="68">
        <v>1</v>
      </c>
      <c r="J103" s="68" t="s">
        <v>116</v>
      </c>
      <c r="K103" s="68">
        <v>0</v>
      </c>
      <c r="L103" s="68" t="s">
        <v>116</v>
      </c>
      <c r="M103" s="68">
        <v>0</v>
      </c>
      <c r="N103" s="68" t="s">
        <v>116</v>
      </c>
      <c r="O103" s="68">
        <v>0</v>
      </c>
      <c r="Q103" s="73" t="e">
        <f t="shared" si="20"/>
        <v>#N/A</v>
      </c>
      <c r="R103" s="73" t="e">
        <f t="shared" si="20"/>
        <v>#N/A</v>
      </c>
      <c r="S103" s="73" t="e">
        <f t="shared" si="20"/>
        <v>#N/A</v>
      </c>
      <c r="T103" s="73" t="e">
        <f t="shared" si="20"/>
        <v>#N/A</v>
      </c>
      <c r="U103" s="73" t="e">
        <f t="shared" si="20"/>
        <v>#N/A</v>
      </c>
      <c r="V103" s="73" t="e">
        <f t="shared" si="20"/>
        <v>#N/A</v>
      </c>
      <c r="W103" s="73" t="e">
        <f t="shared" si="20"/>
        <v>#N/A</v>
      </c>
      <c r="X103" s="73" t="e">
        <f t="shared" si="20"/>
        <v>#N/A</v>
      </c>
      <c r="Y103" s="73" t="e">
        <f t="shared" si="20"/>
        <v>#N/A</v>
      </c>
      <c r="Z103" s="73" t="e">
        <f t="shared" si="20"/>
        <v>#N/A</v>
      </c>
      <c r="AA103" s="73">
        <f t="shared" si="20"/>
        <v>1</v>
      </c>
      <c r="AB103" s="73" t="e">
        <f t="shared" si="20"/>
        <v>#N/A</v>
      </c>
      <c r="AC103" s="73" t="e">
        <f t="shared" si="20"/>
        <v>#N/A</v>
      </c>
      <c r="AD103" s="73" t="e">
        <f t="shared" si="20"/>
        <v>#N/A</v>
      </c>
      <c r="AE103" s="73" t="e">
        <f t="shared" si="20"/>
        <v>#N/A</v>
      </c>
      <c r="AF103" s="73" t="e">
        <f t="shared" si="20"/>
        <v>#N/A</v>
      </c>
      <c r="AG103" s="73" t="e">
        <f t="shared" si="17"/>
        <v>#N/A</v>
      </c>
      <c r="AH103" s="73" t="e">
        <f t="shared" si="17"/>
        <v>#N/A</v>
      </c>
      <c r="AI103" s="73" t="e">
        <f t="shared" si="17"/>
        <v>#N/A</v>
      </c>
      <c r="AJ103" s="73" t="e">
        <f t="shared" si="17"/>
        <v>#N/A</v>
      </c>
      <c r="AK103" s="73" t="e">
        <f t="shared" si="17"/>
        <v>#N/A</v>
      </c>
      <c r="AL103" s="73" t="e">
        <f t="shared" si="17"/>
        <v>#N/A</v>
      </c>
      <c r="AM103" s="73" t="e">
        <f t="shared" si="17"/>
        <v>#N/A</v>
      </c>
      <c r="AN103" s="73" t="e">
        <f t="shared" si="17"/>
        <v>#N/A</v>
      </c>
      <c r="AO103" s="73" t="e">
        <f t="shared" si="17"/>
        <v>#N/A</v>
      </c>
      <c r="AP103" s="73" t="e">
        <f t="shared" ref="AG103:AQ127" si="21">INDEX($H103:$O103,1,MATCH(AP$4,$H103:$O103,0)+1)</f>
        <v>#N/A</v>
      </c>
      <c r="AQ103" s="73" t="e">
        <f t="shared" si="21"/>
        <v>#N/A</v>
      </c>
      <c r="AR103" s="73" t="e">
        <f t="shared" si="19"/>
        <v>#N/A</v>
      </c>
      <c r="AS103" s="73" t="e">
        <f t="shared" si="19"/>
        <v>#N/A</v>
      </c>
      <c r="AT103" s="73" t="e">
        <f t="shared" si="19"/>
        <v>#N/A</v>
      </c>
      <c r="AU103" s="73" t="e">
        <f t="shared" si="19"/>
        <v>#N/A</v>
      </c>
      <c r="AV103" s="73" t="e">
        <f t="shared" si="19"/>
        <v>#N/A</v>
      </c>
      <c r="AW103" s="73" t="e">
        <f t="shared" si="19"/>
        <v>#N/A</v>
      </c>
      <c r="AX103" s="73" t="e">
        <f t="shared" si="19"/>
        <v>#N/A</v>
      </c>
      <c r="AY103" s="73" t="e">
        <f t="shared" si="19"/>
        <v>#N/A</v>
      </c>
      <c r="AZ103" s="73" t="e">
        <f t="shared" si="19"/>
        <v>#N/A</v>
      </c>
    </row>
    <row r="104" spans="2:52">
      <c r="B104" s="66">
        <v>100</v>
      </c>
      <c r="C104" s="66" t="s">
        <v>167</v>
      </c>
      <c r="D104" s="66" t="s">
        <v>98</v>
      </c>
      <c r="E104" s="66">
        <f>SUMIF($BF$5:$BF$40,D104,$BE$5:$BE$40)+COUNTIF($D$4:D104,D104)</f>
        <v>21103</v>
      </c>
      <c r="F104" s="66" t="s">
        <v>257</v>
      </c>
      <c r="G104" s="67" t="s">
        <v>181</v>
      </c>
      <c r="H104" s="68" t="s">
        <v>98</v>
      </c>
      <c r="I104" s="68">
        <v>4</v>
      </c>
      <c r="J104" s="68" t="s">
        <v>116</v>
      </c>
      <c r="K104" s="68">
        <v>0</v>
      </c>
      <c r="L104" s="68" t="s">
        <v>116</v>
      </c>
      <c r="M104" s="68">
        <v>0</v>
      </c>
      <c r="N104" s="68" t="s">
        <v>116</v>
      </c>
      <c r="O104" s="68">
        <v>0</v>
      </c>
      <c r="Q104" s="73" t="e">
        <f t="shared" si="20"/>
        <v>#N/A</v>
      </c>
      <c r="R104" s="73" t="e">
        <f t="shared" si="20"/>
        <v>#N/A</v>
      </c>
      <c r="S104" s="73" t="e">
        <f t="shared" si="20"/>
        <v>#N/A</v>
      </c>
      <c r="T104" s="73" t="e">
        <f t="shared" si="20"/>
        <v>#N/A</v>
      </c>
      <c r="U104" s="73" t="e">
        <f t="shared" si="20"/>
        <v>#N/A</v>
      </c>
      <c r="V104" s="73" t="e">
        <f t="shared" si="20"/>
        <v>#N/A</v>
      </c>
      <c r="W104" s="73" t="e">
        <f t="shared" si="20"/>
        <v>#N/A</v>
      </c>
      <c r="X104" s="73" t="e">
        <f t="shared" si="20"/>
        <v>#N/A</v>
      </c>
      <c r="Y104" s="73" t="e">
        <f t="shared" si="20"/>
        <v>#N/A</v>
      </c>
      <c r="Z104" s="73" t="e">
        <f t="shared" si="20"/>
        <v>#N/A</v>
      </c>
      <c r="AA104" s="73">
        <f t="shared" si="20"/>
        <v>4</v>
      </c>
      <c r="AB104" s="73" t="e">
        <f t="shared" si="20"/>
        <v>#N/A</v>
      </c>
      <c r="AC104" s="73" t="e">
        <f t="shared" si="20"/>
        <v>#N/A</v>
      </c>
      <c r="AD104" s="73" t="e">
        <f t="shared" si="20"/>
        <v>#N/A</v>
      </c>
      <c r="AE104" s="73" t="e">
        <f t="shared" si="20"/>
        <v>#N/A</v>
      </c>
      <c r="AF104" s="73" t="e">
        <f t="shared" si="20"/>
        <v>#N/A</v>
      </c>
      <c r="AG104" s="73" t="e">
        <f t="shared" si="21"/>
        <v>#N/A</v>
      </c>
      <c r="AH104" s="73" t="e">
        <f t="shared" si="21"/>
        <v>#N/A</v>
      </c>
      <c r="AI104" s="73" t="e">
        <f t="shared" si="21"/>
        <v>#N/A</v>
      </c>
      <c r="AJ104" s="73" t="e">
        <f t="shared" si="21"/>
        <v>#N/A</v>
      </c>
      <c r="AK104" s="73" t="e">
        <f t="shared" si="21"/>
        <v>#N/A</v>
      </c>
      <c r="AL104" s="73" t="e">
        <f t="shared" si="21"/>
        <v>#N/A</v>
      </c>
      <c r="AM104" s="73" t="e">
        <f t="shared" si="21"/>
        <v>#N/A</v>
      </c>
      <c r="AN104" s="73" t="e">
        <f t="shared" si="21"/>
        <v>#N/A</v>
      </c>
      <c r="AO104" s="73" t="e">
        <f t="shared" si="21"/>
        <v>#N/A</v>
      </c>
      <c r="AP104" s="73" t="e">
        <f t="shared" si="21"/>
        <v>#N/A</v>
      </c>
      <c r="AQ104" s="73" t="e">
        <f t="shared" si="21"/>
        <v>#N/A</v>
      </c>
      <c r="AR104" s="73" t="e">
        <f t="shared" si="19"/>
        <v>#N/A</v>
      </c>
      <c r="AS104" s="73" t="e">
        <f t="shared" si="19"/>
        <v>#N/A</v>
      </c>
      <c r="AT104" s="73" t="e">
        <f t="shared" si="19"/>
        <v>#N/A</v>
      </c>
      <c r="AU104" s="73" t="e">
        <f t="shared" si="19"/>
        <v>#N/A</v>
      </c>
      <c r="AV104" s="73" t="e">
        <f t="shared" si="19"/>
        <v>#N/A</v>
      </c>
      <c r="AW104" s="73" t="e">
        <f t="shared" si="19"/>
        <v>#N/A</v>
      </c>
      <c r="AX104" s="73" t="e">
        <f t="shared" si="19"/>
        <v>#N/A</v>
      </c>
      <c r="AY104" s="73" t="e">
        <f t="shared" si="19"/>
        <v>#N/A</v>
      </c>
      <c r="AZ104" s="73" t="e">
        <f t="shared" si="19"/>
        <v>#N/A</v>
      </c>
    </row>
    <row r="105" spans="2:52">
      <c r="B105" s="66">
        <v>101</v>
      </c>
      <c r="C105" s="66" t="s">
        <v>167</v>
      </c>
      <c r="D105" s="66" t="s">
        <v>98</v>
      </c>
      <c r="E105" s="66">
        <f>SUMIF($BF$5:$BF$40,D105,$BE$5:$BE$40)+COUNTIF($D$4:D105,D105)</f>
        <v>21104</v>
      </c>
      <c r="F105" s="66" t="s">
        <v>258</v>
      </c>
      <c r="G105" s="67" t="s">
        <v>181</v>
      </c>
      <c r="H105" s="68" t="s">
        <v>98</v>
      </c>
      <c r="I105" s="68">
        <v>7</v>
      </c>
      <c r="J105" s="68" t="s">
        <v>116</v>
      </c>
      <c r="K105" s="68">
        <v>0</v>
      </c>
      <c r="L105" s="68" t="s">
        <v>116</v>
      </c>
      <c r="M105" s="68">
        <v>0</v>
      </c>
      <c r="N105" s="68" t="s">
        <v>116</v>
      </c>
      <c r="O105" s="68">
        <v>0</v>
      </c>
      <c r="Q105" s="73" t="e">
        <f t="shared" si="20"/>
        <v>#N/A</v>
      </c>
      <c r="R105" s="73" t="e">
        <f t="shared" si="20"/>
        <v>#N/A</v>
      </c>
      <c r="S105" s="73" t="e">
        <f t="shared" si="20"/>
        <v>#N/A</v>
      </c>
      <c r="T105" s="73" t="e">
        <f t="shared" si="20"/>
        <v>#N/A</v>
      </c>
      <c r="U105" s="73" t="e">
        <f t="shared" si="20"/>
        <v>#N/A</v>
      </c>
      <c r="V105" s="73" t="e">
        <f t="shared" si="20"/>
        <v>#N/A</v>
      </c>
      <c r="W105" s="73" t="e">
        <f t="shared" si="20"/>
        <v>#N/A</v>
      </c>
      <c r="X105" s="73" t="e">
        <f t="shared" si="20"/>
        <v>#N/A</v>
      </c>
      <c r="Y105" s="73" t="e">
        <f t="shared" si="20"/>
        <v>#N/A</v>
      </c>
      <c r="Z105" s="73" t="e">
        <f t="shared" si="20"/>
        <v>#N/A</v>
      </c>
      <c r="AA105" s="73">
        <f t="shared" si="20"/>
        <v>7</v>
      </c>
      <c r="AB105" s="73" t="e">
        <f t="shared" si="20"/>
        <v>#N/A</v>
      </c>
      <c r="AC105" s="73" t="e">
        <f t="shared" si="20"/>
        <v>#N/A</v>
      </c>
      <c r="AD105" s="73" t="e">
        <f t="shared" si="20"/>
        <v>#N/A</v>
      </c>
      <c r="AE105" s="73" t="e">
        <f t="shared" si="20"/>
        <v>#N/A</v>
      </c>
      <c r="AF105" s="73" t="e">
        <f t="shared" si="20"/>
        <v>#N/A</v>
      </c>
      <c r="AG105" s="73" t="e">
        <f t="shared" si="21"/>
        <v>#N/A</v>
      </c>
      <c r="AH105" s="73" t="e">
        <f t="shared" si="21"/>
        <v>#N/A</v>
      </c>
      <c r="AI105" s="73" t="e">
        <f t="shared" si="21"/>
        <v>#N/A</v>
      </c>
      <c r="AJ105" s="73" t="e">
        <f t="shared" si="21"/>
        <v>#N/A</v>
      </c>
      <c r="AK105" s="73" t="e">
        <f t="shared" si="21"/>
        <v>#N/A</v>
      </c>
      <c r="AL105" s="73" t="e">
        <f t="shared" si="21"/>
        <v>#N/A</v>
      </c>
      <c r="AM105" s="73" t="e">
        <f t="shared" si="21"/>
        <v>#N/A</v>
      </c>
      <c r="AN105" s="73" t="e">
        <f t="shared" si="21"/>
        <v>#N/A</v>
      </c>
      <c r="AO105" s="73" t="e">
        <f t="shared" si="21"/>
        <v>#N/A</v>
      </c>
      <c r="AP105" s="73" t="e">
        <f t="shared" si="21"/>
        <v>#N/A</v>
      </c>
      <c r="AQ105" s="73" t="e">
        <f t="shared" si="21"/>
        <v>#N/A</v>
      </c>
      <c r="AR105" s="73" t="e">
        <f t="shared" si="19"/>
        <v>#N/A</v>
      </c>
      <c r="AS105" s="73" t="e">
        <f t="shared" si="19"/>
        <v>#N/A</v>
      </c>
      <c r="AT105" s="73" t="e">
        <f t="shared" si="19"/>
        <v>#N/A</v>
      </c>
      <c r="AU105" s="73" t="e">
        <f t="shared" si="19"/>
        <v>#N/A</v>
      </c>
      <c r="AV105" s="73" t="e">
        <f t="shared" si="19"/>
        <v>#N/A</v>
      </c>
      <c r="AW105" s="73" t="e">
        <f t="shared" si="19"/>
        <v>#N/A</v>
      </c>
      <c r="AX105" s="73" t="e">
        <f t="shared" si="19"/>
        <v>#N/A</v>
      </c>
      <c r="AY105" s="73" t="e">
        <f t="shared" si="19"/>
        <v>#N/A</v>
      </c>
      <c r="AZ105" s="73" t="e">
        <f t="shared" si="19"/>
        <v>#N/A</v>
      </c>
    </row>
    <row r="106" spans="2:52">
      <c r="B106" s="66">
        <v>102</v>
      </c>
      <c r="C106" s="66" t="s">
        <v>167</v>
      </c>
      <c r="D106" s="66" t="s">
        <v>98</v>
      </c>
      <c r="E106" s="66">
        <f>SUMIF($BF$5:$BF$40,D106,$BE$5:$BE$40)+COUNTIF($D$4:D106,D106)</f>
        <v>21105</v>
      </c>
      <c r="F106" s="66" t="s">
        <v>259</v>
      </c>
      <c r="G106" s="67" t="s">
        <v>181</v>
      </c>
      <c r="H106" s="68" t="s">
        <v>98</v>
      </c>
      <c r="I106" s="68">
        <v>8</v>
      </c>
      <c r="J106" s="68" t="s">
        <v>116</v>
      </c>
      <c r="K106" s="68">
        <v>0</v>
      </c>
      <c r="L106" s="68" t="s">
        <v>116</v>
      </c>
      <c r="M106" s="68">
        <v>0</v>
      </c>
      <c r="N106" s="68" t="s">
        <v>116</v>
      </c>
      <c r="O106" s="68">
        <v>0</v>
      </c>
      <c r="Q106" s="73" t="e">
        <f t="shared" si="20"/>
        <v>#N/A</v>
      </c>
      <c r="R106" s="73" t="e">
        <f t="shared" si="20"/>
        <v>#N/A</v>
      </c>
      <c r="S106" s="73" t="e">
        <f t="shared" si="20"/>
        <v>#N/A</v>
      </c>
      <c r="T106" s="73" t="e">
        <f t="shared" si="20"/>
        <v>#N/A</v>
      </c>
      <c r="U106" s="73" t="e">
        <f t="shared" si="20"/>
        <v>#N/A</v>
      </c>
      <c r="V106" s="73" t="e">
        <f t="shared" si="20"/>
        <v>#N/A</v>
      </c>
      <c r="W106" s="73" t="e">
        <f t="shared" si="20"/>
        <v>#N/A</v>
      </c>
      <c r="X106" s="73" t="e">
        <f t="shared" si="20"/>
        <v>#N/A</v>
      </c>
      <c r="Y106" s="73" t="e">
        <f t="shared" si="20"/>
        <v>#N/A</v>
      </c>
      <c r="Z106" s="73" t="e">
        <f t="shared" si="20"/>
        <v>#N/A</v>
      </c>
      <c r="AA106" s="73">
        <f t="shared" si="20"/>
        <v>8</v>
      </c>
      <c r="AB106" s="73" t="e">
        <f t="shared" si="20"/>
        <v>#N/A</v>
      </c>
      <c r="AC106" s="73" t="e">
        <f t="shared" si="20"/>
        <v>#N/A</v>
      </c>
      <c r="AD106" s="73" t="e">
        <f t="shared" si="20"/>
        <v>#N/A</v>
      </c>
      <c r="AE106" s="73" t="e">
        <f t="shared" si="20"/>
        <v>#N/A</v>
      </c>
      <c r="AF106" s="73" t="e">
        <f t="shared" si="20"/>
        <v>#N/A</v>
      </c>
      <c r="AG106" s="73" t="e">
        <f t="shared" si="21"/>
        <v>#N/A</v>
      </c>
      <c r="AH106" s="73" t="e">
        <f t="shared" si="21"/>
        <v>#N/A</v>
      </c>
      <c r="AI106" s="73" t="e">
        <f t="shared" si="21"/>
        <v>#N/A</v>
      </c>
      <c r="AJ106" s="73" t="e">
        <f t="shared" si="21"/>
        <v>#N/A</v>
      </c>
      <c r="AK106" s="73" t="e">
        <f t="shared" si="21"/>
        <v>#N/A</v>
      </c>
      <c r="AL106" s="73" t="e">
        <f t="shared" si="21"/>
        <v>#N/A</v>
      </c>
      <c r="AM106" s="73" t="e">
        <f t="shared" si="21"/>
        <v>#N/A</v>
      </c>
      <c r="AN106" s="73" t="e">
        <f t="shared" si="21"/>
        <v>#N/A</v>
      </c>
      <c r="AO106" s="73" t="e">
        <f t="shared" si="21"/>
        <v>#N/A</v>
      </c>
      <c r="AP106" s="73" t="e">
        <f t="shared" si="21"/>
        <v>#N/A</v>
      </c>
      <c r="AQ106" s="73" t="e">
        <f t="shared" si="21"/>
        <v>#N/A</v>
      </c>
      <c r="AR106" s="73" t="e">
        <f t="shared" si="19"/>
        <v>#N/A</v>
      </c>
      <c r="AS106" s="73" t="e">
        <f t="shared" si="19"/>
        <v>#N/A</v>
      </c>
      <c r="AT106" s="73" t="e">
        <f t="shared" si="19"/>
        <v>#N/A</v>
      </c>
      <c r="AU106" s="73" t="e">
        <f t="shared" si="19"/>
        <v>#N/A</v>
      </c>
      <c r="AV106" s="73" t="e">
        <f t="shared" si="19"/>
        <v>#N/A</v>
      </c>
      <c r="AW106" s="73" t="e">
        <f t="shared" si="19"/>
        <v>#N/A</v>
      </c>
      <c r="AX106" s="73" t="e">
        <f t="shared" si="19"/>
        <v>#N/A</v>
      </c>
      <c r="AY106" s="73" t="e">
        <f t="shared" si="19"/>
        <v>#N/A</v>
      </c>
      <c r="AZ106" s="73" t="e">
        <f t="shared" si="19"/>
        <v>#N/A</v>
      </c>
    </row>
    <row r="107" spans="2:52">
      <c r="B107" s="66">
        <v>103</v>
      </c>
      <c r="C107" s="66" t="s">
        <v>167</v>
      </c>
      <c r="D107" s="66" t="s">
        <v>128</v>
      </c>
      <c r="E107" s="66">
        <f>SUMIF($BF$5:$BF$40,D107,$BE$5:$BE$40)+COUNTIF($D$4:D107,D107)</f>
        <v>22001</v>
      </c>
      <c r="F107" s="66" t="s">
        <v>260</v>
      </c>
      <c r="G107" s="67" t="s">
        <v>181</v>
      </c>
      <c r="H107" s="68" t="s">
        <v>128</v>
      </c>
      <c r="I107" s="68">
        <v>1</v>
      </c>
      <c r="J107" s="68" t="s">
        <v>116</v>
      </c>
      <c r="K107" s="68">
        <v>0</v>
      </c>
      <c r="L107" s="68" t="s">
        <v>116</v>
      </c>
      <c r="M107" s="68">
        <v>0</v>
      </c>
      <c r="N107" s="68" t="s">
        <v>116</v>
      </c>
      <c r="O107" s="68">
        <v>0</v>
      </c>
      <c r="Q107" s="73" t="e">
        <f t="shared" si="20"/>
        <v>#N/A</v>
      </c>
      <c r="R107" s="73" t="e">
        <f t="shared" si="20"/>
        <v>#N/A</v>
      </c>
      <c r="S107" s="73" t="e">
        <f t="shared" si="20"/>
        <v>#N/A</v>
      </c>
      <c r="T107" s="73" t="e">
        <f t="shared" si="20"/>
        <v>#N/A</v>
      </c>
      <c r="U107" s="73" t="e">
        <f t="shared" si="20"/>
        <v>#N/A</v>
      </c>
      <c r="V107" s="73" t="e">
        <f t="shared" si="20"/>
        <v>#N/A</v>
      </c>
      <c r="W107" s="73" t="e">
        <f t="shared" si="20"/>
        <v>#N/A</v>
      </c>
      <c r="X107" s="73" t="e">
        <f t="shared" si="20"/>
        <v>#N/A</v>
      </c>
      <c r="Y107" s="73" t="e">
        <f t="shared" si="20"/>
        <v>#N/A</v>
      </c>
      <c r="Z107" s="73" t="e">
        <f t="shared" si="20"/>
        <v>#N/A</v>
      </c>
      <c r="AA107" s="73" t="e">
        <f t="shared" si="20"/>
        <v>#N/A</v>
      </c>
      <c r="AB107" s="73" t="e">
        <f t="shared" si="20"/>
        <v>#N/A</v>
      </c>
      <c r="AC107" s="73" t="e">
        <f t="shared" si="20"/>
        <v>#N/A</v>
      </c>
      <c r="AD107" s="73" t="e">
        <f t="shared" si="20"/>
        <v>#N/A</v>
      </c>
      <c r="AE107" s="73" t="e">
        <f t="shared" si="20"/>
        <v>#N/A</v>
      </c>
      <c r="AF107" s="73" t="e">
        <f t="shared" si="20"/>
        <v>#N/A</v>
      </c>
      <c r="AG107" s="73" t="e">
        <f t="shared" si="21"/>
        <v>#N/A</v>
      </c>
      <c r="AH107" s="73" t="e">
        <f t="shared" si="21"/>
        <v>#N/A</v>
      </c>
      <c r="AI107" s="73" t="e">
        <f t="shared" si="21"/>
        <v>#N/A</v>
      </c>
      <c r="AJ107" s="73">
        <f t="shared" si="21"/>
        <v>1</v>
      </c>
      <c r="AK107" s="73" t="e">
        <f t="shared" si="21"/>
        <v>#N/A</v>
      </c>
      <c r="AL107" s="73" t="e">
        <f t="shared" si="21"/>
        <v>#N/A</v>
      </c>
      <c r="AM107" s="73" t="e">
        <f t="shared" si="21"/>
        <v>#N/A</v>
      </c>
      <c r="AN107" s="73" t="e">
        <f t="shared" si="21"/>
        <v>#N/A</v>
      </c>
      <c r="AO107" s="73" t="e">
        <f t="shared" si="21"/>
        <v>#N/A</v>
      </c>
      <c r="AP107" s="73" t="e">
        <f t="shared" si="21"/>
        <v>#N/A</v>
      </c>
      <c r="AQ107" s="73" t="e">
        <f t="shared" si="21"/>
        <v>#N/A</v>
      </c>
      <c r="AR107" s="73" t="e">
        <f t="shared" si="19"/>
        <v>#N/A</v>
      </c>
      <c r="AS107" s="73" t="e">
        <f t="shared" si="19"/>
        <v>#N/A</v>
      </c>
      <c r="AT107" s="73" t="e">
        <f t="shared" si="19"/>
        <v>#N/A</v>
      </c>
      <c r="AU107" s="73" t="e">
        <f t="shared" si="19"/>
        <v>#N/A</v>
      </c>
      <c r="AV107" s="73" t="e">
        <f t="shared" si="19"/>
        <v>#N/A</v>
      </c>
      <c r="AW107" s="73" t="e">
        <f t="shared" si="19"/>
        <v>#N/A</v>
      </c>
      <c r="AX107" s="73" t="e">
        <f t="shared" si="19"/>
        <v>#N/A</v>
      </c>
      <c r="AY107" s="73" t="e">
        <f t="shared" si="19"/>
        <v>#N/A</v>
      </c>
      <c r="AZ107" s="73" t="e">
        <f t="shared" si="19"/>
        <v>#N/A</v>
      </c>
    </row>
    <row r="108" spans="2:52">
      <c r="B108" s="66">
        <v>104</v>
      </c>
      <c r="C108" s="66" t="s">
        <v>167</v>
      </c>
      <c r="D108" s="66" t="s">
        <v>128</v>
      </c>
      <c r="E108" s="66">
        <f>SUMIF($BF$5:$BF$40,D108,$BE$5:$BE$40)+COUNTIF($D$4:D108,D108)</f>
        <v>22002</v>
      </c>
      <c r="F108" s="66" t="s">
        <v>261</v>
      </c>
      <c r="G108" s="67" t="s">
        <v>181</v>
      </c>
      <c r="H108" s="68" t="s">
        <v>128</v>
      </c>
      <c r="I108" s="68">
        <v>1</v>
      </c>
      <c r="J108" s="68" t="s">
        <v>116</v>
      </c>
      <c r="K108" s="68">
        <v>0</v>
      </c>
      <c r="L108" s="68" t="s">
        <v>116</v>
      </c>
      <c r="M108" s="68">
        <v>0</v>
      </c>
      <c r="N108" s="68" t="s">
        <v>116</v>
      </c>
      <c r="O108" s="68">
        <v>0</v>
      </c>
      <c r="Q108" s="73" t="e">
        <f t="shared" si="20"/>
        <v>#N/A</v>
      </c>
      <c r="R108" s="73" t="e">
        <f t="shared" si="20"/>
        <v>#N/A</v>
      </c>
      <c r="S108" s="73" t="e">
        <f t="shared" si="20"/>
        <v>#N/A</v>
      </c>
      <c r="T108" s="73" t="e">
        <f t="shared" si="20"/>
        <v>#N/A</v>
      </c>
      <c r="U108" s="73" t="e">
        <f t="shared" si="20"/>
        <v>#N/A</v>
      </c>
      <c r="V108" s="73" t="e">
        <f t="shared" si="20"/>
        <v>#N/A</v>
      </c>
      <c r="W108" s="73" t="e">
        <f t="shared" si="20"/>
        <v>#N/A</v>
      </c>
      <c r="X108" s="73" t="e">
        <f t="shared" si="20"/>
        <v>#N/A</v>
      </c>
      <c r="Y108" s="73" t="e">
        <f t="shared" si="20"/>
        <v>#N/A</v>
      </c>
      <c r="Z108" s="73" t="e">
        <f t="shared" si="20"/>
        <v>#N/A</v>
      </c>
      <c r="AA108" s="73" t="e">
        <f t="shared" si="20"/>
        <v>#N/A</v>
      </c>
      <c r="AB108" s="73" t="e">
        <f t="shared" si="20"/>
        <v>#N/A</v>
      </c>
      <c r="AC108" s="73" t="e">
        <f t="shared" si="20"/>
        <v>#N/A</v>
      </c>
      <c r="AD108" s="73" t="e">
        <f t="shared" si="20"/>
        <v>#N/A</v>
      </c>
      <c r="AE108" s="73" t="e">
        <f t="shared" si="20"/>
        <v>#N/A</v>
      </c>
      <c r="AF108" s="73" t="e">
        <f t="shared" si="20"/>
        <v>#N/A</v>
      </c>
      <c r="AG108" s="73" t="e">
        <f t="shared" si="21"/>
        <v>#N/A</v>
      </c>
      <c r="AH108" s="73" t="e">
        <f t="shared" si="21"/>
        <v>#N/A</v>
      </c>
      <c r="AI108" s="73" t="e">
        <f t="shared" si="21"/>
        <v>#N/A</v>
      </c>
      <c r="AJ108" s="73">
        <f t="shared" si="21"/>
        <v>1</v>
      </c>
      <c r="AK108" s="73" t="e">
        <f t="shared" si="21"/>
        <v>#N/A</v>
      </c>
      <c r="AL108" s="73" t="e">
        <f t="shared" si="21"/>
        <v>#N/A</v>
      </c>
      <c r="AM108" s="73" t="e">
        <f t="shared" si="21"/>
        <v>#N/A</v>
      </c>
      <c r="AN108" s="73" t="e">
        <f t="shared" si="21"/>
        <v>#N/A</v>
      </c>
      <c r="AO108" s="73" t="e">
        <f t="shared" si="21"/>
        <v>#N/A</v>
      </c>
      <c r="AP108" s="73" t="e">
        <f t="shared" si="21"/>
        <v>#N/A</v>
      </c>
      <c r="AQ108" s="73" t="e">
        <f t="shared" si="21"/>
        <v>#N/A</v>
      </c>
      <c r="AR108" s="73" t="e">
        <f t="shared" si="19"/>
        <v>#N/A</v>
      </c>
      <c r="AS108" s="73" t="e">
        <f t="shared" si="19"/>
        <v>#N/A</v>
      </c>
      <c r="AT108" s="73" t="e">
        <f t="shared" si="19"/>
        <v>#N/A</v>
      </c>
      <c r="AU108" s="73" t="e">
        <f t="shared" si="19"/>
        <v>#N/A</v>
      </c>
      <c r="AV108" s="73" t="e">
        <f t="shared" si="19"/>
        <v>#N/A</v>
      </c>
      <c r="AW108" s="73" t="e">
        <f t="shared" si="19"/>
        <v>#N/A</v>
      </c>
      <c r="AX108" s="73" t="e">
        <f t="shared" si="19"/>
        <v>#N/A</v>
      </c>
      <c r="AY108" s="73" t="e">
        <f t="shared" si="19"/>
        <v>#N/A</v>
      </c>
      <c r="AZ108" s="73" t="e">
        <f t="shared" si="19"/>
        <v>#N/A</v>
      </c>
    </row>
    <row r="109" spans="2:52">
      <c r="B109" s="66">
        <v>105</v>
      </c>
      <c r="C109" s="66" t="s">
        <v>167</v>
      </c>
      <c r="D109" s="66" t="s">
        <v>128</v>
      </c>
      <c r="E109" s="66">
        <f>SUMIF($BF$5:$BF$40,D109,$BE$5:$BE$40)+COUNTIF($D$4:D109,D109)</f>
        <v>22003</v>
      </c>
      <c r="F109" s="66" t="s">
        <v>262</v>
      </c>
      <c r="G109" s="67" t="s">
        <v>181</v>
      </c>
      <c r="H109" s="68" t="s">
        <v>128</v>
      </c>
      <c r="I109" s="68">
        <v>1</v>
      </c>
      <c r="J109" s="68" t="s">
        <v>116</v>
      </c>
      <c r="K109" s="68">
        <v>0</v>
      </c>
      <c r="L109" s="68" t="s">
        <v>116</v>
      </c>
      <c r="M109" s="68">
        <v>0</v>
      </c>
      <c r="N109" s="68" t="s">
        <v>116</v>
      </c>
      <c r="O109" s="68">
        <v>0</v>
      </c>
      <c r="Q109" s="73" t="e">
        <f t="shared" si="20"/>
        <v>#N/A</v>
      </c>
      <c r="R109" s="73" t="e">
        <f t="shared" si="20"/>
        <v>#N/A</v>
      </c>
      <c r="S109" s="73" t="e">
        <f t="shared" si="20"/>
        <v>#N/A</v>
      </c>
      <c r="T109" s="73" t="e">
        <f t="shared" si="20"/>
        <v>#N/A</v>
      </c>
      <c r="U109" s="73" t="e">
        <f t="shared" si="20"/>
        <v>#N/A</v>
      </c>
      <c r="V109" s="73" t="e">
        <f t="shared" si="20"/>
        <v>#N/A</v>
      </c>
      <c r="W109" s="73" t="e">
        <f t="shared" si="20"/>
        <v>#N/A</v>
      </c>
      <c r="X109" s="73" t="e">
        <f t="shared" si="20"/>
        <v>#N/A</v>
      </c>
      <c r="Y109" s="73" t="e">
        <f t="shared" si="20"/>
        <v>#N/A</v>
      </c>
      <c r="Z109" s="73" t="e">
        <f t="shared" si="20"/>
        <v>#N/A</v>
      </c>
      <c r="AA109" s="73" t="e">
        <f t="shared" si="20"/>
        <v>#N/A</v>
      </c>
      <c r="AB109" s="73" t="e">
        <f t="shared" si="20"/>
        <v>#N/A</v>
      </c>
      <c r="AC109" s="73" t="e">
        <f t="shared" si="20"/>
        <v>#N/A</v>
      </c>
      <c r="AD109" s="73" t="e">
        <f t="shared" si="20"/>
        <v>#N/A</v>
      </c>
      <c r="AE109" s="73" t="e">
        <f t="shared" si="20"/>
        <v>#N/A</v>
      </c>
      <c r="AF109" s="73" t="e">
        <f t="shared" si="20"/>
        <v>#N/A</v>
      </c>
      <c r="AG109" s="73" t="e">
        <f t="shared" si="21"/>
        <v>#N/A</v>
      </c>
      <c r="AH109" s="73" t="e">
        <f t="shared" si="21"/>
        <v>#N/A</v>
      </c>
      <c r="AI109" s="73" t="e">
        <f t="shared" si="21"/>
        <v>#N/A</v>
      </c>
      <c r="AJ109" s="73">
        <f t="shared" si="21"/>
        <v>1</v>
      </c>
      <c r="AK109" s="73" t="e">
        <f t="shared" si="21"/>
        <v>#N/A</v>
      </c>
      <c r="AL109" s="73" t="e">
        <f t="shared" si="21"/>
        <v>#N/A</v>
      </c>
      <c r="AM109" s="73" t="e">
        <f t="shared" si="21"/>
        <v>#N/A</v>
      </c>
      <c r="AN109" s="73" t="e">
        <f t="shared" si="21"/>
        <v>#N/A</v>
      </c>
      <c r="AO109" s="73" t="e">
        <f t="shared" si="21"/>
        <v>#N/A</v>
      </c>
      <c r="AP109" s="73" t="e">
        <f t="shared" si="21"/>
        <v>#N/A</v>
      </c>
      <c r="AQ109" s="73" t="e">
        <f t="shared" si="21"/>
        <v>#N/A</v>
      </c>
      <c r="AR109" s="73" t="e">
        <f t="shared" si="19"/>
        <v>#N/A</v>
      </c>
      <c r="AS109" s="73" t="e">
        <f t="shared" si="19"/>
        <v>#N/A</v>
      </c>
      <c r="AT109" s="73" t="e">
        <f t="shared" si="19"/>
        <v>#N/A</v>
      </c>
      <c r="AU109" s="73" t="e">
        <f t="shared" si="19"/>
        <v>#N/A</v>
      </c>
      <c r="AV109" s="73" t="e">
        <f t="shared" si="19"/>
        <v>#N/A</v>
      </c>
      <c r="AW109" s="73" t="e">
        <f t="shared" si="19"/>
        <v>#N/A</v>
      </c>
      <c r="AX109" s="73" t="e">
        <f t="shared" si="19"/>
        <v>#N/A</v>
      </c>
      <c r="AY109" s="73" t="e">
        <f t="shared" si="19"/>
        <v>#N/A</v>
      </c>
      <c r="AZ109" s="73" t="e">
        <f t="shared" si="19"/>
        <v>#N/A</v>
      </c>
    </row>
    <row r="110" spans="2:52">
      <c r="B110" s="66">
        <v>106</v>
      </c>
      <c r="C110" s="66" t="s">
        <v>167</v>
      </c>
      <c r="D110" s="66" t="s">
        <v>128</v>
      </c>
      <c r="E110" s="66">
        <f>SUMIF($BF$5:$BF$40,D110,$BE$5:$BE$40)+COUNTIF($D$4:D110,D110)</f>
        <v>22004</v>
      </c>
      <c r="F110" s="66" t="s">
        <v>263</v>
      </c>
      <c r="G110" s="67" t="s">
        <v>181</v>
      </c>
      <c r="H110" s="68" t="s">
        <v>128</v>
      </c>
      <c r="I110" s="68">
        <v>2</v>
      </c>
      <c r="J110" s="68" t="s">
        <v>116</v>
      </c>
      <c r="K110" s="68">
        <v>0</v>
      </c>
      <c r="L110" s="68" t="s">
        <v>116</v>
      </c>
      <c r="M110" s="68">
        <v>0</v>
      </c>
      <c r="N110" s="68" t="s">
        <v>116</v>
      </c>
      <c r="O110" s="68">
        <v>0</v>
      </c>
      <c r="Q110" s="73" t="e">
        <f t="shared" si="20"/>
        <v>#N/A</v>
      </c>
      <c r="R110" s="73" t="e">
        <f t="shared" si="20"/>
        <v>#N/A</v>
      </c>
      <c r="S110" s="73" t="e">
        <f t="shared" si="20"/>
        <v>#N/A</v>
      </c>
      <c r="T110" s="73" t="e">
        <f t="shared" si="20"/>
        <v>#N/A</v>
      </c>
      <c r="U110" s="73" t="e">
        <f t="shared" si="20"/>
        <v>#N/A</v>
      </c>
      <c r="V110" s="73" t="e">
        <f t="shared" si="20"/>
        <v>#N/A</v>
      </c>
      <c r="W110" s="73" t="e">
        <f t="shared" si="20"/>
        <v>#N/A</v>
      </c>
      <c r="X110" s="73" t="e">
        <f t="shared" si="20"/>
        <v>#N/A</v>
      </c>
      <c r="Y110" s="73" t="e">
        <f t="shared" si="20"/>
        <v>#N/A</v>
      </c>
      <c r="Z110" s="73" t="e">
        <f t="shared" si="20"/>
        <v>#N/A</v>
      </c>
      <c r="AA110" s="73" t="e">
        <f t="shared" si="20"/>
        <v>#N/A</v>
      </c>
      <c r="AB110" s="73" t="e">
        <f t="shared" si="20"/>
        <v>#N/A</v>
      </c>
      <c r="AC110" s="73" t="e">
        <f t="shared" si="20"/>
        <v>#N/A</v>
      </c>
      <c r="AD110" s="73" t="e">
        <f t="shared" si="20"/>
        <v>#N/A</v>
      </c>
      <c r="AE110" s="73" t="e">
        <f t="shared" si="20"/>
        <v>#N/A</v>
      </c>
      <c r="AF110" s="73" t="e">
        <f t="shared" si="20"/>
        <v>#N/A</v>
      </c>
      <c r="AG110" s="73" t="e">
        <f t="shared" si="21"/>
        <v>#N/A</v>
      </c>
      <c r="AH110" s="73" t="e">
        <f t="shared" si="21"/>
        <v>#N/A</v>
      </c>
      <c r="AI110" s="73" t="e">
        <f t="shared" si="21"/>
        <v>#N/A</v>
      </c>
      <c r="AJ110" s="73">
        <f t="shared" si="21"/>
        <v>2</v>
      </c>
      <c r="AK110" s="73" t="e">
        <f t="shared" si="21"/>
        <v>#N/A</v>
      </c>
      <c r="AL110" s="73" t="e">
        <f t="shared" si="21"/>
        <v>#N/A</v>
      </c>
      <c r="AM110" s="73" t="e">
        <f t="shared" si="21"/>
        <v>#N/A</v>
      </c>
      <c r="AN110" s="73" t="e">
        <f t="shared" si="21"/>
        <v>#N/A</v>
      </c>
      <c r="AO110" s="73" t="e">
        <f t="shared" si="21"/>
        <v>#N/A</v>
      </c>
      <c r="AP110" s="73" t="e">
        <f t="shared" si="21"/>
        <v>#N/A</v>
      </c>
      <c r="AQ110" s="73" t="e">
        <f t="shared" si="21"/>
        <v>#N/A</v>
      </c>
      <c r="AR110" s="73" t="e">
        <f t="shared" si="19"/>
        <v>#N/A</v>
      </c>
      <c r="AS110" s="73" t="e">
        <f t="shared" si="19"/>
        <v>#N/A</v>
      </c>
      <c r="AT110" s="73" t="e">
        <f t="shared" si="19"/>
        <v>#N/A</v>
      </c>
      <c r="AU110" s="73" t="e">
        <f t="shared" si="19"/>
        <v>#N/A</v>
      </c>
      <c r="AV110" s="73" t="e">
        <f t="shared" si="19"/>
        <v>#N/A</v>
      </c>
      <c r="AW110" s="73" t="e">
        <f t="shared" si="19"/>
        <v>#N/A</v>
      </c>
      <c r="AX110" s="73" t="e">
        <f t="shared" si="19"/>
        <v>#N/A</v>
      </c>
      <c r="AY110" s="73" t="e">
        <f t="shared" si="19"/>
        <v>#N/A</v>
      </c>
      <c r="AZ110" s="73" t="e">
        <f t="shared" si="19"/>
        <v>#N/A</v>
      </c>
    </row>
    <row r="111" spans="2:52">
      <c r="B111" s="66">
        <v>107</v>
      </c>
      <c r="C111" s="66" t="s">
        <v>167</v>
      </c>
      <c r="D111" s="66" t="s">
        <v>128</v>
      </c>
      <c r="E111" s="66">
        <f>SUMIF($BF$5:$BF$40,D111,$BE$5:$BE$40)+COUNTIF($D$4:D111,D111)</f>
        <v>22005</v>
      </c>
      <c r="F111" s="66" t="s">
        <v>264</v>
      </c>
      <c r="G111" s="67" t="s">
        <v>181</v>
      </c>
      <c r="H111" s="68" t="s">
        <v>128</v>
      </c>
      <c r="I111" s="68">
        <v>3</v>
      </c>
      <c r="J111" s="68" t="s">
        <v>116</v>
      </c>
      <c r="K111" s="68">
        <v>0</v>
      </c>
      <c r="L111" s="68" t="s">
        <v>116</v>
      </c>
      <c r="M111" s="68">
        <v>0</v>
      </c>
      <c r="N111" s="68" t="s">
        <v>116</v>
      </c>
      <c r="O111" s="68">
        <v>0</v>
      </c>
      <c r="Q111" s="73" t="e">
        <f t="shared" si="20"/>
        <v>#N/A</v>
      </c>
      <c r="R111" s="73" t="e">
        <f t="shared" si="20"/>
        <v>#N/A</v>
      </c>
      <c r="S111" s="73" t="e">
        <f t="shared" si="20"/>
        <v>#N/A</v>
      </c>
      <c r="T111" s="73" t="e">
        <f t="shared" si="20"/>
        <v>#N/A</v>
      </c>
      <c r="U111" s="73" t="e">
        <f t="shared" si="20"/>
        <v>#N/A</v>
      </c>
      <c r="V111" s="73" t="e">
        <f t="shared" si="20"/>
        <v>#N/A</v>
      </c>
      <c r="W111" s="73" t="e">
        <f t="shared" si="20"/>
        <v>#N/A</v>
      </c>
      <c r="X111" s="73" t="e">
        <f t="shared" si="20"/>
        <v>#N/A</v>
      </c>
      <c r="Y111" s="73" t="e">
        <f t="shared" si="20"/>
        <v>#N/A</v>
      </c>
      <c r="Z111" s="73" t="e">
        <f t="shared" si="20"/>
        <v>#N/A</v>
      </c>
      <c r="AA111" s="73" t="e">
        <f t="shared" si="20"/>
        <v>#N/A</v>
      </c>
      <c r="AB111" s="73" t="e">
        <f t="shared" si="20"/>
        <v>#N/A</v>
      </c>
      <c r="AC111" s="73" t="e">
        <f t="shared" si="20"/>
        <v>#N/A</v>
      </c>
      <c r="AD111" s="73" t="e">
        <f t="shared" si="20"/>
        <v>#N/A</v>
      </c>
      <c r="AE111" s="73" t="e">
        <f t="shared" si="20"/>
        <v>#N/A</v>
      </c>
      <c r="AF111" s="73" t="e">
        <f t="shared" si="20"/>
        <v>#N/A</v>
      </c>
      <c r="AG111" s="73" t="e">
        <f t="shared" si="21"/>
        <v>#N/A</v>
      </c>
      <c r="AH111" s="73" t="e">
        <f t="shared" si="21"/>
        <v>#N/A</v>
      </c>
      <c r="AI111" s="73" t="e">
        <f t="shared" si="21"/>
        <v>#N/A</v>
      </c>
      <c r="AJ111" s="73">
        <f t="shared" si="21"/>
        <v>3</v>
      </c>
      <c r="AK111" s="73" t="e">
        <f t="shared" si="21"/>
        <v>#N/A</v>
      </c>
      <c r="AL111" s="73" t="e">
        <f t="shared" si="21"/>
        <v>#N/A</v>
      </c>
      <c r="AM111" s="73" t="e">
        <f t="shared" si="21"/>
        <v>#N/A</v>
      </c>
      <c r="AN111" s="73" t="e">
        <f t="shared" si="21"/>
        <v>#N/A</v>
      </c>
      <c r="AO111" s="73" t="e">
        <f t="shared" si="21"/>
        <v>#N/A</v>
      </c>
      <c r="AP111" s="73" t="e">
        <f t="shared" si="21"/>
        <v>#N/A</v>
      </c>
      <c r="AQ111" s="73" t="e">
        <f t="shared" si="21"/>
        <v>#N/A</v>
      </c>
      <c r="AR111" s="73" t="e">
        <f t="shared" si="19"/>
        <v>#N/A</v>
      </c>
      <c r="AS111" s="73" t="e">
        <f t="shared" si="19"/>
        <v>#N/A</v>
      </c>
      <c r="AT111" s="73" t="e">
        <f t="shared" si="19"/>
        <v>#N/A</v>
      </c>
      <c r="AU111" s="73" t="e">
        <f t="shared" si="19"/>
        <v>#N/A</v>
      </c>
      <c r="AV111" s="73" t="e">
        <f t="shared" si="19"/>
        <v>#N/A</v>
      </c>
      <c r="AW111" s="73" t="e">
        <f t="shared" si="19"/>
        <v>#N/A</v>
      </c>
      <c r="AX111" s="73" t="e">
        <f t="shared" si="19"/>
        <v>#N/A</v>
      </c>
      <c r="AY111" s="73" t="e">
        <f t="shared" si="19"/>
        <v>#N/A</v>
      </c>
      <c r="AZ111" s="73" t="e">
        <f t="shared" si="19"/>
        <v>#N/A</v>
      </c>
    </row>
    <row r="112" spans="2:52">
      <c r="B112" s="66">
        <v>108</v>
      </c>
      <c r="C112" s="66" t="s">
        <v>167</v>
      </c>
      <c r="D112" s="66" t="s">
        <v>128</v>
      </c>
      <c r="E112" s="66">
        <f>SUMIF($BF$5:$BF$40,D112,$BE$5:$BE$40)+COUNTIF($D$4:D112,D112)</f>
        <v>22006</v>
      </c>
      <c r="F112" s="66" t="s">
        <v>265</v>
      </c>
      <c r="G112" s="67" t="s">
        <v>181</v>
      </c>
      <c r="H112" s="68" t="s">
        <v>128</v>
      </c>
      <c r="I112" s="68">
        <v>4</v>
      </c>
      <c r="J112" s="68" t="s">
        <v>116</v>
      </c>
      <c r="K112" s="68">
        <v>0</v>
      </c>
      <c r="L112" s="68" t="s">
        <v>116</v>
      </c>
      <c r="M112" s="68">
        <v>0</v>
      </c>
      <c r="N112" s="68" t="s">
        <v>116</v>
      </c>
      <c r="O112" s="68">
        <v>0</v>
      </c>
      <c r="Q112" s="73" t="e">
        <f t="shared" si="20"/>
        <v>#N/A</v>
      </c>
      <c r="R112" s="73" t="e">
        <f t="shared" si="20"/>
        <v>#N/A</v>
      </c>
      <c r="S112" s="73" t="e">
        <f t="shared" si="20"/>
        <v>#N/A</v>
      </c>
      <c r="T112" s="73" t="e">
        <f t="shared" si="20"/>
        <v>#N/A</v>
      </c>
      <c r="U112" s="73" t="e">
        <f t="shared" si="20"/>
        <v>#N/A</v>
      </c>
      <c r="V112" s="73" t="e">
        <f t="shared" si="20"/>
        <v>#N/A</v>
      </c>
      <c r="W112" s="73" t="e">
        <f t="shared" si="20"/>
        <v>#N/A</v>
      </c>
      <c r="X112" s="73" t="e">
        <f t="shared" si="20"/>
        <v>#N/A</v>
      </c>
      <c r="Y112" s="73" t="e">
        <f t="shared" si="20"/>
        <v>#N/A</v>
      </c>
      <c r="Z112" s="73" t="e">
        <f t="shared" si="20"/>
        <v>#N/A</v>
      </c>
      <c r="AA112" s="73" t="e">
        <f t="shared" si="20"/>
        <v>#N/A</v>
      </c>
      <c r="AB112" s="73" t="e">
        <f t="shared" si="20"/>
        <v>#N/A</v>
      </c>
      <c r="AC112" s="73" t="e">
        <f t="shared" si="20"/>
        <v>#N/A</v>
      </c>
      <c r="AD112" s="73" t="e">
        <f t="shared" si="20"/>
        <v>#N/A</v>
      </c>
      <c r="AE112" s="73" t="e">
        <f t="shared" si="20"/>
        <v>#N/A</v>
      </c>
      <c r="AF112" s="73" t="e">
        <f t="shared" si="20"/>
        <v>#N/A</v>
      </c>
      <c r="AG112" s="73" t="e">
        <f t="shared" si="21"/>
        <v>#N/A</v>
      </c>
      <c r="AH112" s="73" t="e">
        <f t="shared" si="21"/>
        <v>#N/A</v>
      </c>
      <c r="AI112" s="73" t="e">
        <f t="shared" si="21"/>
        <v>#N/A</v>
      </c>
      <c r="AJ112" s="73">
        <f t="shared" si="21"/>
        <v>4</v>
      </c>
      <c r="AK112" s="73" t="e">
        <f t="shared" si="21"/>
        <v>#N/A</v>
      </c>
      <c r="AL112" s="73" t="e">
        <f t="shared" si="21"/>
        <v>#N/A</v>
      </c>
      <c r="AM112" s="73" t="e">
        <f t="shared" si="21"/>
        <v>#N/A</v>
      </c>
      <c r="AN112" s="73" t="e">
        <f t="shared" si="21"/>
        <v>#N/A</v>
      </c>
      <c r="AO112" s="73" t="e">
        <f t="shared" si="21"/>
        <v>#N/A</v>
      </c>
      <c r="AP112" s="73" t="e">
        <f t="shared" si="21"/>
        <v>#N/A</v>
      </c>
      <c r="AQ112" s="73" t="e">
        <f t="shared" si="21"/>
        <v>#N/A</v>
      </c>
      <c r="AR112" s="73" t="e">
        <f t="shared" si="19"/>
        <v>#N/A</v>
      </c>
      <c r="AS112" s="73" t="e">
        <f t="shared" si="19"/>
        <v>#N/A</v>
      </c>
      <c r="AT112" s="73" t="e">
        <f t="shared" si="19"/>
        <v>#N/A</v>
      </c>
      <c r="AU112" s="73" t="e">
        <f t="shared" si="19"/>
        <v>#N/A</v>
      </c>
      <c r="AV112" s="73" t="e">
        <f t="shared" si="19"/>
        <v>#N/A</v>
      </c>
      <c r="AW112" s="73" t="e">
        <f t="shared" si="19"/>
        <v>#N/A</v>
      </c>
      <c r="AX112" s="73" t="e">
        <f t="shared" si="19"/>
        <v>#N/A</v>
      </c>
      <c r="AY112" s="73" t="e">
        <f t="shared" si="19"/>
        <v>#N/A</v>
      </c>
      <c r="AZ112" s="73" t="e">
        <f t="shared" si="19"/>
        <v>#N/A</v>
      </c>
    </row>
    <row r="113" spans="2:52">
      <c r="B113" s="66">
        <v>109</v>
      </c>
      <c r="C113" s="66" t="s">
        <v>167</v>
      </c>
      <c r="D113" s="66" t="s">
        <v>128</v>
      </c>
      <c r="E113" s="66">
        <f>SUMIF($BF$5:$BF$40,D113,$BE$5:$BE$40)+COUNTIF($D$4:D113,D113)</f>
        <v>22007</v>
      </c>
      <c r="F113" s="66" t="s">
        <v>266</v>
      </c>
      <c r="G113" s="67" t="s">
        <v>181</v>
      </c>
      <c r="H113" s="68" t="s">
        <v>128</v>
      </c>
      <c r="I113" s="68">
        <v>5</v>
      </c>
      <c r="J113" s="68" t="s">
        <v>116</v>
      </c>
      <c r="K113" s="68">
        <v>0</v>
      </c>
      <c r="L113" s="68" t="s">
        <v>116</v>
      </c>
      <c r="M113" s="68">
        <v>0</v>
      </c>
      <c r="N113" s="68" t="s">
        <v>116</v>
      </c>
      <c r="O113" s="68">
        <v>0</v>
      </c>
      <c r="Q113" s="73" t="e">
        <f t="shared" si="20"/>
        <v>#N/A</v>
      </c>
      <c r="R113" s="73" t="e">
        <f t="shared" si="20"/>
        <v>#N/A</v>
      </c>
      <c r="S113" s="73" t="e">
        <f t="shared" si="20"/>
        <v>#N/A</v>
      </c>
      <c r="T113" s="73" t="e">
        <f t="shared" si="20"/>
        <v>#N/A</v>
      </c>
      <c r="U113" s="73" t="e">
        <f t="shared" si="20"/>
        <v>#N/A</v>
      </c>
      <c r="V113" s="73" t="e">
        <f t="shared" si="20"/>
        <v>#N/A</v>
      </c>
      <c r="W113" s="73" t="e">
        <f t="shared" si="20"/>
        <v>#N/A</v>
      </c>
      <c r="X113" s="73" t="e">
        <f t="shared" si="20"/>
        <v>#N/A</v>
      </c>
      <c r="Y113" s="73" t="e">
        <f t="shared" si="20"/>
        <v>#N/A</v>
      </c>
      <c r="Z113" s="73" t="e">
        <f t="shared" si="20"/>
        <v>#N/A</v>
      </c>
      <c r="AA113" s="73" t="e">
        <f t="shared" si="20"/>
        <v>#N/A</v>
      </c>
      <c r="AB113" s="73" t="e">
        <f t="shared" si="20"/>
        <v>#N/A</v>
      </c>
      <c r="AC113" s="73" t="e">
        <f t="shared" si="20"/>
        <v>#N/A</v>
      </c>
      <c r="AD113" s="73" t="e">
        <f t="shared" si="20"/>
        <v>#N/A</v>
      </c>
      <c r="AE113" s="73" t="e">
        <f t="shared" si="20"/>
        <v>#N/A</v>
      </c>
      <c r="AF113" s="73" t="e">
        <f t="shared" si="20"/>
        <v>#N/A</v>
      </c>
      <c r="AG113" s="73" t="e">
        <f t="shared" si="21"/>
        <v>#N/A</v>
      </c>
      <c r="AH113" s="73" t="e">
        <f t="shared" si="21"/>
        <v>#N/A</v>
      </c>
      <c r="AI113" s="73" t="e">
        <f t="shared" si="21"/>
        <v>#N/A</v>
      </c>
      <c r="AJ113" s="73">
        <f t="shared" si="21"/>
        <v>5</v>
      </c>
      <c r="AK113" s="73" t="e">
        <f t="shared" si="21"/>
        <v>#N/A</v>
      </c>
      <c r="AL113" s="73" t="e">
        <f t="shared" si="21"/>
        <v>#N/A</v>
      </c>
      <c r="AM113" s="73" t="e">
        <f t="shared" si="21"/>
        <v>#N/A</v>
      </c>
      <c r="AN113" s="73" t="e">
        <f t="shared" si="21"/>
        <v>#N/A</v>
      </c>
      <c r="AO113" s="73" t="e">
        <f t="shared" si="21"/>
        <v>#N/A</v>
      </c>
      <c r="AP113" s="73" t="e">
        <f t="shared" si="21"/>
        <v>#N/A</v>
      </c>
      <c r="AQ113" s="73" t="e">
        <f t="shared" si="21"/>
        <v>#N/A</v>
      </c>
      <c r="AR113" s="73" t="e">
        <f t="shared" si="19"/>
        <v>#N/A</v>
      </c>
      <c r="AS113" s="73" t="e">
        <f t="shared" si="19"/>
        <v>#N/A</v>
      </c>
      <c r="AT113" s="73" t="e">
        <f t="shared" si="19"/>
        <v>#N/A</v>
      </c>
      <c r="AU113" s="73" t="e">
        <f t="shared" si="19"/>
        <v>#N/A</v>
      </c>
      <c r="AV113" s="73" t="e">
        <f t="shared" si="19"/>
        <v>#N/A</v>
      </c>
      <c r="AW113" s="73" t="e">
        <f t="shared" si="19"/>
        <v>#N/A</v>
      </c>
      <c r="AX113" s="73" t="e">
        <f t="shared" si="19"/>
        <v>#N/A</v>
      </c>
      <c r="AY113" s="73" t="e">
        <f t="shared" si="19"/>
        <v>#N/A</v>
      </c>
      <c r="AZ113" s="73" t="e">
        <f t="shared" si="19"/>
        <v>#N/A</v>
      </c>
    </row>
    <row r="114" spans="2:52">
      <c r="B114" s="66">
        <v>110</v>
      </c>
      <c r="C114" s="66" t="s">
        <v>167</v>
      </c>
      <c r="D114" s="66" t="s">
        <v>128</v>
      </c>
      <c r="E114" s="66">
        <f>SUMIF($BF$5:$BF$40,D114,$BE$5:$BE$40)+COUNTIF($D$4:D114,D114)</f>
        <v>22008</v>
      </c>
      <c r="F114" s="66" t="s">
        <v>267</v>
      </c>
      <c r="G114" s="67" t="s">
        <v>181</v>
      </c>
      <c r="H114" s="68" t="s">
        <v>128</v>
      </c>
      <c r="I114" s="68">
        <v>6</v>
      </c>
      <c r="J114" s="68" t="s">
        <v>116</v>
      </c>
      <c r="K114" s="68">
        <v>0</v>
      </c>
      <c r="L114" s="68" t="s">
        <v>116</v>
      </c>
      <c r="M114" s="68">
        <v>0</v>
      </c>
      <c r="N114" s="68" t="s">
        <v>116</v>
      </c>
      <c r="O114" s="68">
        <v>0</v>
      </c>
      <c r="Q114" s="73" t="e">
        <f t="shared" si="20"/>
        <v>#N/A</v>
      </c>
      <c r="R114" s="73" t="e">
        <f t="shared" si="20"/>
        <v>#N/A</v>
      </c>
      <c r="S114" s="73" t="e">
        <f t="shared" si="20"/>
        <v>#N/A</v>
      </c>
      <c r="T114" s="73" t="e">
        <f t="shared" si="20"/>
        <v>#N/A</v>
      </c>
      <c r="U114" s="73" t="e">
        <f t="shared" si="20"/>
        <v>#N/A</v>
      </c>
      <c r="V114" s="73" t="e">
        <f t="shared" si="20"/>
        <v>#N/A</v>
      </c>
      <c r="W114" s="73" t="e">
        <f t="shared" si="20"/>
        <v>#N/A</v>
      </c>
      <c r="X114" s="73" t="e">
        <f t="shared" si="20"/>
        <v>#N/A</v>
      </c>
      <c r="Y114" s="73" t="e">
        <f t="shared" si="20"/>
        <v>#N/A</v>
      </c>
      <c r="Z114" s="73" t="e">
        <f t="shared" si="20"/>
        <v>#N/A</v>
      </c>
      <c r="AA114" s="73" t="e">
        <f t="shared" si="20"/>
        <v>#N/A</v>
      </c>
      <c r="AB114" s="73" t="e">
        <f t="shared" si="20"/>
        <v>#N/A</v>
      </c>
      <c r="AC114" s="73" t="e">
        <f t="shared" si="20"/>
        <v>#N/A</v>
      </c>
      <c r="AD114" s="73" t="e">
        <f t="shared" si="20"/>
        <v>#N/A</v>
      </c>
      <c r="AE114" s="73" t="e">
        <f t="shared" si="20"/>
        <v>#N/A</v>
      </c>
      <c r="AF114" s="73" t="e">
        <f t="shared" si="20"/>
        <v>#N/A</v>
      </c>
      <c r="AG114" s="73" t="e">
        <f t="shared" si="21"/>
        <v>#N/A</v>
      </c>
      <c r="AH114" s="73" t="e">
        <f t="shared" si="21"/>
        <v>#N/A</v>
      </c>
      <c r="AI114" s="73" t="e">
        <f t="shared" si="21"/>
        <v>#N/A</v>
      </c>
      <c r="AJ114" s="73">
        <f t="shared" si="21"/>
        <v>6</v>
      </c>
      <c r="AK114" s="73" t="e">
        <f t="shared" si="21"/>
        <v>#N/A</v>
      </c>
      <c r="AL114" s="73" t="e">
        <f t="shared" si="21"/>
        <v>#N/A</v>
      </c>
      <c r="AM114" s="73" t="e">
        <f t="shared" si="21"/>
        <v>#N/A</v>
      </c>
      <c r="AN114" s="73" t="e">
        <f t="shared" si="21"/>
        <v>#N/A</v>
      </c>
      <c r="AO114" s="73" t="e">
        <f t="shared" si="21"/>
        <v>#N/A</v>
      </c>
      <c r="AP114" s="73" t="e">
        <f t="shared" si="21"/>
        <v>#N/A</v>
      </c>
      <c r="AQ114" s="73" t="e">
        <f t="shared" si="21"/>
        <v>#N/A</v>
      </c>
      <c r="AR114" s="73" t="e">
        <f t="shared" si="19"/>
        <v>#N/A</v>
      </c>
      <c r="AS114" s="73" t="e">
        <f t="shared" si="19"/>
        <v>#N/A</v>
      </c>
      <c r="AT114" s="73" t="e">
        <f t="shared" si="19"/>
        <v>#N/A</v>
      </c>
      <c r="AU114" s="73" t="e">
        <f t="shared" si="19"/>
        <v>#N/A</v>
      </c>
      <c r="AV114" s="73" t="e">
        <f t="shared" si="19"/>
        <v>#N/A</v>
      </c>
      <c r="AW114" s="73" t="e">
        <f t="shared" si="19"/>
        <v>#N/A</v>
      </c>
      <c r="AX114" s="73" t="e">
        <f t="shared" si="19"/>
        <v>#N/A</v>
      </c>
      <c r="AY114" s="73" t="e">
        <f t="shared" si="19"/>
        <v>#N/A</v>
      </c>
      <c r="AZ114" s="73" t="e">
        <f t="shared" si="19"/>
        <v>#N/A</v>
      </c>
    </row>
    <row r="115" spans="2:52">
      <c r="B115" s="66">
        <v>111</v>
      </c>
      <c r="C115" s="66" t="s">
        <v>167</v>
      </c>
      <c r="D115" s="66" t="s">
        <v>128</v>
      </c>
      <c r="E115" s="66">
        <f>SUMIF($BF$5:$BF$40,D115,$BE$5:$BE$40)+COUNTIF($D$4:D115,D115)</f>
        <v>22009</v>
      </c>
      <c r="F115" s="66" t="s">
        <v>268</v>
      </c>
      <c r="G115" s="67" t="s">
        <v>181</v>
      </c>
      <c r="H115" s="68" t="s">
        <v>128</v>
      </c>
      <c r="I115" s="68">
        <v>8</v>
      </c>
      <c r="J115" s="68" t="s">
        <v>116</v>
      </c>
      <c r="K115" s="68">
        <v>0</v>
      </c>
      <c r="L115" s="68" t="s">
        <v>116</v>
      </c>
      <c r="M115" s="68">
        <v>0</v>
      </c>
      <c r="N115" s="68" t="s">
        <v>116</v>
      </c>
      <c r="O115" s="68">
        <v>0</v>
      </c>
      <c r="Q115" s="73" t="e">
        <f t="shared" si="20"/>
        <v>#N/A</v>
      </c>
      <c r="R115" s="73" t="e">
        <f t="shared" si="20"/>
        <v>#N/A</v>
      </c>
      <c r="S115" s="73" t="e">
        <f t="shared" si="20"/>
        <v>#N/A</v>
      </c>
      <c r="T115" s="73" t="e">
        <f t="shared" si="20"/>
        <v>#N/A</v>
      </c>
      <c r="U115" s="73" t="e">
        <f t="shared" si="20"/>
        <v>#N/A</v>
      </c>
      <c r="V115" s="73" t="e">
        <f t="shared" si="20"/>
        <v>#N/A</v>
      </c>
      <c r="W115" s="73" t="e">
        <f t="shared" si="20"/>
        <v>#N/A</v>
      </c>
      <c r="X115" s="73" t="e">
        <f t="shared" si="20"/>
        <v>#N/A</v>
      </c>
      <c r="Y115" s="73" t="e">
        <f t="shared" si="20"/>
        <v>#N/A</v>
      </c>
      <c r="Z115" s="73" t="e">
        <f t="shared" si="20"/>
        <v>#N/A</v>
      </c>
      <c r="AA115" s="73" t="e">
        <f t="shared" si="20"/>
        <v>#N/A</v>
      </c>
      <c r="AB115" s="73" t="e">
        <f t="shared" si="20"/>
        <v>#N/A</v>
      </c>
      <c r="AC115" s="73" t="e">
        <f t="shared" si="20"/>
        <v>#N/A</v>
      </c>
      <c r="AD115" s="73" t="e">
        <f t="shared" si="20"/>
        <v>#N/A</v>
      </c>
      <c r="AE115" s="73" t="e">
        <f t="shared" si="20"/>
        <v>#N/A</v>
      </c>
      <c r="AF115" s="73" t="e">
        <f t="shared" si="20"/>
        <v>#N/A</v>
      </c>
      <c r="AG115" s="73" t="e">
        <f t="shared" si="21"/>
        <v>#N/A</v>
      </c>
      <c r="AH115" s="73" t="e">
        <f t="shared" si="21"/>
        <v>#N/A</v>
      </c>
      <c r="AI115" s="73" t="e">
        <f t="shared" si="21"/>
        <v>#N/A</v>
      </c>
      <c r="AJ115" s="73">
        <f t="shared" si="21"/>
        <v>8</v>
      </c>
      <c r="AK115" s="73" t="e">
        <f t="shared" si="21"/>
        <v>#N/A</v>
      </c>
      <c r="AL115" s="73" t="e">
        <f t="shared" si="21"/>
        <v>#N/A</v>
      </c>
      <c r="AM115" s="73" t="e">
        <f t="shared" si="21"/>
        <v>#N/A</v>
      </c>
      <c r="AN115" s="73" t="e">
        <f t="shared" si="21"/>
        <v>#N/A</v>
      </c>
      <c r="AO115" s="73" t="e">
        <f t="shared" si="21"/>
        <v>#N/A</v>
      </c>
      <c r="AP115" s="73" t="e">
        <f t="shared" si="21"/>
        <v>#N/A</v>
      </c>
      <c r="AQ115" s="73" t="e">
        <f t="shared" si="21"/>
        <v>#N/A</v>
      </c>
      <c r="AR115" s="73" t="e">
        <f t="shared" si="19"/>
        <v>#N/A</v>
      </c>
      <c r="AS115" s="73" t="e">
        <f t="shared" si="19"/>
        <v>#N/A</v>
      </c>
      <c r="AT115" s="73" t="e">
        <f t="shared" si="19"/>
        <v>#N/A</v>
      </c>
      <c r="AU115" s="73" t="e">
        <f t="shared" si="19"/>
        <v>#N/A</v>
      </c>
      <c r="AV115" s="73" t="e">
        <f t="shared" si="19"/>
        <v>#N/A</v>
      </c>
      <c r="AW115" s="73" t="e">
        <f t="shared" si="19"/>
        <v>#N/A</v>
      </c>
      <c r="AX115" s="73" t="e">
        <f t="shared" si="19"/>
        <v>#N/A</v>
      </c>
      <c r="AY115" s="73" t="e">
        <f t="shared" si="19"/>
        <v>#N/A</v>
      </c>
      <c r="AZ115" s="73" t="e">
        <f t="shared" si="19"/>
        <v>#N/A</v>
      </c>
    </row>
    <row r="116" spans="2:52">
      <c r="B116" s="66">
        <v>112</v>
      </c>
      <c r="C116" s="66" t="s">
        <v>167</v>
      </c>
      <c r="D116" s="66" t="s">
        <v>128</v>
      </c>
      <c r="E116" s="66">
        <f>SUMIF($BF$5:$BF$40,D116,$BE$5:$BE$40)+COUNTIF($D$4:D116,D116)</f>
        <v>22010</v>
      </c>
      <c r="F116" s="66" t="s">
        <v>269</v>
      </c>
      <c r="G116" s="67" t="s">
        <v>95</v>
      </c>
      <c r="H116" s="68" t="s">
        <v>128</v>
      </c>
      <c r="I116" s="68">
        <v>7</v>
      </c>
      <c r="J116" s="68" t="s">
        <v>147</v>
      </c>
      <c r="K116" s="68">
        <v>6</v>
      </c>
      <c r="L116" s="68" t="s">
        <v>84</v>
      </c>
      <c r="M116" s="68">
        <v>7</v>
      </c>
      <c r="N116" s="68" t="s">
        <v>86</v>
      </c>
      <c r="O116" s="68">
        <v>0</v>
      </c>
      <c r="Q116" s="73" t="e">
        <f t="shared" si="20"/>
        <v>#N/A</v>
      </c>
      <c r="R116" s="73" t="e">
        <f t="shared" si="20"/>
        <v>#N/A</v>
      </c>
      <c r="S116" s="73" t="e">
        <f t="shared" si="20"/>
        <v>#N/A</v>
      </c>
      <c r="T116" s="73" t="e">
        <f t="shared" si="20"/>
        <v>#N/A</v>
      </c>
      <c r="U116" s="73">
        <f t="shared" si="20"/>
        <v>7</v>
      </c>
      <c r="V116" s="73" t="e">
        <f t="shared" si="20"/>
        <v>#N/A</v>
      </c>
      <c r="W116" s="73" t="e">
        <f t="shared" si="20"/>
        <v>#N/A</v>
      </c>
      <c r="X116" s="73" t="e">
        <f t="shared" si="20"/>
        <v>#N/A</v>
      </c>
      <c r="Y116" s="73" t="e">
        <f t="shared" si="20"/>
        <v>#N/A</v>
      </c>
      <c r="Z116" s="73" t="e">
        <f t="shared" si="20"/>
        <v>#N/A</v>
      </c>
      <c r="AA116" s="73" t="e">
        <f t="shared" si="20"/>
        <v>#N/A</v>
      </c>
      <c r="AB116" s="73" t="e">
        <f t="shared" si="20"/>
        <v>#N/A</v>
      </c>
      <c r="AC116" s="73" t="e">
        <f t="shared" si="20"/>
        <v>#N/A</v>
      </c>
      <c r="AD116" s="73" t="e">
        <f t="shared" si="20"/>
        <v>#N/A</v>
      </c>
      <c r="AE116" s="73" t="e">
        <f t="shared" si="20"/>
        <v>#N/A</v>
      </c>
      <c r="AF116" s="73" t="e">
        <f t="shared" si="20"/>
        <v>#N/A</v>
      </c>
      <c r="AG116" s="73" t="e">
        <f t="shared" si="21"/>
        <v>#N/A</v>
      </c>
      <c r="AH116" s="73" t="e">
        <f t="shared" si="21"/>
        <v>#N/A</v>
      </c>
      <c r="AI116" s="73" t="e">
        <f t="shared" si="21"/>
        <v>#N/A</v>
      </c>
      <c r="AJ116" s="73">
        <f t="shared" si="21"/>
        <v>7</v>
      </c>
      <c r="AK116" s="73" t="e">
        <f t="shared" si="21"/>
        <v>#N/A</v>
      </c>
      <c r="AL116" s="73" t="e">
        <f t="shared" si="21"/>
        <v>#N/A</v>
      </c>
      <c r="AM116" s="73" t="e">
        <f t="shared" si="21"/>
        <v>#N/A</v>
      </c>
      <c r="AN116" s="73" t="e">
        <f t="shared" si="21"/>
        <v>#N/A</v>
      </c>
      <c r="AO116" s="73" t="e">
        <f t="shared" si="21"/>
        <v>#N/A</v>
      </c>
      <c r="AP116" s="73" t="e">
        <f t="shared" si="21"/>
        <v>#N/A</v>
      </c>
      <c r="AQ116" s="73" t="e">
        <f t="shared" si="21"/>
        <v>#N/A</v>
      </c>
      <c r="AR116" s="73" t="e">
        <f t="shared" si="19"/>
        <v>#N/A</v>
      </c>
      <c r="AS116" s="73" t="e">
        <f t="shared" si="19"/>
        <v>#N/A</v>
      </c>
      <c r="AT116" s="73" t="e">
        <f t="shared" si="19"/>
        <v>#N/A</v>
      </c>
      <c r="AU116" s="73" t="e">
        <f t="shared" si="19"/>
        <v>#N/A</v>
      </c>
      <c r="AV116" s="73" t="e">
        <f t="shared" si="19"/>
        <v>#N/A</v>
      </c>
      <c r="AW116" s="73" t="e">
        <f t="shared" si="19"/>
        <v>#N/A</v>
      </c>
      <c r="AX116" s="73">
        <f t="shared" si="19"/>
        <v>6</v>
      </c>
      <c r="AY116" s="73" t="e">
        <f t="shared" si="19"/>
        <v>#N/A</v>
      </c>
      <c r="AZ116" s="73" t="e">
        <f t="shared" si="19"/>
        <v>#N/A</v>
      </c>
    </row>
    <row r="117" spans="2:52">
      <c r="B117" s="66">
        <v>113</v>
      </c>
      <c r="C117" s="66" t="s">
        <v>134</v>
      </c>
      <c r="D117" s="66" t="s">
        <v>143</v>
      </c>
      <c r="E117" s="66">
        <f>SUMIF($BF$5:$BF$40,D117,$BE$5:$BE$40)+COUNTIF($D$4:D117,D117)</f>
        <v>22901</v>
      </c>
      <c r="F117" s="66" t="s">
        <v>270</v>
      </c>
      <c r="G117" s="67" t="s">
        <v>89</v>
      </c>
      <c r="H117" s="68" t="s">
        <v>143</v>
      </c>
      <c r="I117" s="68">
        <v>1</v>
      </c>
      <c r="J117" s="68" t="s">
        <v>86</v>
      </c>
      <c r="K117" s="68">
        <v>0</v>
      </c>
      <c r="L117" s="68" t="s">
        <v>86</v>
      </c>
      <c r="M117" s="68">
        <v>0</v>
      </c>
      <c r="N117" s="68" t="s">
        <v>86</v>
      </c>
      <c r="O117" s="68">
        <v>0</v>
      </c>
      <c r="Q117" s="73" t="e">
        <f t="shared" si="20"/>
        <v>#N/A</v>
      </c>
      <c r="R117" s="73" t="e">
        <f t="shared" si="20"/>
        <v>#N/A</v>
      </c>
      <c r="S117" s="73" t="e">
        <f t="shared" si="20"/>
        <v>#N/A</v>
      </c>
      <c r="T117" s="73" t="e">
        <f t="shared" si="20"/>
        <v>#N/A</v>
      </c>
      <c r="U117" s="73" t="e">
        <f t="shared" si="20"/>
        <v>#N/A</v>
      </c>
      <c r="V117" s="73" t="e">
        <f t="shared" si="20"/>
        <v>#N/A</v>
      </c>
      <c r="W117" s="73" t="e">
        <f t="shared" si="20"/>
        <v>#N/A</v>
      </c>
      <c r="X117" s="73" t="e">
        <f t="shared" si="20"/>
        <v>#N/A</v>
      </c>
      <c r="Y117" s="73" t="e">
        <f t="shared" si="20"/>
        <v>#N/A</v>
      </c>
      <c r="Z117" s="73" t="e">
        <f t="shared" si="20"/>
        <v>#N/A</v>
      </c>
      <c r="AA117" s="73" t="e">
        <f t="shared" ref="Q117:AF134" si="22">INDEX($H117:$O117,1,MATCH(AA$4,$H117:$O117,0)+1)</f>
        <v>#N/A</v>
      </c>
      <c r="AB117" s="73" t="e">
        <f t="shared" si="22"/>
        <v>#N/A</v>
      </c>
      <c r="AC117" s="73" t="e">
        <f t="shared" si="22"/>
        <v>#N/A</v>
      </c>
      <c r="AD117" s="73" t="e">
        <f t="shared" si="22"/>
        <v>#N/A</v>
      </c>
      <c r="AE117" s="73" t="e">
        <f t="shared" si="22"/>
        <v>#N/A</v>
      </c>
      <c r="AF117" s="73" t="e">
        <f t="shared" si="22"/>
        <v>#N/A</v>
      </c>
      <c r="AG117" s="73" t="e">
        <f t="shared" si="21"/>
        <v>#N/A</v>
      </c>
      <c r="AH117" s="73" t="e">
        <f t="shared" si="21"/>
        <v>#N/A</v>
      </c>
      <c r="AI117" s="73" t="e">
        <f t="shared" si="21"/>
        <v>#N/A</v>
      </c>
      <c r="AJ117" s="73" t="e">
        <f t="shared" si="21"/>
        <v>#N/A</v>
      </c>
      <c r="AK117" s="73" t="e">
        <f t="shared" si="21"/>
        <v>#N/A</v>
      </c>
      <c r="AL117" s="73" t="e">
        <f t="shared" si="21"/>
        <v>#N/A</v>
      </c>
      <c r="AM117" s="73" t="e">
        <f t="shared" si="21"/>
        <v>#N/A</v>
      </c>
      <c r="AN117" s="73" t="e">
        <f t="shared" si="21"/>
        <v>#N/A</v>
      </c>
      <c r="AO117" s="73" t="e">
        <f t="shared" si="21"/>
        <v>#N/A</v>
      </c>
      <c r="AP117" s="73" t="e">
        <f t="shared" si="21"/>
        <v>#N/A</v>
      </c>
      <c r="AQ117" s="73" t="e">
        <f t="shared" si="21"/>
        <v>#N/A</v>
      </c>
      <c r="AR117" s="73" t="e">
        <f t="shared" si="19"/>
        <v>#N/A</v>
      </c>
      <c r="AS117" s="73">
        <f t="shared" si="19"/>
        <v>1</v>
      </c>
      <c r="AT117" s="73" t="e">
        <f t="shared" si="19"/>
        <v>#N/A</v>
      </c>
      <c r="AU117" s="73" t="e">
        <f t="shared" si="19"/>
        <v>#N/A</v>
      </c>
      <c r="AV117" s="73" t="e">
        <f t="shared" si="19"/>
        <v>#N/A</v>
      </c>
      <c r="AW117" s="73" t="e">
        <f t="shared" si="19"/>
        <v>#N/A</v>
      </c>
      <c r="AX117" s="73" t="e">
        <f t="shared" si="19"/>
        <v>#N/A</v>
      </c>
      <c r="AY117" s="73" t="e">
        <f t="shared" si="19"/>
        <v>#N/A</v>
      </c>
      <c r="AZ117" s="73" t="e">
        <f t="shared" si="19"/>
        <v>#N/A</v>
      </c>
    </row>
    <row r="118" spans="2:52">
      <c r="B118" s="66">
        <v>114</v>
      </c>
      <c r="C118" s="66" t="s">
        <v>134</v>
      </c>
      <c r="D118" s="66" t="s">
        <v>143</v>
      </c>
      <c r="E118" s="66">
        <f>SUMIF($BF$5:$BF$40,D118,$BE$5:$BE$40)+COUNTIF($D$4:D118,D118)</f>
        <v>22902</v>
      </c>
      <c r="F118" s="66" t="s">
        <v>271</v>
      </c>
      <c r="G118" s="67" t="s">
        <v>89</v>
      </c>
      <c r="H118" s="68" t="s">
        <v>143</v>
      </c>
      <c r="I118" s="68">
        <v>1</v>
      </c>
      <c r="J118" s="68" t="s">
        <v>86</v>
      </c>
      <c r="K118" s="68">
        <v>0</v>
      </c>
      <c r="L118" s="68" t="s">
        <v>86</v>
      </c>
      <c r="M118" s="68">
        <v>0</v>
      </c>
      <c r="N118" s="68" t="s">
        <v>86</v>
      </c>
      <c r="O118" s="68">
        <v>0</v>
      </c>
      <c r="Q118" s="73" t="e">
        <f t="shared" si="22"/>
        <v>#N/A</v>
      </c>
      <c r="R118" s="73" t="e">
        <f t="shared" si="22"/>
        <v>#N/A</v>
      </c>
      <c r="S118" s="73" t="e">
        <f t="shared" si="22"/>
        <v>#N/A</v>
      </c>
      <c r="T118" s="73" t="e">
        <f t="shared" si="22"/>
        <v>#N/A</v>
      </c>
      <c r="U118" s="73" t="e">
        <f t="shared" si="22"/>
        <v>#N/A</v>
      </c>
      <c r="V118" s="73" t="e">
        <f t="shared" si="22"/>
        <v>#N/A</v>
      </c>
      <c r="W118" s="73" t="e">
        <f t="shared" si="22"/>
        <v>#N/A</v>
      </c>
      <c r="X118" s="73" t="e">
        <f t="shared" si="22"/>
        <v>#N/A</v>
      </c>
      <c r="Y118" s="73" t="e">
        <f t="shared" si="22"/>
        <v>#N/A</v>
      </c>
      <c r="Z118" s="73" t="e">
        <f t="shared" si="22"/>
        <v>#N/A</v>
      </c>
      <c r="AA118" s="73" t="e">
        <f t="shared" si="22"/>
        <v>#N/A</v>
      </c>
      <c r="AB118" s="73" t="e">
        <f t="shared" si="22"/>
        <v>#N/A</v>
      </c>
      <c r="AC118" s="73" t="e">
        <f t="shared" si="22"/>
        <v>#N/A</v>
      </c>
      <c r="AD118" s="73" t="e">
        <f t="shared" si="22"/>
        <v>#N/A</v>
      </c>
      <c r="AE118" s="73" t="e">
        <f t="shared" si="22"/>
        <v>#N/A</v>
      </c>
      <c r="AF118" s="73" t="e">
        <f t="shared" si="22"/>
        <v>#N/A</v>
      </c>
      <c r="AG118" s="73" t="e">
        <f t="shared" si="21"/>
        <v>#N/A</v>
      </c>
      <c r="AH118" s="73" t="e">
        <f t="shared" si="21"/>
        <v>#N/A</v>
      </c>
      <c r="AI118" s="73" t="e">
        <f t="shared" si="21"/>
        <v>#N/A</v>
      </c>
      <c r="AJ118" s="73" t="e">
        <f t="shared" si="21"/>
        <v>#N/A</v>
      </c>
      <c r="AK118" s="73" t="e">
        <f t="shared" si="21"/>
        <v>#N/A</v>
      </c>
      <c r="AL118" s="73" t="e">
        <f t="shared" si="21"/>
        <v>#N/A</v>
      </c>
      <c r="AM118" s="73" t="e">
        <f t="shared" si="21"/>
        <v>#N/A</v>
      </c>
      <c r="AN118" s="73" t="e">
        <f t="shared" si="21"/>
        <v>#N/A</v>
      </c>
      <c r="AO118" s="73" t="e">
        <f t="shared" si="21"/>
        <v>#N/A</v>
      </c>
      <c r="AP118" s="73" t="e">
        <f t="shared" si="21"/>
        <v>#N/A</v>
      </c>
      <c r="AQ118" s="73" t="e">
        <f t="shared" si="21"/>
        <v>#N/A</v>
      </c>
      <c r="AR118" s="73" t="e">
        <f t="shared" si="19"/>
        <v>#N/A</v>
      </c>
      <c r="AS118" s="73">
        <f t="shared" si="19"/>
        <v>1</v>
      </c>
      <c r="AT118" s="73" t="e">
        <f t="shared" si="19"/>
        <v>#N/A</v>
      </c>
      <c r="AU118" s="73" t="e">
        <f t="shared" si="19"/>
        <v>#N/A</v>
      </c>
      <c r="AV118" s="73" t="e">
        <f t="shared" si="19"/>
        <v>#N/A</v>
      </c>
      <c r="AW118" s="73" t="e">
        <f t="shared" si="19"/>
        <v>#N/A</v>
      </c>
      <c r="AX118" s="73" t="e">
        <f t="shared" si="19"/>
        <v>#N/A</v>
      </c>
      <c r="AY118" s="73" t="e">
        <f t="shared" si="19"/>
        <v>#N/A</v>
      </c>
      <c r="AZ118" s="73" t="e">
        <f t="shared" si="19"/>
        <v>#N/A</v>
      </c>
    </row>
    <row r="119" spans="2:52">
      <c r="B119" s="66">
        <v>115</v>
      </c>
      <c r="C119" s="66" t="s">
        <v>134</v>
      </c>
      <c r="D119" s="66" t="s">
        <v>143</v>
      </c>
      <c r="E119" s="66">
        <f>SUMIF($BF$5:$BF$40,D119,$BE$5:$BE$40)+COUNTIF($D$4:D119,D119)</f>
        <v>22903</v>
      </c>
      <c r="F119" s="66" t="s">
        <v>272</v>
      </c>
      <c r="G119" s="67" t="s">
        <v>89</v>
      </c>
      <c r="H119" s="68" t="s">
        <v>143</v>
      </c>
      <c r="I119" s="68">
        <v>1</v>
      </c>
      <c r="J119" s="68" t="s">
        <v>86</v>
      </c>
      <c r="K119" s="68">
        <v>0</v>
      </c>
      <c r="L119" s="68" t="s">
        <v>86</v>
      </c>
      <c r="M119" s="68">
        <v>0</v>
      </c>
      <c r="N119" s="68" t="s">
        <v>86</v>
      </c>
      <c r="O119" s="68">
        <v>0</v>
      </c>
      <c r="Q119" s="73" t="e">
        <f t="shared" si="22"/>
        <v>#N/A</v>
      </c>
      <c r="R119" s="73" t="e">
        <f t="shared" si="22"/>
        <v>#N/A</v>
      </c>
      <c r="S119" s="73" t="e">
        <f t="shared" si="22"/>
        <v>#N/A</v>
      </c>
      <c r="T119" s="73" t="e">
        <f t="shared" si="22"/>
        <v>#N/A</v>
      </c>
      <c r="U119" s="73" t="e">
        <f t="shared" si="22"/>
        <v>#N/A</v>
      </c>
      <c r="V119" s="73" t="e">
        <f t="shared" si="22"/>
        <v>#N/A</v>
      </c>
      <c r="W119" s="73" t="e">
        <f t="shared" si="22"/>
        <v>#N/A</v>
      </c>
      <c r="X119" s="73" t="e">
        <f t="shared" si="22"/>
        <v>#N/A</v>
      </c>
      <c r="Y119" s="73" t="e">
        <f t="shared" si="22"/>
        <v>#N/A</v>
      </c>
      <c r="Z119" s="73" t="e">
        <f t="shared" si="22"/>
        <v>#N/A</v>
      </c>
      <c r="AA119" s="73" t="e">
        <f t="shared" si="22"/>
        <v>#N/A</v>
      </c>
      <c r="AB119" s="73" t="e">
        <f t="shared" si="22"/>
        <v>#N/A</v>
      </c>
      <c r="AC119" s="73" t="e">
        <f t="shared" si="22"/>
        <v>#N/A</v>
      </c>
      <c r="AD119" s="73" t="e">
        <f t="shared" si="22"/>
        <v>#N/A</v>
      </c>
      <c r="AE119" s="73" t="e">
        <f t="shared" si="22"/>
        <v>#N/A</v>
      </c>
      <c r="AF119" s="73" t="e">
        <f t="shared" si="22"/>
        <v>#N/A</v>
      </c>
      <c r="AG119" s="73" t="e">
        <f t="shared" si="21"/>
        <v>#N/A</v>
      </c>
      <c r="AH119" s="73" t="e">
        <f t="shared" si="21"/>
        <v>#N/A</v>
      </c>
      <c r="AI119" s="73" t="e">
        <f t="shared" si="21"/>
        <v>#N/A</v>
      </c>
      <c r="AJ119" s="73" t="e">
        <f t="shared" si="21"/>
        <v>#N/A</v>
      </c>
      <c r="AK119" s="73" t="e">
        <f t="shared" si="21"/>
        <v>#N/A</v>
      </c>
      <c r="AL119" s="73" t="e">
        <f t="shared" si="21"/>
        <v>#N/A</v>
      </c>
      <c r="AM119" s="73" t="e">
        <f t="shared" si="21"/>
        <v>#N/A</v>
      </c>
      <c r="AN119" s="73" t="e">
        <f t="shared" si="21"/>
        <v>#N/A</v>
      </c>
      <c r="AO119" s="73" t="e">
        <f t="shared" si="21"/>
        <v>#N/A</v>
      </c>
      <c r="AP119" s="73" t="e">
        <f t="shared" si="21"/>
        <v>#N/A</v>
      </c>
      <c r="AQ119" s="73" t="e">
        <f t="shared" si="21"/>
        <v>#N/A</v>
      </c>
      <c r="AR119" s="73" t="e">
        <f t="shared" si="19"/>
        <v>#N/A</v>
      </c>
      <c r="AS119" s="73">
        <f t="shared" si="19"/>
        <v>1</v>
      </c>
      <c r="AT119" s="73" t="e">
        <f t="shared" si="19"/>
        <v>#N/A</v>
      </c>
      <c r="AU119" s="73" t="e">
        <f t="shared" si="19"/>
        <v>#N/A</v>
      </c>
      <c r="AV119" s="73" t="e">
        <f t="shared" si="19"/>
        <v>#N/A</v>
      </c>
      <c r="AW119" s="73" t="e">
        <f t="shared" si="19"/>
        <v>#N/A</v>
      </c>
      <c r="AX119" s="73" t="e">
        <f t="shared" si="19"/>
        <v>#N/A</v>
      </c>
      <c r="AY119" s="73" t="e">
        <f t="shared" si="19"/>
        <v>#N/A</v>
      </c>
      <c r="AZ119" s="73" t="e">
        <f t="shared" si="19"/>
        <v>#N/A</v>
      </c>
    </row>
    <row r="120" spans="2:52">
      <c r="B120" s="66">
        <v>116</v>
      </c>
      <c r="C120" s="66" t="s">
        <v>134</v>
      </c>
      <c r="D120" s="66" t="s">
        <v>143</v>
      </c>
      <c r="E120" s="66">
        <f>SUMIF($BF$5:$BF$40,D120,$BE$5:$BE$40)+COUNTIF($D$4:D120,D120)</f>
        <v>22904</v>
      </c>
      <c r="F120" s="66" t="s">
        <v>273</v>
      </c>
      <c r="G120" s="67" t="s">
        <v>89</v>
      </c>
      <c r="H120" s="68" t="s">
        <v>143</v>
      </c>
      <c r="I120" s="68">
        <v>2</v>
      </c>
      <c r="J120" s="68" t="s">
        <v>86</v>
      </c>
      <c r="K120" s="68">
        <v>0</v>
      </c>
      <c r="L120" s="68" t="s">
        <v>86</v>
      </c>
      <c r="M120" s="68">
        <v>0</v>
      </c>
      <c r="N120" s="68" t="s">
        <v>86</v>
      </c>
      <c r="O120" s="68">
        <v>0</v>
      </c>
      <c r="Q120" s="73" t="e">
        <f t="shared" si="22"/>
        <v>#N/A</v>
      </c>
      <c r="R120" s="73" t="e">
        <f t="shared" si="22"/>
        <v>#N/A</v>
      </c>
      <c r="S120" s="73" t="e">
        <f t="shared" si="22"/>
        <v>#N/A</v>
      </c>
      <c r="T120" s="73" t="e">
        <f t="shared" si="22"/>
        <v>#N/A</v>
      </c>
      <c r="U120" s="73" t="e">
        <f t="shared" si="22"/>
        <v>#N/A</v>
      </c>
      <c r="V120" s="73" t="e">
        <f t="shared" si="22"/>
        <v>#N/A</v>
      </c>
      <c r="W120" s="73" t="e">
        <f t="shared" si="22"/>
        <v>#N/A</v>
      </c>
      <c r="X120" s="73" t="e">
        <f t="shared" si="22"/>
        <v>#N/A</v>
      </c>
      <c r="Y120" s="73" t="e">
        <f t="shared" si="22"/>
        <v>#N/A</v>
      </c>
      <c r="Z120" s="73" t="e">
        <f t="shared" si="22"/>
        <v>#N/A</v>
      </c>
      <c r="AA120" s="73" t="e">
        <f t="shared" si="22"/>
        <v>#N/A</v>
      </c>
      <c r="AB120" s="73" t="e">
        <f t="shared" si="22"/>
        <v>#N/A</v>
      </c>
      <c r="AC120" s="73" t="e">
        <f t="shared" si="22"/>
        <v>#N/A</v>
      </c>
      <c r="AD120" s="73" t="e">
        <f t="shared" si="22"/>
        <v>#N/A</v>
      </c>
      <c r="AE120" s="73" t="e">
        <f t="shared" si="22"/>
        <v>#N/A</v>
      </c>
      <c r="AF120" s="73" t="e">
        <f t="shared" si="22"/>
        <v>#N/A</v>
      </c>
      <c r="AG120" s="73" t="e">
        <f t="shared" si="21"/>
        <v>#N/A</v>
      </c>
      <c r="AH120" s="73" t="e">
        <f t="shared" si="21"/>
        <v>#N/A</v>
      </c>
      <c r="AI120" s="73" t="e">
        <f t="shared" si="21"/>
        <v>#N/A</v>
      </c>
      <c r="AJ120" s="73" t="e">
        <f t="shared" si="21"/>
        <v>#N/A</v>
      </c>
      <c r="AK120" s="73" t="e">
        <f t="shared" si="21"/>
        <v>#N/A</v>
      </c>
      <c r="AL120" s="73" t="e">
        <f t="shared" si="21"/>
        <v>#N/A</v>
      </c>
      <c r="AM120" s="73" t="e">
        <f t="shared" si="21"/>
        <v>#N/A</v>
      </c>
      <c r="AN120" s="73" t="e">
        <f t="shared" si="21"/>
        <v>#N/A</v>
      </c>
      <c r="AO120" s="73" t="e">
        <f t="shared" si="21"/>
        <v>#N/A</v>
      </c>
      <c r="AP120" s="73" t="e">
        <f t="shared" si="21"/>
        <v>#N/A</v>
      </c>
      <c r="AQ120" s="73" t="e">
        <f t="shared" si="21"/>
        <v>#N/A</v>
      </c>
      <c r="AR120" s="73" t="e">
        <f t="shared" si="19"/>
        <v>#N/A</v>
      </c>
      <c r="AS120" s="73">
        <f t="shared" si="19"/>
        <v>2</v>
      </c>
      <c r="AT120" s="73" t="e">
        <f t="shared" si="19"/>
        <v>#N/A</v>
      </c>
      <c r="AU120" s="73" t="e">
        <f t="shared" si="19"/>
        <v>#N/A</v>
      </c>
      <c r="AV120" s="73" t="e">
        <f t="shared" si="19"/>
        <v>#N/A</v>
      </c>
      <c r="AW120" s="73" t="e">
        <f t="shared" ref="AR120:AZ153" si="23">INDEX($H120:$O120,1,MATCH(AW$4,$H120:$O120,0)+1)</f>
        <v>#N/A</v>
      </c>
      <c r="AX120" s="73" t="e">
        <f t="shared" si="23"/>
        <v>#N/A</v>
      </c>
      <c r="AY120" s="73" t="e">
        <f t="shared" si="23"/>
        <v>#N/A</v>
      </c>
      <c r="AZ120" s="73" t="e">
        <f t="shared" si="23"/>
        <v>#N/A</v>
      </c>
    </row>
    <row r="121" spans="2:52">
      <c r="B121" s="66">
        <v>117</v>
      </c>
      <c r="C121" s="66" t="s">
        <v>134</v>
      </c>
      <c r="D121" s="66" t="s">
        <v>143</v>
      </c>
      <c r="E121" s="66">
        <f>SUMIF($BF$5:$BF$40,D121,$BE$5:$BE$40)+COUNTIF($D$4:D121,D121)</f>
        <v>22905</v>
      </c>
      <c r="F121" s="66" t="s">
        <v>274</v>
      </c>
      <c r="G121" s="67" t="s">
        <v>89</v>
      </c>
      <c r="H121" s="68" t="s">
        <v>143</v>
      </c>
      <c r="I121" s="68">
        <v>3</v>
      </c>
      <c r="J121" s="68" t="s">
        <v>86</v>
      </c>
      <c r="K121" s="68">
        <v>0</v>
      </c>
      <c r="L121" s="68" t="s">
        <v>86</v>
      </c>
      <c r="M121" s="68">
        <v>0</v>
      </c>
      <c r="N121" s="68" t="s">
        <v>86</v>
      </c>
      <c r="O121" s="68">
        <v>0</v>
      </c>
      <c r="Q121" s="73" t="e">
        <f t="shared" si="22"/>
        <v>#N/A</v>
      </c>
      <c r="R121" s="73" t="e">
        <f t="shared" si="22"/>
        <v>#N/A</v>
      </c>
      <c r="S121" s="73" t="e">
        <f t="shared" si="22"/>
        <v>#N/A</v>
      </c>
      <c r="T121" s="73" t="e">
        <f t="shared" si="22"/>
        <v>#N/A</v>
      </c>
      <c r="U121" s="73" t="e">
        <f t="shared" si="22"/>
        <v>#N/A</v>
      </c>
      <c r="V121" s="73" t="e">
        <f t="shared" si="22"/>
        <v>#N/A</v>
      </c>
      <c r="W121" s="73" t="e">
        <f t="shared" si="22"/>
        <v>#N/A</v>
      </c>
      <c r="X121" s="73" t="e">
        <f t="shared" si="22"/>
        <v>#N/A</v>
      </c>
      <c r="Y121" s="73" t="e">
        <f t="shared" si="22"/>
        <v>#N/A</v>
      </c>
      <c r="Z121" s="73" t="e">
        <f t="shared" si="22"/>
        <v>#N/A</v>
      </c>
      <c r="AA121" s="73" t="e">
        <f t="shared" si="22"/>
        <v>#N/A</v>
      </c>
      <c r="AB121" s="73" t="e">
        <f t="shared" si="22"/>
        <v>#N/A</v>
      </c>
      <c r="AC121" s="73" t="e">
        <f t="shared" si="22"/>
        <v>#N/A</v>
      </c>
      <c r="AD121" s="73" t="e">
        <f t="shared" si="22"/>
        <v>#N/A</v>
      </c>
      <c r="AE121" s="73" t="e">
        <f t="shared" si="22"/>
        <v>#N/A</v>
      </c>
      <c r="AF121" s="73" t="e">
        <f t="shared" si="22"/>
        <v>#N/A</v>
      </c>
      <c r="AG121" s="73" t="e">
        <f t="shared" si="21"/>
        <v>#N/A</v>
      </c>
      <c r="AH121" s="73" t="e">
        <f t="shared" si="21"/>
        <v>#N/A</v>
      </c>
      <c r="AI121" s="73" t="e">
        <f t="shared" si="21"/>
        <v>#N/A</v>
      </c>
      <c r="AJ121" s="73" t="e">
        <f t="shared" si="21"/>
        <v>#N/A</v>
      </c>
      <c r="AK121" s="73" t="e">
        <f t="shared" si="21"/>
        <v>#N/A</v>
      </c>
      <c r="AL121" s="73" t="e">
        <f t="shared" si="21"/>
        <v>#N/A</v>
      </c>
      <c r="AM121" s="73" t="e">
        <f t="shared" si="21"/>
        <v>#N/A</v>
      </c>
      <c r="AN121" s="73" t="e">
        <f t="shared" si="21"/>
        <v>#N/A</v>
      </c>
      <c r="AO121" s="73" t="e">
        <f t="shared" si="21"/>
        <v>#N/A</v>
      </c>
      <c r="AP121" s="73" t="e">
        <f t="shared" si="21"/>
        <v>#N/A</v>
      </c>
      <c r="AQ121" s="73" t="e">
        <f t="shared" si="21"/>
        <v>#N/A</v>
      </c>
      <c r="AR121" s="73" t="e">
        <f t="shared" si="23"/>
        <v>#N/A</v>
      </c>
      <c r="AS121" s="73">
        <f t="shared" si="23"/>
        <v>3</v>
      </c>
      <c r="AT121" s="73" t="e">
        <f t="shared" si="23"/>
        <v>#N/A</v>
      </c>
      <c r="AU121" s="73" t="e">
        <f t="shared" si="23"/>
        <v>#N/A</v>
      </c>
      <c r="AV121" s="73" t="e">
        <f t="shared" si="23"/>
        <v>#N/A</v>
      </c>
      <c r="AW121" s="73" t="e">
        <f t="shared" si="23"/>
        <v>#N/A</v>
      </c>
      <c r="AX121" s="73" t="e">
        <f t="shared" si="23"/>
        <v>#N/A</v>
      </c>
      <c r="AY121" s="73" t="e">
        <f t="shared" si="23"/>
        <v>#N/A</v>
      </c>
      <c r="AZ121" s="73" t="e">
        <f t="shared" si="23"/>
        <v>#N/A</v>
      </c>
    </row>
    <row r="122" spans="2:52">
      <c r="B122" s="66">
        <v>118</v>
      </c>
      <c r="C122" s="66" t="s">
        <v>134</v>
      </c>
      <c r="D122" s="66" t="s">
        <v>143</v>
      </c>
      <c r="E122" s="66">
        <f>SUMIF($BF$5:$BF$40,D122,$BE$5:$BE$40)+COUNTIF($D$4:D122,D122)</f>
        <v>22906</v>
      </c>
      <c r="F122" s="66" t="s">
        <v>275</v>
      </c>
      <c r="G122" s="67" t="s">
        <v>89</v>
      </c>
      <c r="H122" s="68" t="s">
        <v>143</v>
      </c>
      <c r="I122" s="68">
        <v>4</v>
      </c>
      <c r="J122" s="68" t="s">
        <v>86</v>
      </c>
      <c r="K122" s="68">
        <v>0</v>
      </c>
      <c r="L122" s="68" t="s">
        <v>86</v>
      </c>
      <c r="M122" s="68">
        <v>0</v>
      </c>
      <c r="N122" s="68" t="s">
        <v>86</v>
      </c>
      <c r="O122" s="68">
        <v>0</v>
      </c>
      <c r="Q122" s="73" t="e">
        <f t="shared" si="22"/>
        <v>#N/A</v>
      </c>
      <c r="R122" s="73" t="e">
        <f t="shared" si="22"/>
        <v>#N/A</v>
      </c>
      <c r="S122" s="73" t="e">
        <f t="shared" si="22"/>
        <v>#N/A</v>
      </c>
      <c r="T122" s="73" t="e">
        <f t="shared" si="22"/>
        <v>#N/A</v>
      </c>
      <c r="U122" s="73" t="e">
        <f t="shared" si="22"/>
        <v>#N/A</v>
      </c>
      <c r="V122" s="73" t="e">
        <f t="shared" si="22"/>
        <v>#N/A</v>
      </c>
      <c r="W122" s="73" t="e">
        <f t="shared" si="22"/>
        <v>#N/A</v>
      </c>
      <c r="X122" s="73" t="e">
        <f t="shared" si="22"/>
        <v>#N/A</v>
      </c>
      <c r="Y122" s="73" t="e">
        <f t="shared" si="22"/>
        <v>#N/A</v>
      </c>
      <c r="Z122" s="73" t="e">
        <f t="shared" si="22"/>
        <v>#N/A</v>
      </c>
      <c r="AA122" s="73" t="e">
        <f t="shared" si="22"/>
        <v>#N/A</v>
      </c>
      <c r="AB122" s="73" t="e">
        <f t="shared" si="22"/>
        <v>#N/A</v>
      </c>
      <c r="AC122" s="73" t="e">
        <f t="shared" si="22"/>
        <v>#N/A</v>
      </c>
      <c r="AD122" s="73" t="e">
        <f t="shared" si="22"/>
        <v>#N/A</v>
      </c>
      <c r="AE122" s="73" t="e">
        <f t="shared" si="22"/>
        <v>#N/A</v>
      </c>
      <c r="AF122" s="73" t="e">
        <f t="shared" si="22"/>
        <v>#N/A</v>
      </c>
      <c r="AG122" s="73" t="e">
        <f t="shared" si="21"/>
        <v>#N/A</v>
      </c>
      <c r="AH122" s="73" t="e">
        <f t="shared" si="21"/>
        <v>#N/A</v>
      </c>
      <c r="AI122" s="73" t="e">
        <f t="shared" si="21"/>
        <v>#N/A</v>
      </c>
      <c r="AJ122" s="73" t="e">
        <f t="shared" si="21"/>
        <v>#N/A</v>
      </c>
      <c r="AK122" s="73" t="e">
        <f t="shared" si="21"/>
        <v>#N/A</v>
      </c>
      <c r="AL122" s="73" t="e">
        <f t="shared" si="21"/>
        <v>#N/A</v>
      </c>
      <c r="AM122" s="73" t="e">
        <f t="shared" si="21"/>
        <v>#N/A</v>
      </c>
      <c r="AN122" s="73" t="e">
        <f t="shared" si="21"/>
        <v>#N/A</v>
      </c>
      <c r="AO122" s="73" t="e">
        <f t="shared" si="21"/>
        <v>#N/A</v>
      </c>
      <c r="AP122" s="73" t="e">
        <f t="shared" si="21"/>
        <v>#N/A</v>
      </c>
      <c r="AQ122" s="73" t="e">
        <f t="shared" si="21"/>
        <v>#N/A</v>
      </c>
      <c r="AR122" s="73" t="e">
        <f t="shared" si="23"/>
        <v>#N/A</v>
      </c>
      <c r="AS122" s="73">
        <f t="shared" si="23"/>
        <v>4</v>
      </c>
      <c r="AT122" s="73" t="e">
        <f t="shared" si="23"/>
        <v>#N/A</v>
      </c>
      <c r="AU122" s="73" t="e">
        <f t="shared" si="23"/>
        <v>#N/A</v>
      </c>
      <c r="AV122" s="73" t="e">
        <f t="shared" si="23"/>
        <v>#N/A</v>
      </c>
      <c r="AW122" s="73" t="e">
        <f t="shared" si="23"/>
        <v>#N/A</v>
      </c>
      <c r="AX122" s="73" t="e">
        <f t="shared" si="23"/>
        <v>#N/A</v>
      </c>
      <c r="AY122" s="73" t="e">
        <f t="shared" si="23"/>
        <v>#N/A</v>
      </c>
      <c r="AZ122" s="73" t="e">
        <f t="shared" si="23"/>
        <v>#N/A</v>
      </c>
    </row>
    <row r="123" spans="2:52">
      <c r="B123" s="66">
        <v>119</v>
      </c>
      <c r="C123" s="66" t="s">
        <v>134</v>
      </c>
      <c r="D123" s="66" t="s">
        <v>143</v>
      </c>
      <c r="E123" s="66">
        <f>SUMIF($BF$5:$BF$40,D123,$BE$5:$BE$40)+COUNTIF($D$4:D123,D123)</f>
        <v>22907</v>
      </c>
      <c r="F123" s="66" t="s">
        <v>276</v>
      </c>
      <c r="G123" s="67" t="s">
        <v>89</v>
      </c>
      <c r="H123" s="68" t="s">
        <v>143</v>
      </c>
      <c r="I123" s="68">
        <v>5</v>
      </c>
      <c r="J123" s="68" t="s">
        <v>86</v>
      </c>
      <c r="K123" s="68">
        <v>0</v>
      </c>
      <c r="L123" s="68" t="s">
        <v>86</v>
      </c>
      <c r="M123" s="68">
        <v>0</v>
      </c>
      <c r="N123" s="68" t="s">
        <v>86</v>
      </c>
      <c r="O123" s="68">
        <v>0</v>
      </c>
      <c r="Q123" s="73" t="e">
        <f t="shared" si="22"/>
        <v>#N/A</v>
      </c>
      <c r="R123" s="73" t="e">
        <f t="shared" si="22"/>
        <v>#N/A</v>
      </c>
      <c r="S123" s="73" t="e">
        <f t="shared" si="22"/>
        <v>#N/A</v>
      </c>
      <c r="T123" s="73" t="e">
        <f t="shared" si="22"/>
        <v>#N/A</v>
      </c>
      <c r="U123" s="73" t="e">
        <f t="shared" si="22"/>
        <v>#N/A</v>
      </c>
      <c r="V123" s="73" t="e">
        <f t="shared" si="22"/>
        <v>#N/A</v>
      </c>
      <c r="W123" s="73" t="e">
        <f t="shared" si="22"/>
        <v>#N/A</v>
      </c>
      <c r="X123" s="73" t="e">
        <f t="shared" si="22"/>
        <v>#N/A</v>
      </c>
      <c r="Y123" s="73" t="e">
        <f t="shared" si="22"/>
        <v>#N/A</v>
      </c>
      <c r="Z123" s="73" t="e">
        <f t="shared" si="22"/>
        <v>#N/A</v>
      </c>
      <c r="AA123" s="73" t="e">
        <f t="shared" si="22"/>
        <v>#N/A</v>
      </c>
      <c r="AB123" s="73" t="e">
        <f t="shared" si="22"/>
        <v>#N/A</v>
      </c>
      <c r="AC123" s="73" t="e">
        <f t="shared" si="22"/>
        <v>#N/A</v>
      </c>
      <c r="AD123" s="73" t="e">
        <f t="shared" si="22"/>
        <v>#N/A</v>
      </c>
      <c r="AE123" s="73" t="e">
        <f t="shared" si="22"/>
        <v>#N/A</v>
      </c>
      <c r="AF123" s="73" t="e">
        <f t="shared" si="22"/>
        <v>#N/A</v>
      </c>
      <c r="AG123" s="73" t="e">
        <f t="shared" si="21"/>
        <v>#N/A</v>
      </c>
      <c r="AH123" s="73" t="e">
        <f t="shared" si="21"/>
        <v>#N/A</v>
      </c>
      <c r="AI123" s="73" t="e">
        <f t="shared" si="21"/>
        <v>#N/A</v>
      </c>
      <c r="AJ123" s="73" t="e">
        <f t="shared" si="21"/>
        <v>#N/A</v>
      </c>
      <c r="AK123" s="73" t="e">
        <f t="shared" si="21"/>
        <v>#N/A</v>
      </c>
      <c r="AL123" s="73" t="e">
        <f t="shared" si="21"/>
        <v>#N/A</v>
      </c>
      <c r="AM123" s="73" t="e">
        <f t="shared" si="21"/>
        <v>#N/A</v>
      </c>
      <c r="AN123" s="73" t="e">
        <f t="shared" si="21"/>
        <v>#N/A</v>
      </c>
      <c r="AO123" s="73" t="e">
        <f t="shared" si="21"/>
        <v>#N/A</v>
      </c>
      <c r="AP123" s="73" t="e">
        <f t="shared" si="21"/>
        <v>#N/A</v>
      </c>
      <c r="AQ123" s="73" t="e">
        <f t="shared" si="21"/>
        <v>#N/A</v>
      </c>
      <c r="AR123" s="73" t="e">
        <f t="shared" si="23"/>
        <v>#N/A</v>
      </c>
      <c r="AS123" s="73">
        <f t="shared" si="23"/>
        <v>5</v>
      </c>
      <c r="AT123" s="73" t="e">
        <f t="shared" si="23"/>
        <v>#N/A</v>
      </c>
      <c r="AU123" s="73" t="e">
        <f t="shared" si="23"/>
        <v>#N/A</v>
      </c>
      <c r="AV123" s="73" t="e">
        <f t="shared" si="23"/>
        <v>#N/A</v>
      </c>
      <c r="AW123" s="73" t="e">
        <f t="shared" si="23"/>
        <v>#N/A</v>
      </c>
      <c r="AX123" s="73" t="e">
        <f t="shared" si="23"/>
        <v>#N/A</v>
      </c>
      <c r="AY123" s="73" t="e">
        <f t="shared" si="23"/>
        <v>#N/A</v>
      </c>
      <c r="AZ123" s="73" t="e">
        <f t="shared" si="23"/>
        <v>#N/A</v>
      </c>
    </row>
    <row r="124" spans="2:52">
      <c r="B124" s="66">
        <v>120</v>
      </c>
      <c r="C124" s="66" t="s">
        <v>134</v>
      </c>
      <c r="D124" s="66" t="s">
        <v>143</v>
      </c>
      <c r="E124" s="66">
        <f>SUMIF($BF$5:$BF$40,D124,$BE$5:$BE$40)+COUNTIF($D$4:D124,D124)</f>
        <v>22908</v>
      </c>
      <c r="F124" s="66" t="s">
        <v>277</v>
      </c>
      <c r="G124" s="67" t="s">
        <v>89</v>
      </c>
      <c r="H124" s="68" t="s">
        <v>143</v>
      </c>
      <c r="I124" s="68">
        <v>6</v>
      </c>
      <c r="J124" s="68" t="s">
        <v>86</v>
      </c>
      <c r="K124" s="68">
        <v>0</v>
      </c>
      <c r="L124" s="68" t="s">
        <v>86</v>
      </c>
      <c r="M124" s="68">
        <v>0</v>
      </c>
      <c r="N124" s="68" t="s">
        <v>86</v>
      </c>
      <c r="O124" s="68">
        <v>0</v>
      </c>
      <c r="Q124" s="73" t="e">
        <f t="shared" si="22"/>
        <v>#N/A</v>
      </c>
      <c r="R124" s="73" t="e">
        <f t="shared" si="22"/>
        <v>#N/A</v>
      </c>
      <c r="S124" s="73" t="e">
        <f t="shared" si="22"/>
        <v>#N/A</v>
      </c>
      <c r="T124" s="73" t="e">
        <f t="shared" si="22"/>
        <v>#N/A</v>
      </c>
      <c r="U124" s="73" t="e">
        <f t="shared" si="22"/>
        <v>#N/A</v>
      </c>
      <c r="V124" s="73" t="e">
        <f t="shared" si="22"/>
        <v>#N/A</v>
      </c>
      <c r="W124" s="73" t="e">
        <f t="shared" si="22"/>
        <v>#N/A</v>
      </c>
      <c r="X124" s="73" t="e">
        <f t="shared" si="22"/>
        <v>#N/A</v>
      </c>
      <c r="Y124" s="73" t="e">
        <f t="shared" si="22"/>
        <v>#N/A</v>
      </c>
      <c r="Z124" s="73" t="e">
        <f t="shared" si="22"/>
        <v>#N/A</v>
      </c>
      <c r="AA124" s="73" t="e">
        <f t="shared" si="22"/>
        <v>#N/A</v>
      </c>
      <c r="AB124" s="73" t="e">
        <f t="shared" si="22"/>
        <v>#N/A</v>
      </c>
      <c r="AC124" s="73" t="e">
        <f t="shared" si="22"/>
        <v>#N/A</v>
      </c>
      <c r="AD124" s="73" t="e">
        <f t="shared" si="22"/>
        <v>#N/A</v>
      </c>
      <c r="AE124" s="73" t="e">
        <f t="shared" si="22"/>
        <v>#N/A</v>
      </c>
      <c r="AF124" s="73" t="e">
        <f t="shared" si="22"/>
        <v>#N/A</v>
      </c>
      <c r="AG124" s="73" t="e">
        <f t="shared" si="21"/>
        <v>#N/A</v>
      </c>
      <c r="AH124" s="73" t="e">
        <f t="shared" si="21"/>
        <v>#N/A</v>
      </c>
      <c r="AI124" s="73" t="e">
        <f t="shared" si="21"/>
        <v>#N/A</v>
      </c>
      <c r="AJ124" s="73" t="e">
        <f t="shared" si="21"/>
        <v>#N/A</v>
      </c>
      <c r="AK124" s="73" t="e">
        <f t="shared" si="21"/>
        <v>#N/A</v>
      </c>
      <c r="AL124" s="73" t="e">
        <f t="shared" si="21"/>
        <v>#N/A</v>
      </c>
      <c r="AM124" s="73" t="e">
        <f t="shared" si="21"/>
        <v>#N/A</v>
      </c>
      <c r="AN124" s="73" t="e">
        <f t="shared" si="21"/>
        <v>#N/A</v>
      </c>
      <c r="AO124" s="73" t="e">
        <f t="shared" si="21"/>
        <v>#N/A</v>
      </c>
      <c r="AP124" s="73" t="e">
        <f t="shared" si="21"/>
        <v>#N/A</v>
      </c>
      <c r="AQ124" s="73" t="e">
        <f t="shared" si="21"/>
        <v>#N/A</v>
      </c>
      <c r="AR124" s="73" t="e">
        <f t="shared" si="23"/>
        <v>#N/A</v>
      </c>
      <c r="AS124" s="73">
        <f t="shared" si="23"/>
        <v>6</v>
      </c>
      <c r="AT124" s="73" t="e">
        <f t="shared" si="23"/>
        <v>#N/A</v>
      </c>
      <c r="AU124" s="73" t="e">
        <f t="shared" si="23"/>
        <v>#N/A</v>
      </c>
      <c r="AV124" s="73" t="e">
        <f t="shared" si="23"/>
        <v>#N/A</v>
      </c>
      <c r="AW124" s="73" t="e">
        <f t="shared" si="23"/>
        <v>#N/A</v>
      </c>
      <c r="AX124" s="73" t="e">
        <f t="shared" si="23"/>
        <v>#N/A</v>
      </c>
      <c r="AY124" s="73" t="e">
        <f t="shared" si="23"/>
        <v>#N/A</v>
      </c>
      <c r="AZ124" s="73" t="e">
        <f t="shared" si="23"/>
        <v>#N/A</v>
      </c>
    </row>
    <row r="125" spans="2:52">
      <c r="B125" s="66">
        <v>121</v>
      </c>
      <c r="C125" s="66" t="s">
        <v>134</v>
      </c>
      <c r="D125" s="66" t="s">
        <v>143</v>
      </c>
      <c r="E125" s="66">
        <f>SUMIF($BF$5:$BF$40,D125,$BE$5:$BE$40)+COUNTIF($D$4:D125,D125)</f>
        <v>22909</v>
      </c>
      <c r="F125" s="66" t="s">
        <v>278</v>
      </c>
      <c r="G125" s="67" t="s">
        <v>95</v>
      </c>
      <c r="H125" s="68" t="s">
        <v>143</v>
      </c>
      <c r="I125" s="68">
        <v>10</v>
      </c>
      <c r="J125" s="68" t="s">
        <v>128</v>
      </c>
      <c r="K125" s="68">
        <v>7</v>
      </c>
      <c r="L125" s="68" t="s">
        <v>164</v>
      </c>
      <c r="M125" s="68">
        <v>8</v>
      </c>
      <c r="N125" s="68" t="s">
        <v>86</v>
      </c>
      <c r="O125" s="68">
        <v>0</v>
      </c>
      <c r="Q125" s="73" t="e">
        <f t="shared" si="22"/>
        <v>#N/A</v>
      </c>
      <c r="R125" s="73" t="e">
        <f t="shared" si="22"/>
        <v>#N/A</v>
      </c>
      <c r="S125" s="73" t="e">
        <f t="shared" si="22"/>
        <v>#N/A</v>
      </c>
      <c r="T125" s="73" t="e">
        <f t="shared" si="22"/>
        <v>#N/A</v>
      </c>
      <c r="U125" s="73" t="e">
        <f t="shared" si="22"/>
        <v>#N/A</v>
      </c>
      <c r="V125" s="73" t="e">
        <f t="shared" si="22"/>
        <v>#N/A</v>
      </c>
      <c r="W125" s="73" t="e">
        <f t="shared" si="22"/>
        <v>#N/A</v>
      </c>
      <c r="X125" s="73" t="e">
        <f t="shared" si="22"/>
        <v>#N/A</v>
      </c>
      <c r="Y125" s="73" t="e">
        <f t="shared" si="22"/>
        <v>#N/A</v>
      </c>
      <c r="Z125" s="73" t="e">
        <f t="shared" si="22"/>
        <v>#N/A</v>
      </c>
      <c r="AA125" s="73" t="e">
        <f t="shared" si="22"/>
        <v>#N/A</v>
      </c>
      <c r="AB125" s="73" t="e">
        <f t="shared" si="22"/>
        <v>#N/A</v>
      </c>
      <c r="AC125" s="73" t="e">
        <f t="shared" si="22"/>
        <v>#N/A</v>
      </c>
      <c r="AD125" s="73" t="e">
        <f t="shared" si="22"/>
        <v>#N/A</v>
      </c>
      <c r="AE125" s="73" t="e">
        <f t="shared" si="22"/>
        <v>#N/A</v>
      </c>
      <c r="AF125" s="73" t="e">
        <f t="shared" si="22"/>
        <v>#N/A</v>
      </c>
      <c r="AG125" s="73" t="e">
        <f t="shared" si="21"/>
        <v>#N/A</v>
      </c>
      <c r="AH125" s="73" t="e">
        <f t="shared" si="21"/>
        <v>#N/A</v>
      </c>
      <c r="AI125" s="73" t="e">
        <f t="shared" si="21"/>
        <v>#N/A</v>
      </c>
      <c r="AJ125" s="73">
        <f t="shared" si="21"/>
        <v>7</v>
      </c>
      <c r="AK125" s="73">
        <f t="shared" si="21"/>
        <v>8</v>
      </c>
      <c r="AL125" s="73" t="e">
        <f t="shared" si="21"/>
        <v>#N/A</v>
      </c>
      <c r="AM125" s="73" t="e">
        <f t="shared" si="21"/>
        <v>#N/A</v>
      </c>
      <c r="AN125" s="73" t="e">
        <f t="shared" si="21"/>
        <v>#N/A</v>
      </c>
      <c r="AO125" s="73" t="e">
        <f t="shared" si="21"/>
        <v>#N/A</v>
      </c>
      <c r="AP125" s="73" t="e">
        <f t="shared" si="21"/>
        <v>#N/A</v>
      </c>
      <c r="AQ125" s="73" t="e">
        <f t="shared" si="21"/>
        <v>#N/A</v>
      </c>
      <c r="AR125" s="73" t="e">
        <f t="shared" si="23"/>
        <v>#N/A</v>
      </c>
      <c r="AS125" s="73">
        <f t="shared" si="23"/>
        <v>10</v>
      </c>
      <c r="AT125" s="73" t="e">
        <f t="shared" si="23"/>
        <v>#N/A</v>
      </c>
      <c r="AU125" s="73" t="e">
        <f t="shared" si="23"/>
        <v>#N/A</v>
      </c>
      <c r="AV125" s="73" t="e">
        <f t="shared" si="23"/>
        <v>#N/A</v>
      </c>
      <c r="AW125" s="73" t="e">
        <f t="shared" si="23"/>
        <v>#N/A</v>
      </c>
      <c r="AX125" s="73" t="e">
        <f t="shared" si="23"/>
        <v>#N/A</v>
      </c>
      <c r="AY125" s="73" t="e">
        <f t="shared" si="23"/>
        <v>#N/A</v>
      </c>
      <c r="AZ125" s="73" t="e">
        <f t="shared" si="23"/>
        <v>#N/A</v>
      </c>
    </row>
    <row r="126" spans="2:52">
      <c r="B126" s="133">
        <v>122</v>
      </c>
      <c r="C126" s="133" t="s">
        <v>134</v>
      </c>
      <c r="D126" s="133" t="s">
        <v>143</v>
      </c>
      <c r="E126" s="133">
        <f>SUMIF($BF$5:$BF$40,D126,$BE$5:$BE$40)+COUNTIF($D$4:D126,D126)</f>
        <v>22910</v>
      </c>
      <c r="F126" s="133" t="s">
        <v>502</v>
      </c>
      <c r="G126" s="134" t="s">
        <v>95</v>
      </c>
      <c r="H126" s="134" t="s">
        <v>143</v>
      </c>
      <c r="I126" s="134">
        <v>10</v>
      </c>
      <c r="J126" s="134" t="s">
        <v>128</v>
      </c>
      <c r="K126" s="134">
        <v>7</v>
      </c>
      <c r="L126" s="134" t="s">
        <v>164</v>
      </c>
      <c r="M126" s="134">
        <v>8</v>
      </c>
      <c r="N126" s="134" t="s">
        <v>81</v>
      </c>
      <c r="O126" s="134">
        <v>0</v>
      </c>
      <c r="Q126" s="73" t="e">
        <f t="shared" ref="Q126:AZ126" si="24">INDEX($H126:$O126,1,MATCH(Q$4,$H126:$O126,0)+1)</f>
        <v>#N/A</v>
      </c>
      <c r="R126" s="73" t="e">
        <f t="shared" si="24"/>
        <v>#N/A</v>
      </c>
      <c r="S126" s="73" t="e">
        <f t="shared" si="24"/>
        <v>#N/A</v>
      </c>
      <c r="T126" s="73" t="e">
        <f t="shared" si="24"/>
        <v>#N/A</v>
      </c>
      <c r="U126" s="73" t="e">
        <f t="shared" si="24"/>
        <v>#N/A</v>
      </c>
      <c r="V126" s="73" t="e">
        <f t="shared" si="24"/>
        <v>#N/A</v>
      </c>
      <c r="W126" s="73" t="e">
        <f t="shared" si="24"/>
        <v>#N/A</v>
      </c>
      <c r="X126" s="73" t="e">
        <f t="shared" si="24"/>
        <v>#N/A</v>
      </c>
      <c r="Y126" s="73" t="e">
        <f t="shared" si="24"/>
        <v>#N/A</v>
      </c>
      <c r="Z126" s="73" t="e">
        <f t="shared" si="24"/>
        <v>#N/A</v>
      </c>
      <c r="AA126" s="73" t="e">
        <f t="shared" si="24"/>
        <v>#N/A</v>
      </c>
      <c r="AB126" s="73" t="e">
        <f t="shared" si="24"/>
        <v>#N/A</v>
      </c>
      <c r="AC126" s="73" t="e">
        <f t="shared" si="24"/>
        <v>#N/A</v>
      </c>
      <c r="AD126" s="73" t="e">
        <f t="shared" si="24"/>
        <v>#N/A</v>
      </c>
      <c r="AE126" s="73" t="e">
        <f t="shared" si="24"/>
        <v>#N/A</v>
      </c>
      <c r="AF126" s="73" t="e">
        <f t="shared" si="24"/>
        <v>#N/A</v>
      </c>
      <c r="AG126" s="73" t="e">
        <f t="shared" si="24"/>
        <v>#N/A</v>
      </c>
      <c r="AH126" s="73" t="e">
        <f t="shared" si="24"/>
        <v>#N/A</v>
      </c>
      <c r="AI126" s="73" t="e">
        <f t="shared" si="24"/>
        <v>#N/A</v>
      </c>
      <c r="AJ126" s="73">
        <f t="shared" si="24"/>
        <v>7</v>
      </c>
      <c r="AK126" s="73">
        <f t="shared" si="24"/>
        <v>8</v>
      </c>
      <c r="AL126" s="73" t="e">
        <f t="shared" si="24"/>
        <v>#N/A</v>
      </c>
      <c r="AM126" s="73" t="e">
        <f t="shared" si="24"/>
        <v>#N/A</v>
      </c>
      <c r="AN126" s="73" t="e">
        <f t="shared" si="24"/>
        <v>#N/A</v>
      </c>
      <c r="AO126" s="73" t="e">
        <f t="shared" si="24"/>
        <v>#N/A</v>
      </c>
      <c r="AP126" s="73" t="e">
        <f t="shared" si="24"/>
        <v>#N/A</v>
      </c>
      <c r="AQ126" s="73" t="e">
        <f t="shared" si="24"/>
        <v>#N/A</v>
      </c>
      <c r="AR126" s="73" t="e">
        <f t="shared" si="24"/>
        <v>#N/A</v>
      </c>
      <c r="AS126" s="73">
        <f t="shared" si="24"/>
        <v>10</v>
      </c>
      <c r="AT126" s="73" t="e">
        <f t="shared" si="24"/>
        <v>#N/A</v>
      </c>
      <c r="AU126" s="73" t="e">
        <f t="shared" si="24"/>
        <v>#N/A</v>
      </c>
      <c r="AV126" s="73" t="e">
        <f t="shared" si="24"/>
        <v>#N/A</v>
      </c>
      <c r="AW126" s="73" t="e">
        <f t="shared" si="24"/>
        <v>#N/A</v>
      </c>
      <c r="AX126" s="73" t="e">
        <f t="shared" si="24"/>
        <v>#N/A</v>
      </c>
      <c r="AY126" s="73" t="e">
        <f t="shared" si="24"/>
        <v>#N/A</v>
      </c>
      <c r="AZ126" s="73" t="e">
        <f t="shared" si="24"/>
        <v>#N/A</v>
      </c>
    </row>
    <row r="127" spans="2:52">
      <c r="B127" s="66">
        <v>123</v>
      </c>
      <c r="C127" s="66" t="s">
        <v>134</v>
      </c>
      <c r="D127" s="66" t="s">
        <v>159</v>
      </c>
      <c r="E127" s="66">
        <f>SUMIF($BF$5:$BF$40,D127,$BE$5:$BE$40)+COUNTIF($D$4:D127,D127)</f>
        <v>23001</v>
      </c>
      <c r="F127" s="66" t="s">
        <v>279</v>
      </c>
      <c r="G127" s="67" t="s">
        <v>89</v>
      </c>
      <c r="H127" s="68" t="s">
        <v>159</v>
      </c>
      <c r="I127" s="68">
        <v>1</v>
      </c>
      <c r="J127" s="68" t="s">
        <v>86</v>
      </c>
      <c r="K127" s="68">
        <v>0</v>
      </c>
      <c r="L127" s="68" t="s">
        <v>86</v>
      </c>
      <c r="M127" s="68">
        <v>0</v>
      </c>
      <c r="N127" s="68" t="s">
        <v>86</v>
      </c>
      <c r="O127" s="68">
        <v>0</v>
      </c>
      <c r="Q127" s="73" t="e">
        <f t="shared" si="22"/>
        <v>#N/A</v>
      </c>
      <c r="R127" s="73" t="e">
        <f t="shared" si="22"/>
        <v>#N/A</v>
      </c>
      <c r="S127" s="73" t="e">
        <f t="shared" si="22"/>
        <v>#N/A</v>
      </c>
      <c r="T127" s="73" t="e">
        <f t="shared" si="22"/>
        <v>#N/A</v>
      </c>
      <c r="U127" s="73" t="e">
        <f t="shared" si="22"/>
        <v>#N/A</v>
      </c>
      <c r="V127" s="73" t="e">
        <f t="shared" si="22"/>
        <v>#N/A</v>
      </c>
      <c r="W127" s="73" t="e">
        <f t="shared" si="22"/>
        <v>#N/A</v>
      </c>
      <c r="X127" s="73" t="e">
        <f t="shared" si="22"/>
        <v>#N/A</v>
      </c>
      <c r="Y127" s="73" t="e">
        <f t="shared" si="22"/>
        <v>#N/A</v>
      </c>
      <c r="Z127" s="73" t="e">
        <f t="shared" si="22"/>
        <v>#N/A</v>
      </c>
      <c r="AA127" s="73" t="e">
        <f t="shared" si="22"/>
        <v>#N/A</v>
      </c>
      <c r="AB127" s="73" t="e">
        <f t="shared" si="22"/>
        <v>#N/A</v>
      </c>
      <c r="AC127" s="73" t="e">
        <f t="shared" si="22"/>
        <v>#N/A</v>
      </c>
      <c r="AD127" s="73" t="e">
        <f t="shared" si="22"/>
        <v>#N/A</v>
      </c>
      <c r="AE127" s="73" t="e">
        <f t="shared" si="22"/>
        <v>#N/A</v>
      </c>
      <c r="AF127" s="73" t="e">
        <f t="shared" si="22"/>
        <v>#N/A</v>
      </c>
      <c r="AG127" s="73" t="e">
        <f t="shared" si="21"/>
        <v>#N/A</v>
      </c>
      <c r="AH127" s="73" t="e">
        <f t="shared" si="21"/>
        <v>#N/A</v>
      </c>
      <c r="AI127" s="73" t="e">
        <f t="shared" si="21"/>
        <v>#N/A</v>
      </c>
      <c r="AJ127" s="73" t="e">
        <f t="shared" si="21"/>
        <v>#N/A</v>
      </c>
      <c r="AK127" s="73" t="e">
        <f t="shared" si="21"/>
        <v>#N/A</v>
      </c>
      <c r="AL127" s="73" t="e">
        <f t="shared" si="21"/>
        <v>#N/A</v>
      </c>
      <c r="AM127" s="73" t="e">
        <f t="shared" si="21"/>
        <v>#N/A</v>
      </c>
      <c r="AN127" s="73" t="e">
        <f t="shared" si="21"/>
        <v>#N/A</v>
      </c>
      <c r="AO127" s="73" t="e">
        <f t="shared" si="21"/>
        <v>#N/A</v>
      </c>
      <c r="AP127" s="73" t="e">
        <f t="shared" si="21"/>
        <v>#N/A</v>
      </c>
      <c r="AQ127" s="73" t="e">
        <f t="shared" si="21"/>
        <v>#N/A</v>
      </c>
      <c r="AR127" s="73" t="e">
        <f t="shared" si="23"/>
        <v>#N/A</v>
      </c>
      <c r="AS127" s="73" t="e">
        <f t="shared" si="23"/>
        <v>#N/A</v>
      </c>
      <c r="AT127" s="73">
        <f t="shared" si="23"/>
        <v>1</v>
      </c>
      <c r="AU127" s="73" t="e">
        <f t="shared" si="23"/>
        <v>#N/A</v>
      </c>
      <c r="AV127" s="73" t="e">
        <f t="shared" si="23"/>
        <v>#N/A</v>
      </c>
      <c r="AW127" s="73" t="e">
        <f t="shared" si="23"/>
        <v>#N/A</v>
      </c>
      <c r="AX127" s="73" t="e">
        <f t="shared" si="23"/>
        <v>#N/A</v>
      </c>
      <c r="AY127" s="73" t="e">
        <f t="shared" si="23"/>
        <v>#N/A</v>
      </c>
      <c r="AZ127" s="73" t="e">
        <f t="shared" si="23"/>
        <v>#N/A</v>
      </c>
    </row>
    <row r="128" spans="2:52">
      <c r="B128" s="66">
        <v>124</v>
      </c>
      <c r="C128" s="66" t="s">
        <v>134</v>
      </c>
      <c r="D128" s="66" t="s">
        <v>159</v>
      </c>
      <c r="E128" s="66">
        <f>SUMIF($BF$5:$BF$40,D128,$BE$5:$BE$40)+COUNTIF($D$4:D128,D128)</f>
        <v>23002</v>
      </c>
      <c r="F128" s="66" t="s">
        <v>280</v>
      </c>
      <c r="G128" s="67" t="s">
        <v>89</v>
      </c>
      <c r="H128" s="68" t="s">
        <v>159</v>
      </c>
      <c r="I128" s="68">
        <v>1</v>
      </c>
      <c r="J128" s="68" t="s">
        <v>86</v>
      </c>
      <c r="K128" s="68">
        <v>0</v>
      </c>
      <c r="L128" s="68" t="s">
        <v>86</v>
      </c>
      <c r="M128" s="68">
        <v>0</v>
      </c>
      <c r="N128" s="68" t="s">
        <v>86</v>
      </c>
      <c r="O128" s="68">
        <v>0</v>
      </c>
      <c r="Q128" s="73" t="e">
        <f t="shared" si="22"/>
        <v>#N/A</v>
      </c>
      <c r="R128" s="73" t="e">
        <f t="shared" si="22"/>
        <v>#N/A</v>
      </c>
      <c r="S128" s="73" t="e">
        <f t="shared" si="22"/>
        <v>#N/A</v>
      </c>
      <c r="T128" s="73" t="e">
        <f t="shared" si="22"/>
        <v>#N/A</v>
      </c>
      <c r="U128" s="73" t="e">
        <f t="shared" si="22"/>
        <v>#N/A</v>
      </c>
      <c r="V128" s="73" t="e">
        <f t="shared" si="22"/>
        <v>#N/A</v>
      </c>
      <c r="W128" s="73" t="e">
        <f t="shared" si="22"/>
        <v>#N/A</v>
      </c>
      <c r="X128" s="73" t="e">
        <f t="shared" si="22"/>
        <v>#N/A</v>
      </c>
      <c r="Y128" s="73" t="e">
        <f t="shared" si="22"/>
        <v>#N/A</v>
      </c>
      <c r="Z128" s="73" t="e">
        <f t="shared" si="22"/>
        <v>#N/A</v>
      </c>
      <c r="AA128" s="73" t="e">
        <f t="shared" si="22"/>
        <v>#N/A</v>
      </c>
      <c r="AB128" s="73" t="e">
        <f t="shared" si="22"/>
        <v>#N/A</v>
      </c>
      <c r="AC128" s="73" t="e">
        <f t="shared" si="22"/>
        <v>#N/A</v>
      </c>
      <c r="AD128" s="73" t="e">
        <f t="shared" si="22"/>
        <v>#N/A</v>
      </c>
      <c r="AE128" s="73" t="e">
        <f t="shared" si="22"/>
        <v>#N/A</v>
      </c>
      <c r="AF128" s="73" t="e">
        <f t="shared" si="22"/>
        <v>#N/A</v>
      </c>
      <c r="AG128" s="73" t="e">
        <f t="shared" ref="AG128:AQ155" si="25">INDEX($H128:$O128,1,MATCH(AG$4,$H128:$O128,0)+1)</f>
        <v>#N/A</v>
      </c>
      <c r="AH128" s="73" t="e">
        <f t="shared" si="25"/>
        <v>#N/A</v>
      </c>
      <c r="AI128" s="73" t="e">
        <f t="shared" si="25"/>
        <v>#N/A</v>
      </c>
      <c r="AJ128" s="73" t="e">
        <f t="shared" si="25"/>
        <v>#N/A</v>
      </c>
      <c r="AK128" s="73" t="e">
        <f t="shared" si="25"/>
        <v>#N/A</v>
      </c>
      <c r="AL128" s="73" t="e">
        <f t="shared" si="25"/>
        <v>#N/A</v>
      </c>
      <c r="AM128" s="73" t="e">
        <f t="shared" si="25"/>
        <v>#N/A</v>
      </c>
      <c r="AN128" s="73" t="e">
        <f t="shared" si="25"/>
        <v>#N/A</v>
      </c>
      <c r="AO128" s="73" t="e">
        <f t="shared" si="25"/>
        <v>#N/A</v>
      </c>
      <c r="AP128" s="73" t="e">
        <f t="shared" si="25"/>
        <v>#N/A</v>
      </c>
      <c r="AQ128" s="73" t="e">
        <f t="shared" si="25"/>
        <v>#N/A</v>
      </c>
      <c r="AR128" s="73" t="e">
        <f t="shared" si="23"/>
        <v>#N/A</v>
      </c>
      <c r="AS128" s="73" t="e">
        <f t="shared" si="23"/>
        <v>#N/A</v>
      </c>
      <c r="AT128" s="73">
        <f t="shared" si="23"/>
        <v>1</v>
      </c>
      <c r="AU128" s="73" t="e">
        <f t="shared" si="23"/>
        <v>#N/A</v>
      </c>
      <c r="AV128" s="73" t="e">
        <f t="shared" si="23"/>
        <v>#N/A</v>
      </c>
      <c r="AW128" s="73" t="e">
        <f t="shared" si="23"/>
        <v>#N/A</v>
      </c>
      <c r="AX128" s="73" t="e">
        <f t="shared" si="23"/>
        <v>#N/A</v>
      </c>
      <c r="AY128" s="73" t="e">
        <f t="shared" si="23"/>
        <v>#N/A</v>
      </c>
      <c r="AZ128" s="73" t="e">
        <f t="shared" si="23"/>
        <v>#N/A</v>
      </c>
    </row>
    <row r="129" spans="2:52">
      <c r="B129" s="66">
        <v>125</v>
      </c>
      <c r="C129" s="66" t="s">
        <v>134</v>
      </c>
      <c r="D129" s="66" t="s">
        <v>159</v>
      </c>
      <c r="E129" s="66">
        <f>SUMIF($BF$5:$BF$40,D129,$BE$5:$BE$40)+COUNTIF($D$4:D129,D129)</f>
        <v>23003</v>
      </c>
      <c r="F129" s="66" t="s">
        <v>281</v>
      </c>
      <c r="G129" s="67" t="s">
        <v>89</v>
      </c>
      <c r="H129" s="68" t="s">
        <v>159</v>
      </c>
      <c r="I129" s="68">
        <v>1</v>
      </c>
      <c r="J129" s="68" t="s">
        <v>86</v>
      </c>
      <c r="K129" s="68">
        <v>0</v>
      </c>
      <c r="L129" s="68" t="s">
        <v>86</v>
      </c>
      <c r="M129" s="68">
        <v>0</v>
      </c>
      <c r="N129" s="68" t="s">
        <v>86</v>
      </c>
      <c r="O129" s="68">
        <v>0</v>
      </c>
      <c r="Q129" s="73" t="e">
        <f t="shared" si="22"/>
        <v>#N/A</v>
      </c>
      <c r="R129" s="73" t="e">
        <f t="shared" si="22"/>
        <v>#N/A</v>
      </c>
      <c r="S129" s="73" t="e">
        <f t="shared" si="22"/>
        <v>#N/A</v>
      </c>
      <c r="T129" s="73" t="e">
        <f t="shared" si="22"/>
        <v>#N/A</v>
      </c>
      <c r="U129" s="73" t="e">
        <f t="shared" si="22"/>
        <v>#N/A</v>
      </c>
      <c r="V129" s="73" t="e">
        <f t="shared" si="22"/>
        <v>#N/A</v>
      </c>
      <c r="W129" s="73" t="e">
        <f t="shared" si="22"/>
        <v>#N/A</v>
      </c>
      <c r="X129" s="73" t="e">
        <f t="shared" si="22"/>
        <v>#N/A</v>
      </c>
      <c r="Y129" s="73" t="e">
        <f t="shared" si="22"/>
        <v>#N/A</v>
      </c>
      <c r="Z129" s="73" t="e">
        <f t="shared" si="22"/>
        <v>#N/A</v>
      </c>
      <c r="AA129" s="73" t="e">
        <f t="shared" si="22"/>
        <v>#N/A</v>
      </c>
      <c r="AB129" s="73" t="e">
        <f t="shared" si="22"/>
        <v>#N/A</v>
      </c>
      <c r="AC129" s="73" t="e">
        <f t="shared" si="22"/>
        <v>#N/A</v>
      </c>
      <c r="AD129" s="73" t="e">
        <f t="shared" si="22"/>
        <v>#N/A</v>
      </c>
      <c r="AE129" s="73" t="e">
        <f t="shared" si="22"/>
        <v>#N/A</v>
      </c>
      <c r="AF129" s="73" t="e">
        <f t="shared" si="22"/>
        <v>#N/A</v>
      </c>
      <c r="AG129" s="73" t="e">
        <f t="shared" si="25"/>
        <v>#N/A</v>
      </c>
      <c r="AH129" s="73" t="e">
        <f t="shared" si="25"/>
        <v>#N/A</v>
      </c>
      <c r="AI129" s="73" t="e">
        <f t="shared" si="25"/>
        <v>#N/A</v>
      </c>
      <c r="AJ129" s="73" t="e">
        <f t="shared" si="25"/>
        <v>#N/A</v>
      </c>
      <c r="AK129" s="73" t="e">
        <f t="shared" si="25"/>
        <v>#N/A</v>
      </c>
      <c r="AL129" s="73" t="e">
        <f t="shared" si="25"/>
        <v>#N/A</v>
      </c>
      <c r="AM129" s="73" t="e">
        <f t="shared" si="25"/>
        <v>#N/A</v>
      </c>
      <c r="AN129" s="73" t="e">
        <f t="shared" si="25"/>
        <v>#N/A</v>
      </c>
      <c r="AO129" s="73" t="e">
        <f t="shared" si="25"/>
        <v>#N/A</v>
      </c>
      <c r="AP129" s="73" t="e">
        <f t="shared" si="25"/>
        <v>#N/A</v>
      </c>
      <c r="AQ129" s="73" t="e">
        <f t="shared" si="25"/>
        <v>#N/A</v>
      </c>
      <c r="AR129" s="73" t="e">
        <f t="shared" si="23"/>
        <v>#N/A</v>
      </c>
      <c r="AS129" s="73" t="e">
        <f t="shared" si="23"/>
        <v>#N/A</v>
      </c>
      <c r="AT129" s="73">
        <f t="shared" si="23"/>
        <v>1</v>
      </c>
      <c r="AU129" s="73" t="e">
        <f t="shared" si="23"/>
        <v>#N/A</v>
      </c>
      <c r="AV129" s="73" t="e">
        <f t="shared" si="23"/>
        <v>#N/A</v>
      </c>
      <c r="AW129" s="73" t="e">
        <f t="shared" si="23"/>
        <v>#N/A</v>
      </c>
      <c r="AX129" s="73" t="e">
        <f t="shared" si="23"/>
        <v>#N/A</v>
      </c>
      <c r="AY129" s="73" t="e">
        <f t="shared" si="23"/>
        <v>#N/A</v>
      </c>
      <c r="AZ129" s="73" t="e">
        <f t="shared" si="23"/>
        <v>#N/A</v>
      </c>
    </row>
    <row r="130" spans="2:52">
      <c r="B130" s="66">
        <v>126</v>
      </c>
      <c r="C130" s="66" t="s">
        <v>134</v>
      </c>
      <c r="D130" s="66" t="s">
        <v>159</v>
      </c>
      <c r="E130" s="66">
        <f>SUMIF($BF$5:$BF$40,D130,$BE$5:$BE$40)+COUNTIF($D$4:D130,D130)</f>
        <v>23004</v>
      </c>
      <c r="F130" s="66" t="s">
        <v>282</v>
      </c>
      <c r="G130" s="67" t="s">
        <v>89</v>
      </c>
      <c r="H130" s="68" t="s">
        <v>159</v>
      </c>
      <c r="I130" s="68">
        <v>2</v>
      </c>
      <c r="J130" s="68" t="s">
        <v>86</v>
      </c>
      <c r="K130" s="68">
        <v>0</v>
      </c>
      <c r="L130" s="68" t="s">
        <v>86</v>
      </c>
      <c r="M130" s="68">
        <v>0</v>
      </c>
      <c r="N130" s="68" t="s">
        <v>86</v>
      </c>
      <c r="O130" s="68">
        <v>0</v>
      </c>
      <c r="Q130" s="73" t="e">
        <f t="shared" si="22"/>
        <v>#N/A</v>
      </c>
      <c r="R130" s="73" t="e">
        <f t="shared" si="22"/>
        <v>#N/A</v>
      </c>
      <c r="S130" s="73" t="e">
        <f t="shared" si="22"/>
        <v>#N/A</v>
      </c>
      <c r="T130" s="73" t="e">
        <f t="shared" si="22"/>
        <v>#N/A</v>
      </c>
      <c r="U130" s="73" t="e">
        <f t="shared" si="22"/>
        <v>#N/A</v>
      </c>
      <c r="V130" s="73" t="e">
        <f t="shared" si="22"/>
        <v>#N/A</v>
      </c>
      <c r="W130" s="73" t="e">
        <f t="shared" si="22"/>
        <v>#N/A</v>
      </c>
      <c r="X130" s="73" t="e">
        <f t="shared" si="22"/>
        <v>#N/A</v>
      </c>
      <c r="Y130" s="73" t="e">
        <f t="shared" si="22"/>
        <v>#N/A</v>
      </c>
      <c r="Z130" s="73" t="e">
        <f t="shared" si="22"/>
        <v>#N/A</v>
      </c>
      <c r="AA130" s="73" t="e">
        <f t="shared" si="22"/>
        <v>#N/A</v>
      </c>
      <c r="AB130" s="73" t="e">
        <f t="shared" si="22"/>
        <v>#N/A</v>
      </c>
      <c r="AC130" s="73" t="e">
        <f t="shared" si="22"/>
        <v>#N/A</v>
      </c>
      <c r="AD130" s="73" t="e">
        <f t="shared" si="22"/>
        <v>#N/A</v>
      </c>
      <c r="AE130" s="73" t="e">
        <f t="shared" si="22"/>
        <v>#N/A</v>
      </c>
      <c r="AF130" s="73" t="e">
        <f t="shared" si="22"/>
        <v>#N/A</v>
      </c>
      <c r="AG130" s="73" t="e">
        <f t="shared" si="25"/>
        <v>#N/A</v>
      </c>
      <c r="AH130" s="73" t="e">
        <f t="shared" si="25"/>
        <v>#N/A</v>
      </c>
      <c r="AI130" s="73" t="e">
        <f t="shared" si="25"/>
        <v>#N/A</v>
      </c>
      <c r="AJ130" s="73" t="e">
        <f t="shared" si="25"/>
        <v>#N/A</v>
      </c>
      <c r="AK130" s="73" t="e">
        <f t="shared" si="25"/>
        <v>#N/A</v>
      </c>
      <c r="AL130" s="73" t="e">
        <f t="shared" si="25"/>
        <v>#N/A</v>
      </c>
      <c r="AM130" s="73" t="e">
        <f t="shared" si="25"/>
        <v>#N/A</v>
      </c>
      <c r="AN130" s="73" t="e">
        <f t="shared" si="25"/>
        <v>#N/A</v>
      </c>
      <c r="AO130" s="73" t="e">
        <f t="shared" si="25"/>
        <v>#N/A</v>
      </c>
      <c r="AP130" s="73" t="e">
        <f t="shared" si="25"/>
        <v>#N/A</v>
      </c>
      <c r="AQ130" s="73" t="e">
        <f t="shared" si="25"/>
        <v>#N/A</v>
      </c>
      <c r="AR130" s="73" t="e">
        <f t="shared" si="23"/>
        <v>#N/A</v>
      </c>
      <c r="AS130" s="73" t="e">
        <f t="shared" si="23"/>
        <v>#N/A</v>
      </c>
      <c r="AT130" s="73">
        <f t="shared" si="23"/>
        <v>2</v>
      </c>
      <c r="AU130" s="73" t="e">
        <f t="shared" si="23"/>
        <v>#N/A</v>
      </c>
      <c r="AV130" s="73" t="e">
        <f t="shared" si="23"/>
        <v>#N/A</v>
      </c>
      <c r="AW130" s="73" t="e">
        <f t="shared" si="23"/>
        <v>#N/A</v>
      </c>
      <c r="AX130" s="73" t="e">
        <f t="shared" si="23"/>
        <v>#N/A</v>
      </c>
      <c r="AY130" s="73" t="e">
        <f t="shared" si="23"/>
        <v>#N/A</v>
      </c>
      <c r="AZ130" s="73" t="e">
        <f t="shared" si="23"/>
        <v>#N/A</v>
      </c>
    </row>
    <row r="131" spans="2:52">
      <c r="B131" s="66">
        <v>127</v>
      </c>
      <c r="C131" s="66" t="s">
        <v>134</v>
      </c>
      <c r="D131" s="66" t="s">
        <v>159</v>
      </c>
      <c r="E131" s="66">
        <f>SUMIF($BF$5:$BF$40,D131,$BE$5:$BE$40)+COUNTIF($D$4:D131,D131)</f>
        <v>23005</v>
      </c>
      <c r="F131" s="66" t="s">
        <v>283</v>
      </c>
      <c r="G131" s="67" t="s">
        <v>89</v>
      </c>
      <c r="H131" s="68" t="s">
        <v>159</v>
      </c>
      <c r="I131" s="68">
        <v>2</v>
      </c>
      <c r="J131" s="68" t="s">
        <v>86</v>
      </c>
      <c r="K131" s="68">
        <v>0</v>
      </c>
      <c r="L131" s="68" t="s">
        <v>86</v>
      </c>
      <c r="M131" s="68">
        <v>0</v>
      </c>
      <c r="N131" s="68" t="s">
        <v>86</v>
      </c>
      <c r="O131" s="68">
        <v>0</v>
      </c>
      <c r="Q131" s="73" t="e">
        <f t="shared" si="22"/>
        <v>#N/A</v>
      </c>
      <c r="R131" s="73" t="e">
        <f t="shared" si="22"/>
        <v>#N/A</v>
      </c>
      <c r="S131" s="73" t="e">
        <f t="shared" si="22"/>
        <v>#N/A</v>
      </c>
      <c r="T131" s="73" t="e">
        <f t="shared" si="22"/>
        <v>#N/A</v>
      </c>
      <c r="U131" s="73" t="e">
        <f t="shared" si="22"/>
        <v>#N/A</v>
      </c>
      <c r="V131" s="73" t="e">
        <f t="shared" si="22"/>
        <v>#N/A</v>
      </c>
      <c r="W131" s="73" t="e">
        <f t="shared" si="22"/>
        <v>#N/A</v>
      </c>
      <c r="X131" s="73" t="e">
        <f t="shared" si="22"/>
        <v>#N/A</v>
      </c>
      <c r="Y131" s="73" t="e">
        <f t="shared" si="22"/>
        <v>#N/A</v>
      </c>
      <c r="Z131" s="73" t="e">
        <f t="shared" si="22"/>
        <v>#N/A</v>
      </c>
      <c r="AA131" s="73" t="e">
        <f t="shared" si="22"/>
        <v>#N/A</v>
      </c>
      <c r="AB131" s="73" t="e">
        <f t="shared" si="22"/>
        <v>#N/A</v>
      </c>
      <c r="AC131" s="73" t="e">
        <f t="shared" si="22"/>
        <v>#N/A</v>
      </c>
      <c r="AD131" s="73" t="e">
        <f t="shared" si="22"/>
        <v>#N/A</v>
      </c>
      <c r="AE131" s="73" t="e">
        <f t="shared" si="22"/>
        <v>#N/A</v>
      </c>
      <c r="AF131" s="73" t="e">
        <f t="shared" si="22"/>
        <v>#N/A</v>
      </c>
      <c r="AG131" s="73" t="e">
        <f t="shared" si="25"/>
        <v>#N/A</v>
      </c>
      <c r="AH131" s="73" t="e">
        <f t="shared" si="25"/>
        <v>#N/A</v>
      </c>
      <c r="AI131" s="73" t="e">
        <f t="shared" si="25"/>
        <v>#N/A</v>
      </c>
      <c r="AJ131" s="73" t="e">
        <f t="shared" si="25"/>
        <v>#N/A</v>
      </c>
      <c r="AK131" s="73" t="e">
        <f t="shared" si="25"/>
        <v>#N/A</v>
      </c>
      <c r="AL131" s="73" t="e">
        <f t="shared" si="25"/>
        <v>#N/A</v>
      </c>
      <c r="AM131" s="73" t="e">
        <f t="shared" si="25"/>
        <v>#N/A</v>
      </c>
      <c r="AN131" s="73" t="e">
        <f t="shared" si="25"/>
        <v>#N/A</v>
      </c>
      <c r="AO131" s="73" t="e">
        <f t="shared" si="25"/>
        <v>#N/A</v>
      </c>
      <c r="AP131" s="73" t="e">
        <f t="shared" si="25"/>
        <v>#N/A</v>
      </c>
      <c r="AQ131" s="73" t="e">
        <f t="shared" si="25"/>
        <v>#N/A</v>
      </c>
      <c r="AR131" s="73" t="e">
        <f t="shared" si="23"/>
        <v>#N/A</v>
      </c>
      <c r="AS131" s="73" t="e">
        <f t="shared" si="23"/>
        <v>#N/A</v>
      </c>
      <c r="AT131" s="73">
        <f t="shared" si="23"/>
        <v>2</v>
      </c>
      <c r="AU131" s="73" t="e">
        <f t="shared" si="23"/>
        <v>#N/A</v>
      </c>
      <c r="AV131" s="73" t="e">
        <f t="shared" si="23"/>
        <v>#N/A</v>
      </c>
      <c r="AW131" s="73" t="e">
        <f t="shared" si="23"/>
        <v>#N/A</v>
      </c>
      <c r="AX131" s="73" t="e">
        <f t="shared" si="23"/>
        <v>#N/A</v>
      </c>
      <c r="AY131" s="73" t="e">
        <f t="shared" si="23"/>
        <v>#N/A</v>
      </c>
      <c r="AZ131" s="73" t="e">
        <f t="shared" si="23"/>
        <v>#N/A</v>
      </c>
    </row>
    <row r="132" spans="2:52">
      <c r="B132" s="66">
        <v>128</v>
      </c>
      <c r="C132" s="66" t="s">
        <v>134</v>
      </c>
      <c r="D132" s="66" t="s">
        <v>159</v>
      </c>
      <c r="E132" s="66">
        <f>SUMIF($BF$5:$BF$40,D132,$BE$5:$BE$40)+COUNTIF($D$4:D132,D132)</f>
        <v>23006</v>
      </c>
      <c r="F132" s="66" t="s">
        <v>284</v>
      </c>
      <c r="G132" s="67" t="s">
        <v>89</v>
      </c>
      <c r="H132" s="68" t="s">
        <v>159</v>
      </c>
      <c r="I132" s="68">
        <v>2</v>
      </c>
      <c r="J132" s="68" t="s">
        <v>86</v>
      </c>
      <c r="K132" s="68">
        <v>0</v>
      </c>
      <c r="L132" s="68" t="s">
        <v>86</v>
      </c>
      <c r="M132" s="68">
        <v>0</v>
      </c>
      <c r="N132" s="68" t="s">
        <v>86</v>
      </c>
      <c r="O132" s="68">
        <v>0</v>
      </c>
      <c r="Q132" s="73" t="e">
        <f t="shared" si="22"/>
        <v>#N/A</v>
      </c>
      <c r="R132" s="73" t="e">
        <f t="shared" si="22"/>
        <v>#N/A</v>
      </c>
      <c r="S132" s="73" t="e">
        <f t="shared" si="22"/>
        <v>#N/A</v>
      </c>
      <c r="T132" s="73" t="e">
        <f t="shared" si="22"/>
        <v>#N/A</v>
      </c>
      <c r="U132" s="73" t="e">
        <f t="shared" si="22"/>
        <v>#N/A</v>
      </c>
      <c r="V132" s="73" t="e">
        <f t="shared" si="22"/>
        <v>#N/A</v>
      </c>
      <c r="W132" s="73" t="e">
        <f t="shared" si="22"/>
        <v>#N/A</v>
      </c>
      <c r="X132" s="73" t="e">
        <f t="shared" si="22"/>
        <v>#N/A</v>
      </c>
      <c r="Y132" s="73" t="e">
        <f t="shared" si="22"/>
        <v>#N/A</v>
      </c>
      <c r="Z132" s="73" t="e">
        <f t="shared" si="22"/>
        <v>#N/A</v>
      </c>
      <c r="AA132" s="73" t="e">
        <f t="shared" si="22"/>
        <v>#N/A</v>
      </c>
      <c r="AB132" s="73" t="e">
        <f t="shared" si="22"/>
        <v>#N/A</v>
      </c>
      <c r="AC132" s="73" t="e">
        <f t="shared" si="22"/>
        <v>#N/A</v>
      </c>
      <c r="AD132" s="73" t="e">
        <f t="shared" si="22"/>
        <v>#N/A</v>
      </c>
      <c r="AE132" s="73" t="e">
        <f t="shared" si="22"/>
        <v>#N/A</v>
      </c>
      <c r="AF132" s="73" t="e">
        <f t="shared" si="22"/>
        <v>#N/A</v>
      </c>
      <c r="AG132" s="73" t="e">
        <f t="shared" si="25"/>
        <v>#N/A</v>
      </c>
      <c r="AH132" s="73" t="e">
        <f t="shared" si="25"/>
        <v>#N/A</v>
      </c>
      <c r="AI132" s="73" t="e">
        <f t="shared" si="25"/>
        <v>#N/A</v>
      </c>
      <c r="AJ132" s="73" t="e">
        <f t="shared" si="25"/>
        <v>#N/A</v>
      </c>
      <c r="AK132" s="73" t="e">
        <f t="shared" si="25"/>
        <v>#N/A</v>
      </c>
      <c r="AL132" s="73" t="e">
        <f t="shared" si="25"/>
        <v>#N/A</v>
      </c>
      <c r="AM132" s="73" t="e">
        <f t="shared" si="25"/>
        <v>#N/A</v>
      </c>
      <c r="AN132" s="73" t="e">
        <f t="shared" si="25"/>
        <v>#N/A</v>
      </c>
      <c r="AO132" s="73" t="e">
        <f t="shared" si="25"/>
        <v>#N/A</v>
      </c>
      <c r="AP132" s="73" t="e">
        <f t="shared" si="25"/>
        <v>#N/A</v>
      </c>
      <c r="AQ132" s="73" t="e">
        <f t="shared" si="25"/>
        <v>#N/A</v>
      </c>
      <c r="AR132" s="73" t="e">
        <f t="shared" si="23"/>
        <v>#N/A</v>
      </c>
      <c r="AS132" s="73" t="e">
        <f t="shared" si="23"/>
        <v>#N/A</v>
      </c>
      <c r="AT132" s="73">
        <f t="shared" si="23"/>
        <v>2</v>
      </c>
      <c r="AU132" s="73" t="e">
        <f t="shared" si="23"/>
        <v>#N/A</v>
      </c>
      <c r="AV132" s="73" t="e">
        <f t="shared" si="23"/>
        <v>#N/A</v>
      </c>
      <c r="AW132" s="73" t="e">
        <f t="shared" si="23"/>
        <v>#N/A</v>
      </c>
      <c r="AX132" s="73" t="e">
        <f t="shared" si="23"/>
        <v>#N/A</v>
      </c>
      <c r="AY132" s="73" t="e">
        <f t="shared" si="23"/>
        <v>#N/A</v>
      </c>
      <c r="AZ132" s="73" t="e">
        <f t="shared" si="23"/>
        <v>#N/A</v>
      </c>
    </row>
    <row r="133" spans="2:52">
      <c r="B133" s="66">
        <v>129</v>
      </c>
      <c r="C133" s="66" t="s">
        <v>134</v>
      </c>
      <c r="D133" s="66" t="s">
        <v>159</v>
      </c>
      <c r="E133" s="66">
        <f>SUMIF($BF$5:$BF$40,D133,$BE$5:$BE$40)+COUNTIF($D$4:D133,D133)</f>
        <v>23007</v>
      </c>
      <c r="F133" s="66" t="s">
        <v>285</v>
      </c>
      <c r="G133" s="67" t="s">
        <v>89</v>
      </c>
      <c r="H133" s="68" t="s">
        <v>159</v>
      </c>
      <c r="I133" s="68">
        <v>3</v>
      </c>
      <c r="J133" s="68" t="s">
        <v>86</v>
      </c>
      <c r="K133" s="68">
        <v>0</v>
      </c>
      <c r="L133" s="68" t="s">
        <v>86</v>
      </c>
      <c r="M133" s="68">
        <v>0</v>
      </c>
      <c r="N133" s="68" t="s">
        <v>86</v>
      </c>
      <c r="O133" s="68">
        <v>0</v>
      </c>
      <c r="Q133" s="73" t="e">
        <f t="shared" si="22"/>
        <v>#N/A</v>
      </c>
      <c r="R133" s="73" t="e">
        <f t="shared" si="22"/>
        <v>#N/A</v>
      </c>
      <c r="S133" s="73" t="e">
        <f t="shared" si="22"/>
        <v>#N/A</v>
      </c>
      <c r="T133" s="73" t="e">
        <f t="shared" si="22"/>
        <v>#N/A</v>
      </c>
      <c r="U133" s="73" t="e">
        <f t="shared" si="22"/>
        <v>#N/A</v>
      </c>
      <c r="V133" s="73" t="e">
        <f t="shared" si="22"/>
        <v>#N/A</v>
      </c>
      <c r="W133" s="73" t="e">
        <f t="shared" si="22"/>
        <v>#N/A</v>
      </c>
      <c r="X133" s="73" t="e">
        <f t="shared" si="22"/>
        <v>#N/A</v>
      </c>
      <c r="Y133" s="73" t="e">
        <f t="shared" si="22"/>
        <v>#N/A</v>
      </c>
      <c r="Z133" s="73" t="e">
        <f t="shared" si="22"/>
        <v>#N/A</v>
      </c>
      <c r="AA133" s="73" t="e">
        <f t="shared" si="22"/>
        <v>#N/A</v>
      </c>
      <c r="AB133" s="73" t="e">
        <f t="shared" si="22"/>
        <v>#N/A</v>
      </c>
      <c r="AC133" s="73" t="e">
        <f t="shared" si="22"/>
        <v>#N/A</v>
      </c>
      <c r="AD133" s="73" t="e">
        <f t="shared" si="22"/>
        <v>#N/A</v>
      </c>
      <c r="AE133" s="73" t="e">
        <f t="shared" si="22"/>
        <v>#N/A</v>
      </c>
      <c r="AF133" s="73" t="e">
        <f t="shared" si="22"/>
        <v>#N/A</v>
      </c>
      <c r="AG133" s="73" t="e">
        <f t="shared" si="25"/>
        <v>#N/A</v>
      </c>
      <c r="AH133" s="73" t="e">
        <f t="shared" si="25"/>
        <v>#N/A</v>
      </c>
      <c r="AI133" s="73" t="e">
        <f t="shared" si="25"/>
        <v>#N/A</v>
      </c>
      <c r="AJ133" s="73" t="e">
        <f t="shared" si="25"/>
        <v>#N/A</v>
      </c>
      <c r="AK133" s="73" t="e">
        <f t="shared" si="25"/>
        <v>#N/A</v>
      </c>
      <c r="AL133" s="73" t="e">
        <f t="shared" si="25"/>
        <v>#N/A</v>
      </c>
      <c r="AM133" s="73" t="e">
        <f t="shared" si="25"/>
        <v>#N/A</v>
      </c>
      <c r="AN133" s="73" t="e">
        <f t="shared" si="25"/>
        <v>#N/A</v>
      </c>
      <c r="AO133" s="73" t="e">
        <f t="shared" si="25"/>
        <v>#N/A</v>
      </c>
      <c r="AP133" s="73" t="e">
        <f t="shared" si="25"/>
        <v>#N/A</v>
      </c>
      <c r="AQ133" s="73" t="e">
        <f t="shared" si="25"/>
        <v>#N/A</v>
      </c>
      <c r="AR133" s="73" t="e">
        <f t="shared" si="23"/>
        <v>#N/A</v>
      </c>
      <c r="AS133" s="73" t="e">
        <f t="shared" si="23"/>
        <v>#N/A</v>
      </c>
      <c r="AT133" s="73">
        <f t="shared" si="23"/>
        <v>3</v>
      </c>
      <c r="AU133" s="73" t="e">
        <f t="shared" si="23"/>
        <v>#N/A</v>
      </c>
      <c r="AV133" s="73" t="e">
        <f t="shared" si="23"/>
        <v>#N/A</v>
      </c>
      <c r="AW133" s="73" t="e">
        <f t="shared" si="23"/>
        <v>#N/A</v>
      </c>
      <c r="AX133" s="73" t="e">
        <f t="shared" si="23"/>
        <v>#N/A</v>
      </c>
      <c r="AY133" s="73" t="e">
        <f t="shared" si="23"/>
        <v>#N/A</v>
      </c>
      <c r="AZ133" s="73" t="e">
        <f t="shared" si="23"/>
        <v>#N/A</v>
      </c>
    </row>
    <row r="134" spans="2:52">
      <c r="B134" s="66">
        <v>130</v>
      </c>
      <c r="C134" s="66" t="s">
        <v>134</v>
      </c>
      <c r="D134" s="66" t="s">
        <v>159</v>
      </c>
      <c r="E134" s="66">
        <f>SUMIF($BF$5:$BF$40,D134,$BE$5:$BE$40)+COUNTIF($D$4:D134,D134)</f>
        <v>23008</v>
      </c>
      <c r="F134" s="66" t="s">
        <v>286</v>
      </c>
      <c r="G134" s="67" t="s">
        <v>89</v>
      </c>
      <c r="H134" s="68" t="s">
        <v>159</v>
      </c>
      <c r="I134" s="68">
        <v>4</v>
      </c>
      <c r="J134" s="68" t="s">
        <v>86</v>
      </c>
      <c r="K134" s="68">
        <v>0</v>
      </c>
      <c r="L134" s="68" t="s">
        <v>86</v>
      </c>
      <c r="M134" s="68">
        <v>0</v>
      </c>
      <c r="N134" s="68" t="s">
        <v>86</v>
      </c>
      <c r="O134" s="68">
        <v>0</v>
      </c>
      <c r="Q134" s="73" t="e">
        <f t="shared" si="22"/>
        <v>#N/A</v>
      </c>
      <c r="R134" s="73" t="e">
        <f t="shared" si="22"/>
        <v>#N/A</v>
      </c>
      <c r="S134" s="73" t="e">
        <f t="shared" si="22"/>
        <v>#N/A</v>
      </c>
      <c r="T134" s="73" t="e">
        <f t="shared" si="22"/>
        <v>#N/A</v>
      </c>
      <c r="U134" s="73" t="e">
        <f t="shared" si="22"/>
        <v>#N/A</v>
      </c>
      <c r="V134" s="73" t="e">
        <f t="shared" si="22"/>
        <v>#N/A</v>
      </c>
      <c r="W134" s="73" t="e">
        <f t="shared" si="22"/>
        <v>#N/A</v>
      </c>
      <c r="X134" s="73" t="e">
        <f t="shared" si="22"/>
        <v>#N/A</v>
      </c>
      <c r="Y134" s="73" t="e">
        <f t="shared" si="22"/>
        <v>#N/A</v>
      </c>
      <c r="Z134" s="73" t="e">
        <f t="shared" ref="Q134:AF154" si="26">INDEX($H134:$O134,1,MATCH(Z$4,$H134:$O134,0)+1)</f>
        <v>#N/A</v>
      </c>
      <c r="AA134" s="73" t="e">
        <f t="shared" si="26"/>
        <v>#N/A</v>
      </c>
      <c r="AB134" s="73" t="e">
        <f t="shared" si="26"/>
        <v>#N/A</v>
      </c>
      <c r="AC134" s="73" t="e">
        <f t="shared" si="26"/>
        <v>#N/A</v>
      </c>
      <c r="AD134" s="73" t="e">
        <f t="shared" si="26"/>
        <v>#N/A</v>
      </c>
      <c r="AE134" s="73" t="e">
        <f t="shared" si="26"/>
        <v>#N/A</v>
      </c>
      <c r="AF134" s="73" t="e">
        <f t="shared" si="26"/>
        <v>#N/A</v>
      </c>
      <c r="AG134" s="73" t="e">
        <f t="shared" si="25"/>
        <v>#N/A</v>
      </c>
      <c r="AH134" s="73" t="e">
        <f t="shared" si="25"/>
        <v>#N/A</v>
      </c>
      <c r="AI134" s="73" t="e">
        <f t="shared" si="25"/>
        <v>#N/A</v>
      </c>
      <c r="AJ134" s="73" t="e">
        <f t="shared" si="25"/>
        <v>#N/A</v>
      </c>
      <c r="AK134" s="73" t="e">
        <f t="shared" si="25"/>
        <v>#N/A</v>
      </c>
      <c r="AL134" s="73" t="e">
        <f t="shared" si="25"/>
        <v>#N/A</v>
      </c>
      <c r="AM134" s="73" t="e">
        <f t="shared" si="25"/>
        <v>#N/A</v>
      </c>
      <c r="AN134" s="73" t="e">
        <f t="shared" si="25"/>
        <v>#N/A</v>
      </c>
      <c r="AO134" s="73" t="e">
        <f t="shared" si="25"/>
        <v>#N/A</v>
      </c>
      <c r="AP134" s="73" t="e">
        <f t="shared" si="25"/>
        <v>#N/A</v>
      </c>
      <c r="AQ134" s="73" t="e">
        <f t="shared" si="25"/>
        <v>#N/A</v>
      </c>
      <c r="AR134" s="73" t="e">
        <f t="shared" si="23"/>
        <v>#N/A</v>
      </c>
      <c r="AS134" s="73" t="e">
        <f t="shared" si="23"/>
        <v>#N/A</v>
      </c>
      <c r="AT134" s="73">
        <f t="shared" si="23"/>
        <v>4</v>
      </c>
      <c r="AU134" s="73" t="e">
        <f t="shared" si="23"/>
        <v>#N/A</v>
      </c>
      <c r="AV134" s="73" t="e">
        <f t="shared" si="23"/>
        <v>#N/A</v>
      </c>
      <c r="AW134" s="73" t="e">
        <f t="shared" si="23"/>
        <v>#N/A</v>
      </c>
      <c r="AX134" s="73" t="e">
        <f t="shared" si="23"/>
        <v>#N/A</v>
      </c>
      <c r="AY134" s="73" t="e">
        <f t="shared" si="23"/>
        <v>#N/A</v>
      </c>
      <c r="AZ134" s="73" t="e">
        <f t="shared" si="23"/>
        <v>#N/A</v>
      </c>
    </row>
    <row r="135" spans="2:52">
      <c r="B135" s="66">
        <v>131</v>
      </c>
      <c r="C135" s="66" t="s">
        <v>134</v>
      </c>
      <c r="D135" s="66" t="s">
        <v>159</v>
      </c>
      <c r="E135" s="66">
        <f>SUMIF($BF$5:$BF$40,D135,$BE$5:$BE$40)+COUNTIF($D$4:D135,D135)</f>
        <v>23009</v>
      </c>
      <c r="F135" s="66" t="s">
        <v>287</v>
      </c>
      <c r="G135" s="67" t="s">
        <v>89</v>
      </c>
      <c r="H135" s="68" t="s">
        <v>159</v>
      </c>
      <c r="I135" s="68">
        <v>4</v>
      </c>
      <c r="J135" s="68" t="s">
        <v>86</v>
      </c>
      <c r="K135" s="68">
        <v>0</v>
      </c>
      <c r="L135" s="68" t="s">
        <v>86</v>
      </c>
      <c r="M135" s="68">
        <v>0</v>
      </c>
      <c r="N135" s="68" t="s">
        <v>86</v>
      </c>
      <c r="O135" s="68">
        <v>0</v>
      </c>
      <c r="Q135" s="73" t="e">
        <f t="shared" si="26"/>
        <v>#N/A</v>
      </c>
      <c r="R135" s="73" t="e">
        <f t="shared" si="26"/>
        <v>#N/A</v>
      </c>
      <c r="S135" s="73" t="e">
        <f t="shared" si="26"/>
        <v>#N/A</v>
      </c>
      <c r="T135" s="73" t="e">
        <f t="shared" si="26"/>
        <v>#N/A</v>
      </c>
      <c r="U135" s="73" t="e">
        <f t="shared" si="26"/>
        <v>#N/A</v>
      </c>
      <c r="V135" s="73" t="e">
        <f t="shared" si="26"/>
        <v>#N/A</v>
      </c>
      <c r="W135" s="73" t="e">
        <f t="shared" si="26"/>
        <v>#N/A</v>
      </c>
      <c r="X135" s="73" t="e">
        <f t="shared" si="26"/>
        <v>#N/A</v>
      </c>
      <c r="Y135" s="73" t="e">
        <f t="shared" si="26"/>
        <v>#N/A</v>
      </c>
      <c r="Z135" s="73" t="e">
        <f t="shared" si="26"/>
        <v>#N/A</v>
      </c>
      <c r="AA135" s="73" t="e">
        <f t="shared" si="26"/>
        <v>#N/A</v>
      </c>
      <c r="AB135" s="73" t="e">
        <f t="shared" si="26"/>
        <v>#N/A</v>
      </c>
      <c r="AC135" s="73" t="e">
        <f t="shared" si="26"/>
        <v>#N/A</v>
      </c>
      <c r="AD135" s="73" t="e">
        <f t="shared" si="26"/>
        <v>#N/A</v>
      </c>
      <c r="AE135" s="73" t="e">
        <f t="shared" si="26"/>
        <v>#N/A</v>
      </c>
      <c r="AF135" s="73" t="e">
        <f t="shared" si="26"/>
        <v>#N/A</v>
      </c>
      <c r="AG135" s="73" t="e">
        <f t="shared" si="25"/>
        <v>#N/A</v>
      </c>
      <c r="AH135" s="73" t="e">
        <f t="shared" si="25"/>
        <v>#N/A</v>
      </c>
      <c r="AI135" s="73" t="e">
        <f t="shared" si="25"/>
        <v>#N/A</v>
      </c>
      <c r="AJ135" s="73" t="e">
        <f t="shared" si="25"/>
        <v>#N/A</v>
      </c>
      <c r="AK135" s="73" t="e">
        <f t="shared" si="25"/>
        <v>#N/A</v>
      </c>
      <c r="AL135" s="73" t="e">
        <f t="shared" si="25"/>
        <v>#N/A</v>
      </c>
      <c r="AM135" s="73" t="e">
        <f t="shared" si="25"/>
        <v>#N/A</v>
      </c>
      <c r="AN135" s="73" t="e">
        <f t="shared" si="25"/>
        <v>#N/A</v>
      </c>
      <c r="AO135" s="73" t="e">
        <f t="shared" si="25"/>
        <v>#N/A</v>
      </c>
      <c r="AP135" s="73" t="e">
        <f t="shared" si="25"/>
        <v>#N/A</v>
      </c>
      <c r="AQ135" s="73" t="e">
        <f t="shared" si="25"/>
        <v>#N/A</v>
      </c>
      <c r="AR135" s="73" t="e">
        <f t="shared" si="23"/>
        <v>#N/A</v>
      </c>
      <c r="AS135" s="73" t="e">
        <f t="shared" si="23"/>
        <v>#N/A</v>
      </c>
      <c r="AT135" s="73">
        <f t="shared" si="23"/>
        <v>4</v>
      </c>
      <c r="AU135" s="73" t="e">
        <f t="shared" si="23"/>
        <v>#N/A</v>
      </c>
      <c r="AV135" s="73" t="e">
        <f t="shared" si="23"/>
        <v>#N/A</v>
      </c>
      <c r="AW135" s="73" t="e">
        <f t="shared" si="23"/>
        <v>#N/A</v>
      </c>
      <c r="AX135" s="73" t="e">
        <f t="shared" si="23"/>
        <v>#N/A</v>
      </c>
      <c r="AY135" s="73" t="e">
        <f t="shared" si="23"/>
        <v>#N/A</v>
      </c>
      <c r="AZ135" s="73" t="e">
        <f t="shared" si="23"/>
        <v>#N/A</v>
      </c>
    </row>
    <row r="136" spans="2:52">
      <c r="B136" s="66">
        <v>132</v>
      </c>
      <c r="C136" s="66" t="s">
        <v>134</v>
      </c>
      <c r="D136" s="66" t="s">
        <v>159</v>
      </c>
      <c r="E136" s="66">
        <f>SUMIF($BF$5:$BF$40,D136,$BE$5:$BE$40)+COUNTIF($D$4:D136,D136)</f>
        <v>23010</v>
      </c>
      <c r="F136" s="66" t="s">
        <v>288</v>
      </c>
      <c r="G136" s="67" t="s">
        <v>89</v>
      </c>
      <c r="H136" s="68" t="s">
        <v>159</v>
      </c>
      <c r="I136" s="68">
        <v>5</v>
      </c>
      <c r="J136" s="68" t="s">
        <v>86</v>
      </c>
      <c r="K136" s="68">
        <v>0</v>
      </c>
      <c r="L136" s="68" t="s">
        <v>86</v>
      </c>
      <c r="M136" s="68">
        <v>0</v>
      </c>
      <c r="N136" s="68" t="s">
        <v>86</v>
      </c>
      <c r="O136" s="68">
        <v>0</v>
      </c>
      <c r="Q136" s="73" t="e">
        <f t="shared" si="26"/>
        <v>#N/A</v>
      </c>
      <c r="R136" s="73" t="e">
        <f t="shared" si="26"/>
        <v>#N/A</v>
      </c>
      <c r="S136" s="73" t="e">
        <f t="shared" si="26"/>
        <v>#N/A</v>
      </c>
      <c r="T136" s="73" t="e">
        <f t="shared" si="26"/>
        <v>#N/A</v>
      </c>
      <c r="U136" s="73" t="e">
        <f t="shared" si="26"/>
        <v>#N/A</v>
      </c>
      <c r="V136" s="73" t="e">
        <f t="shared" si="26"/>
        <v>#N/A</v>
      </c>
      <c r="W136" s="73" t="e">
        <f t="shared" si="26"/>
        <v>#N/A</v>
      </c>
      <c r="X136" s="73" t="e">
        <f t="shared" si="26"/>
        <v>#N/A</v>
      </c>
      <c r="Y136" s="73" t="e">
        <f t="shared" si="26"/>
        <v>#N/A</v>
      </c>
      <c r="Z136" s="73" t="e">
        <f t="shared" si="26"/>
        <v>#N/A</v>
      </c>
      <c r="AA136" s="73" t="e">
        <f t="shared" si="26"/>
        <v>#N/A</v>
      </c>
      <c r="AB136" s="73" t="e">
        <f t="shared" si="26"/>
        <v>#N/A</v>
      </c>
      <c r="AC136" s="73" t="e">
        <f t="shared" si="26"/>
        <v>#N/A</v>
      </c>
      <c r="AD136" s="73" t="e">
        <f t="shared" si="26"/>
        <v>#N/A</v>
      </c>
      <c r="AE136" s="73" t="e">
        <f t="shared" si="26"/>
        <v>#N/A</v>
      </c>
      <c r="AF136" s="73" t="e">
        <f t="shared" si="26"/>
        <v>#N/A</v>
      </c>
      <c r="AG136" s="73" t="e">
        <f t="shared" si="25"/>
        <v>#N/A</v>
      </c>
      <c r="AH136" s="73" t="e">
        <f t="shared" si="25"/>
        <v>#N/A</v>
      </c>
      <c r="AI136" s="73" t="e">
        <f t="shared" si="25"/>
        <v>#N/A</v>
      </c>
      <c r="AJ136" s="73" t="e">
        <f t="shared" si="25"/>
        <v>#N/A</v>
      </c>
      <c r="AK136" s="73" t="e">
        <f t="shared" si="25"/>
        <v>#N/A</v>
      </c>
      <c r="AL136" s="73" t="e">
        <f t="shared" si="25"/>
        <v>#N/A</v>
      </c>
      <c r="AM136" s="73" t="e">
        <f t="shared" si="25"/>
        <v>#N/A</v>
      </c>
      <c r="AN136" s="73" t="e">
        <f t="shared" si="25"/>
        <v>#N/A</v>
      </c>
      <c r="AO136" s="73" t="e">
        <f t="shared" si="25"/>
        <v>#N/A</v>
      </c>
      <c r="AP136" s="73" t="e">
        <f t="shared" si="25"/>
        <v>#N/A</v>
      </c>
      <c r="AQ136" s="73" t="e">
        <f t="shared" si="25"/>
        <v>#N/A</v>
      </c>
      <c r="AR136" s="73" t="e">
        <f t="shared" si="23"/>
        <v>#N/A</v>
      </c>
      <c r="AS136" s="73" t="e">
        <f t="shared" si="23"/>
        <v>#N/A</v>
      </c>
      <c r="AT136" s="73">
        <f t="shared" si="23"/>
        <v>5</v>
      </c>
      <c r="AU136" s="73" t="e">
        <f t="shared" si="23"/>
        <v>#N/A</v>
      </c>
      <c r="AV136" s="73" t="e">
        <f t="shared" si="23"/>
        <v>#N/A</v>
      </c>
      <c r="AW136" s="73" t="e">
        <f t="shared" si="23"/>
        <v>#N/A</v>
      </c>
      <c r="AX136" s="73" t="e">
        <f t="shared" si="23"/>
        <v>#N/A</v>
      </c>
      <c r="AY136" s="73" t="e">
        <f t="shared" si="23"/>
        <v>#N/A</v>
      </c>
      <c r="AZ136" s="73" t="e">
        <f t="shared" si="23"/>
        <v>#N/A</v>
      </c>
    </row>
    <row r="137" spans="2:52">
      <c r="B137" s="66">
        <v>133</v>
      </c>
      <c r="C137" s="66" t="s">
        <v>134</v>
      </c>
      <c r="D137" s="66" t="s">
        <v>159</v>
      </c>
      <c r="E137" s="66">
        <f>SUMIF($BF$5:$BF$40,D137,$BE$5:$BE$40)+COUNTIF($D$4:D137,D137)</f>
        <v>23011</v>
      </c>
      <c r="F137" s="66" t="s">
        <v>289</v>
      </c>
      <c r="G137" s="67" t="s">
        <v>89</v>
      </c>
      <c r="H137" s="68" t="s">
        <v>159</v>
      </c>
      <c r="I137" s="68">
        <v>5</v>
      </c>
      <c r="J137" s="68" t="s">
        <v>86</v>
      </c>
      <c r="K137" s="68">
        <v>0</v>
      </c>
      <c r="L137" s="68" t="s">
        <v>86</v>
      </c>
      <c r="M137" s="68">
        <v>0</v>
      </c>
      <c r="N137" s="68" t="s">
        <v>86</v>
      </c>
      <c r="O137" s="68">
        <v>0</v>
      </c>
      <c r="Q137" s="73" t="e">
        <f t="shared" si="26"/>
        <v>#N/A</v>
      </c>
      <c r="R137" s="73" t="e">
        <f t="shared" si="26"/>
        <v>#N/A</v>
      </c>
      <c r="S137" s="73" t="e">
        <f t="shared" si="26"/>
        <v>#N/A</v>
      </c>
      <c r="T137" s="73" t="e">
        <f t="shared" si="26"/>
        <v>#N/A</v>
      </c>
      <c r="U137" s="73" t="e">
        <f t="shared" si="26"/>
        <v>#N/A</v>
      </c>
      <c r="V137" s="73" t="e">
        <f t="shared" si="26"/>
        <v>#N/A</v>
      </c>
      <c r="W137" s="73" t="e">
        <f t="shared" si="26"/>
        <v>#N/A</v>
      </c>
      <c r="X137" s="73" t="e">
        <f t="shared" si="26"/>
        <v>#N/A</v>
      </c>
      <c r="Y137" s="73" t="e">
        <f t="shared" si="26"/>
        <v>#N/A</v>
      </c>
      <c r="Z137" s="73" t="e">
        <f t="shared" si="26"/>
        <v>#N/A</v>
      </c>
      <c r="AA137" s="73" t="e">
        <f t="shared" si="26"/>
        <v>#N/A</v>
      </c>
      <c r="AB137" s="73" t="e">
        <f t="shared" si="26"/>
        <v>#N/A</v>
      </c>
      <c r="AC137" s="73" t="e">
        <f t="shared" si="26"/>
        <v>#N/A</v>
      </c>
      <c r="AD137" s="73" t="e">
        <f t="shared" si="26"/>
        <v>#N/A</v>
      </c>
      <c r="AE137" s="73" t="e">
        <f t="shared" si="26"/>
        <v>#N/A</v>
      </c>
      <c r="AF137" s="73" t="e">
        <f t="shared" si="26"/>
        <v>#N/A</v>
      </c>
      <c r="AG137" s="73" t="e">
        <f t="shared" si="25"/>
        <v>#N/A</v>
      </c>
      <c r="AH137" s="73" t="e">
        <f t="shared" si="25"/>
        <v>#N/A</v>
      </c>
      <c r="AI137" s="73" t="e">
        <f t="shared" si="25"/>
        <v>#N/A</v>
      </c>
      <c r="AJ137" s="73" t="e">
        <f t="shared" si="25"/>
        <v>#N/A</v>
      </c>
      <c r="AK137" s="73" t="e">
        <f t="shared" si="25"/>
        <v>#N/A</v>
      </c>
      <c r="AL137" s="73" t="e">
        <f t="shared" si="25"/>
        <v>#N/A</v>
      </c>
      <c r="AM137" s="73" t="e">
        <f t="shared" si="25"/>
        <v>#N/A</v>
      </c>
      <c r="AN137" s="73" t="e">
        <f t="shared" si="25"/>
        <v>#N/A</v>
      </c>
      <c r="AO137" s="73" t="e">
        <f t="shared" si="25"/>
        <v>#N/A</v>
      </c>
      <c r="AP137" s="73" t="e">
        <f t="shared" si="25"/>
        <v>#N/A</v>
      </c>
      <c r="AQ137" s="73" t="e">
        <f t="shared" si="25"/>
        <v>#N/A</v>
      </c>
      <c r="AR137" s="73" t="e">
        <f t="shared" si="23"/>
        <v>#N/A</v>
      </c>
      <c r="AS137" s="73" t="e">
        <f t="shared" si="23"/>
        <v>#N/A</v>
      </c>
      <c r="AT137" s="73">
        <f t="shared" si="23"/>
        <v>5</v>
      </c>
      <c r="AU137" s="73" t="e">
        <f t="shared" si="23"/>
        <v>#N/A</v>
      </c>
      <c r="AV137" s="73" t="e">
        <f t="shared" si="23"/>
        <v>#N/A</v>
      </c>
      <c r="AW137" s="73" t="e">
        <f t="shared" si="23"/>
        <v>#N/A</v>
      </c>
      <c r="AX137" s="73" t="e">
        <f t="shared" si="23"/>
        <v>#N/A</v>
      </c>
      <c r="AY137" s="73" t="e">
        <f t="shared" si="23"/>
        <v>#N/A</v>
      </c>
      <c r="AZ137" s="73" t="e">
        <f t="shared" si="23"/>
        <v>#N/A</v>
      </c>
    </row>
    <row r="138" spans="2:52">
      <c r="B138" s="66">
        <v>134</v>
      </c>
      <c r="C138" s="66" t="s">
        <v>134</v>
      </c>
      <c r="D138" s="66" t="s">
        <v>159</v>
      </c>
      <c r="E138" s="66">
        <f>SUMIF($BF$5:$BF$40,D138,$BE$5:$BE$40)+COUNTIF($D$4:D138,D138)</f>
        <v>23012</v>
      </c>
      <c r="F138" s="66" t="s">
        <v>290</v>
      </c>
      <c r="G138" s="67" t="s">
        <v>89</v>
      </c>
      <c r="H138" s="68" t="s">
        <v>159</v>
      </c>
      <c r="I138" s="68">
        <v>6</v>
      </c>
      <c r="J138" s="68" t="s">
        <v>86</v>
      </c>
      <c r="K138" s="68">
        <v>0</v>
      </c>
      <c r="L138" s="68" t="s">
        <v>86</v>
      </c>
      <c r="M138" s="68">
        <v>0</v>
      </c>
      <c r="N138" s="68" t="s">
        <v>86</v>
      </c>
      <c r="O138" s="68">
        <v>0</v>
      </c>
      <c r="Q138" s="73" t="e">
        <f t="shared" si="26"/>
        <v>#N/A</v>
      </c>
      <c r="R138" s="73" t="e">
        <f t="shared" si="26"/>
        <v>#N/A</v>
      </c>
      <c r="S138" s="73" t="e">
        <f t="shared" si="26"/>
        <v>#N/A</v>
      </c>
      <c r="T138" s="73" t="e">
        <f t="shared" si="26"/>
        <v>#N/A</v>
      </c>
      <c r="U138" s="73" t="e">
        <f t="shared" si="26"/>
        <v>#N/A</v>
      </c>
      <c r="V138" s="73" t="e">
        <f t="shared" si="26"/>
        <v>#N/A</v>
      </c>
      <c r="W138" s="73" t="e">
        <f t="shared" si="26"/>
        <v>#N/A</v>
      </c>
      <c r="X138" s="73" t="e">
        <f t="shared" si="26"/>
        <v>#N/A</v>
      </c>
      <c r="Y138" s="73" t="e">
        <f t="shared" si="26"/>
        <v>#N/A</v>
      </c>
      <c r="Z138" s="73" t="e">
        <f t="shared" si="26"/>
        <v>#N/A</v>
      </c>
      <c r="AA138" s="73" t="e">
        <f t="shared" si="26"/>
        <v>#N/A</v>
      </c>
      <c r="AB138" s="73" t="e">
        <f t="shared" si="26"/>
        <v>#N/A</v>
      </c>
      <c r="AC138" s="73" t="e">
        <f t="shared" si="26"/>
        <v>#N/A</v>
      </c>
      <c r="AD138" s="73" t="e">
        <f t="shared" si="26"/>
        <v>#N/A</v>
      </c>
      <c r="AE138" s="73" t="e">
        <f t="shared" si="26"/>
        <v>#N/A</v>
      </c>
      <c r="AF138" s="73" t="e">
        <f t="shared" si="26"/>
        <v>#N/A</v>
      </c>
      <c r="AG138" s="73" t="e">
        <f t="shared" si="25"/>
        <v>#N/A</v>
      </c>
      <c r="AH138" s="73" t="e">
        <f t="shared" si="25"/>
        <v>#N/A</v>
      </c>
      <c r="AI138" s="73" t="e">
        <f t="shared" si="25"/>
        <v>#N/A</v>
      </c>
      <c r="AJ138" s="73" t="e">
        <f t="shared" si="25"/>
        <v>#N/A</v>
      </c>
      <c r="AK138" s="73" t="e">
        <f t="shared" si="25"/>
        <v>#N/A</v>
      </c>
      <c r="AL138" s="73" t="e">
        <f t="shared" si="25"/>
        <v>#N/A</v>
      </c>
      <c r="AM138" s="73" t="e">
        <f t="shared" si="25"/>
        <v>#N/A</v>
      </c>
      <c r="AN138" s="73" t="e">
        <f t="shared" si="25"/>
        <v>#N/A</v>
      </c>
      <c r="AO138" s="73" t="e">
        <f t="shared" si="25"/>
        <v>#N/A</v>
      </c>
      <c r="AP138" s="73" t="e">
        <f t="shared" si="25"/>
        <v>#N/A</v>
      </c>
      <c r="AQ138" s="73" t="e">
        <f t="shared" si="25"/>
        <v>#N/A</v>
      </c>
      <c r="AR138" s="73" t="e">
        <f t="shared" si="23"/>
        <v>#N/A</v>
      </c>
      <c r="AS138" s="73" t="e">
        <f t="shared" si="23"/>
        <v>#N/A</v>
      </c>
      <c r="AT138" s="73">
        <f t="shared" si="23"/>
        <v>6</v>
      </c>
      <c r="AU138" s="73" t="e">
        <f t="shared" si="23"/>
        <v>#N/A</v>
      </c>
      <c r="AV138" s="73" t="e">
        <f t="shared" si="23"/>
        <v>#N/A</v>
      </c>
      <c r="AW138" s="73" t="e">
        <f t="shared" si="23"/>
        <v>#N/A</v>
      </c>
      <c r="AX138" s="73" t="e">
        <f t="shared" si="23"/>
        <v>#N/A</v>
      </c>
      <c r="AY138" s="73" t="e">
        <f t="shared" si="23"/>
        <v>#N/A</v>
      </c>
      <c r="AZ138" s="73" t="e">
        <f t="shared" si="23"/>
        <v>#N/A</v>
      </c>
    </row>
    <row r="139" spans="2:52">
      <c r="B139" s="133">
        <v>135</v>
      </c>
      <c r="C139" s="133" t="s">
        <v>134</v>
      </c>
      <c r="D139" s="133" t="s">
        <v>159</v>
      </c>
      <c r="E139" s="133">
        <f>SUMIF($BF$5:$BF$40,D139,$BE$5:$BE$40)+COUNTIF($D$4:D139,D139)</f>
        <v>23013</v>
      </c>
      <c r="F139" s="133" t="s">
        <v>493</v>
      </c>
      <c r="G139" s="134" t="s">
        <v>95</v>
      </c>
      <c r="H139" s="134" t="s">
        <v>159</v>
      </c>
      <c r="I139" s="134">
        <v>1</v>
      </c>
      <c r="J139" s="134" t="s">
        <v>496</v>
      </c>
      <c r="K139" s="134">
        <v>1</v>
      </c>
      <c r="L139" s="134" t="s">
        <v>487</v>
      </c>
      <c r="M139" s="134">
        <v>0</v>
      </c>
      <c r="N139" s="134" t="s">
        <v>487</v>
      </c>
      <c r="O139" s="134">
        <v>0</v>
      </c>
      <c r="Q139" s="73" t="e">
        <f t="shared" ref="Q139:AF142" si="27">INDEX($H139:$O139,1,MATCH(Q$4,$H139:$O139,0)+1)</f>
        <v>#N/A</v>
      </c>
      <c r="R139" s="73" t="e">
        <f t="shared" si="27"/>
        <v>#N/A</v>
      </c>
      <c r="S139" s="73" t="e">
        <f t="shared" si="27"/>
        <v>#N/A</v>
      </c>
      <c r="T139" s="73" t="e">
        <f t="shared" si="27"/>
        <v>#N/A</v>
      </c>
      <c r="U139" s="73" t="e">
        <f t="shared" si="27"/>
        <v>#N/A</v>
      </c>
      <c r="V139" s="73" t="e">
        <f t="shared" si="27"/>
        <v>#N/A</v>
      </c>
      <c r="W139" s="73" t="e">
        <f t="shared" si="27"/>
        <v>#N/A</v>
      </c>
      <c r="X139" s="73" t="e">
        <f t="shared" si="27"/>
        <v>#N/A</v>
      </c>
      <c r="Y139" s="73" t="e">
        <f t="shared" si="27"/>
        <v>#N/A</v>
      </c>
      <c r="Z139" s="73" t="e">
        <f t="shared" si="27"/>
        <v>#N/A</v>
      </c>
      <c r="AA139" s="73" t="e">
        <f t="shared" si="27"/>
        <v>#N/A</v>
      </c>
      <c r="AB139" s="73" t="e">
        <f t="shared" si="27"/>
        <v>#N/A</v>
      </c>
      <c r="AC139" s="73" t="e">
        <f t="shared" si="27"/>
        <v>#N/A</v>
      </c>
      <c r="AD139" s="73" t="e">
        <f t="shared" si="27"/>
        <v>#N/A</v>
      </c>
      <c r="AE139" s="73" t="e">
        <f t="shared" si="27"/>
        <v>#N/A</v>
      </c>
      <c r="AF139" s="73" t="e">
        <f t="shared" si="27"/>
        <v>#N/A</v>
      </c>
      <c r="AG139" s="73" t="e">
        <f t="shared" ref="AG139:AV142" si="28">INDEX($H139:$O139,1,MATCH(AG$4,$H139:$O139,0)+1)</f>
        <v>#N/A</v>
      </c>
      <c r="AH139" s="73" t="e">
        <f t="shared" si="28"/>
        <v>#N/A</v>
      </c>
      <c r="AI139" s="73" t="e">
        <f t="shared" si="28"/>
        <v>#N/A</v>
      </c>
      <c r="AJ139" s="73" t="e">
        <f t="shared" si="28"/>
        <v>#N/A</v>
      </c>
      <c r="AK139" s="73" t="e">
        <f t="shared" si="28"/>
        <v>#N/A</v>
      </c>
      <c r="AL139" s="73" t="e">
        <f t="shared" si="28"/>
        <v>#N/A</v>
      </c>
      <c r="AM139" s="73" t="e">
        <f t="shared" si="28"/>
        <v>#N/A</v>
      </c>
      <c r="AN139" s="73" t="e">
        <f t="shared" si="28"/>
        <v>#N/A</v>
      </c>
      <c r="AO139" s="73" t="e">
        <f t="shared" si="28"/>
        <v>#N/A</v>
      </c>
      <c r="AP139" s="73">
        <f t="shared" si="28"/>
        <v>1</v>
      </c>
      <c r="AQ139" s="73" t="e">
        <f t="shared" si="28"/>
        <v>#N/A</v>
      </c>
      <c r="AR139" s="73" t="e">
        <f t="shared" si="28"/>
        <v>#N/A</v>
      </c>
      <c r="AS139" s="73" t="e">
        <f t="shared" si="28"/>
        <v>#N/A</v>
      </c>
      <c r="AT139" s="73">
        <f t="shared" si="28"/>
        <v>1</v>
      </c>
      <c r="AU139" s="73" t="e">
        <f t="shared" si="28"/>
        <v>#N/A</v>
      </c>
      <c r="AV139" s="73" t="e">
        <f t="shared" si="28"/>
        <v>#N/A</v>
      </c>
      <c r="AW139" s="73" t="e">
        <f t="shared" ref="AR139:AZ142" si="29">INDEX($H139:$O139,1,MATCH(AW$4,$H139:$O139,0)+1)</f>
        <v>#N/A</v>
      </c>
      <c r="AX139" s="73" t="e">
        <f t="shared" si="29"/>
        <v>#N/A</v>
      </c>
      <c r="AY139" s="73" t="e">
        <f t="shared" si="29"/>
        <v>#N/A</v>
      </c>
      <c r="AZ139" s="73" t="e">
        <f t="shared" si="29"/>
        <v>#N/A</v>
      </c>
    </row>
    <row r="140" spans="2:52">
      <c r="B140" s="133">
        <v>136</v>
      </c>
      <c r="C140" s="133" t="s">
        <v>134</v>
      </c>
      <c r="D140" s="133" t="s">
        <v>159</v>
      </c>
      <c r="E140" s="133">
        <f>SUMIF($BF$5:$BF$40,D140,$BE$5:$BE$40)+COUNTIF($D$4:D140,D140)</f>
        <v>23014</v>
      </c>
      <c r="F140" s="133" t="s">
        <v>494</v>
      </c>
      <c r="G140" s="134" t="s">
        <v>95</v>
      </c>
      <c r="H140" s="134" t="s">
        <v>159</v>
      </c>
      <c r="I140" s="134">
        <v>1</v>
      </c>
      <c r="J140" s="134" t="s">
        <v>496</v>
      </c>
      <c r="K140" s="134">
        <v>1</v>
      </c>
      <c r="L140" s="134" t="s">
        <v>487</v>
      </c>
      <c r="M140" s="134">
        <v>0</v>
      </c>
      <c r="N140" s="134" t="s">
        <v>487</v>
      </c>
      <c r="O140" s="134">
        <v>0</v>
      </c>
      <c r="Q140" s="73" t="e">
        <f t="shared" si="27"/>
        <v>#N/A</v>
      </c>
      <c r="R140" s="73" t="e">
        <f t="shared" si="27"/>
        <v>#N/A</v>
      </c>
      <c r="S140" s="73" t="e">
        <f t="shared" si="27"/>
        <v>#N/A</v>
      </c>
      <c r="T140" s="73" t="e">
        <f t="shared" si="27"/>
        <v>#N/A</v>
      </c>
      <c r="U140" s="73" t="e">
        <f t="shared" si="27"/>
        <v>#N/A</v>
      </c>
      <c r="V140" s="73" t="e">
        <f t="shared" si="27"/>
        <v>#N/A</v>
      </c>
      <c r="W140" s="73" t="e">
        <f t="shared" si="27"/>
        <v>#N/A</v>
      </c>
      <c r="X140" s="73" t="e">
        <f t="shared" si="27"/>
        <v>#N/A</v>
      </c>
      <c r="Y140" s="73" t="e">
        <f t="shared" si="27"/>
        <v>#N/A</v>
      </c>
      <c r="Z140" s="73" t="e">
        <f t="shared" si="27"/>
        <v>#N/A</v>
      </c>
      <c r="AA140" s="73" t="e">
        <f t="shared" si="27"/>
        <v>#N/A</v>
      </c>
      <c r="AB140" s="73" t="e">
        <f t="shared" si="27"/>
        <v>#N/A</v>
      </c>
      <c r="AC140" s="73" t="e">
        <f t="shared" si="27"/>
        <v>#N/A</v>
      </c>
      <c r="AD140" s="73" t="e">
        <f t="shared" si="27"/>
        <v>#N/A</v>
      </c>
      <c r="AE140" s="73" t="e">
        <f t="shared" si="27"/>
        <v>#N/A</v>
      </c>
      <c r="AF140" s="73" t="e">
        <f t="shared" si="27"/>
        <v>#N/A</v>
      </c>
      <c r="AG140" s="73" t="e">
        <f t="shared" si="28"/>
        <v>#N/A</v>
      </c>
      <c r="AH140" s="73" t="e">
        <f t="shared" si="28"/>
        <v>#N/A</v>
      </c>
      <c r="AI140" s="73" t="e">
        <f t="shared" si="28"/>
        <v>#N/A</v>
      </c>
      <c r="AJ140" s="73" t="e">
        <f t="shared" si="28"/>
        <v>#N/A</v>
      </c>
      <c r="AK140" s="73" t="e">
        <f t="shared" si="28"/>
        <v>#N/A</v>
      </c>
      <c r="AL140" s="73" t="e">
        <f t="shared" si="28"/>
        <v>#N/A</v>
      </c>
      <c r="AM140" s="73" t="e">
        <f t="shared" si="28"/>
        <v>#N/A</v>
      </c>
      <c r="AN140" s="73" t="e">
        <f t="shared" si="28"/>
        <v>#N/A</v>
      </c>
      <c r="AO140" s="73" t="e">
        <f t="shared" si="28"/>
        <v>#N/A</v>
      </c>
      <c r="AP140" s="73">
        <f t="shared" si="28"/>
        <v>1</v>
      </c>
      <c r="AQ140" s="73" t="e">
        <f t="shared" si="28"/>
        <v>#N/A</v>
      </c>
      <c r="AR140" s="73" t="e">
        <f t="shared" si="29"/>
        <v>#N/A</v>
      </c>
      <c r="AS140" s="73" t="e">
        <f t="shared" si="29"/>
        <v>#N/A</v>
      </c>
      <c r="AT140" s="73">
        <f t="shared" si="29"/>
        <v>1</v>
      </c>
      <c r="AU140" s="73" t="e">
        <f t="shared" si="29"/>
        <v>#N/A</v>
      </c>
      <c r="AV140" s="73" t="e">
        <f t="shared" si="29"/>
        <v>#N/A</v>
      </c>
      <c r="AW140" s="73" t="e">
        <f t="shared" si="29"/>
        <v>#N/A</v>
      </c>
      <c r="AX140" s="73" t="e">
        <f t="shared" si="29"/>
        <v>#N/A</v>
      </c>
      <c r="AY140" s="73" t="e">
        <f t="shared" si="29"/>
        <v>#N/A</v>
      </c>
      <c r="AZ140" s="73" t="e">
        <f t="shared" si="29"/>
        <v>#N/A</v>
      </c>
    </row>
    <row r="141" spans="2:52">
      <c r="B141" s="133">
        <v>137</v>
      </c>
      <c r="C141" s="133" t="s">
        <v>134</v>
      </c>
      <c r="D141" s="133" t="s">
        <v>159</v>
      </c>
      <c r="E141" s="133">
        <f>SUMIF($BF$5:$BF$40,D141,$BE$5:$BE$40)+COUNTIF($D$4:D141,D141)</f>
        <v>23015</v>
      </c>
      <c r="F141" s="133" t="s">
        <v>495</v>
      </c>
      <c r="G141" s="134" t="s">
        <v>95</v>
      </c>
      <c r="H141" s="134" t="s">
        <v>159</v>
      </c>
      <c r="I141" s="134">
        <v>1</v>
      </c>
      <c r="J141" s="134" t="s">
        <v>497</v>
      </c>
      <c r="K141" s="134">
        <v>1</v>
      </c>
      <c r="L141" s="134" t="s">
        <v>487</v>
      </c>
      <c r="M141" s="134">
        <v>0</v>
      </c>
      <c r="N141" s="134" t="s">
        <v>487</v>
      </c>
      <c r="O141" s="134">
        <v>0</v>
      </c>
      <c r="Q141" s="73" t="e">
        <f t="shared" si="27"/>
        <v>#N/A</v>
      </c>
      <c r="R141" s="73" t="e">
        <f t="shared" si="27"/>
        <v>#N/A</v>
      </c>
      <c r="S141" s="73" t="e">
        <f t="shared" si="27"/>
        <v>#N/A</v>
      </c>
      <c r="T141" s="73" t="e">
        <f t="shared" si="27"/>
        <v>#N/A</v>
      </c>
      <c r="U141" s="73" t="e">
        <f t="shared" si="27"/>
        <v>#N/A</v>
      </c>
      <c r="V141" s="73" t="e">
        <f t="shared" si="27"/>
        <v>#N/A</v>
      </c>
      <c r="W141" s="73" t="e">
        <f t="shared" si="27"/>
        <v>#N/A</v>
      </c>
      <c r="X141" s="73" t="e">
        <f t="shared" si="27"/>
        <v>#N/A</v>
      </c>
      <c r="Y141" s="73" t="e">
        <f t="shared" si="27"/>
        <v>#N/A</v>
      </c>
      <c r="Z141" s="73" t="e">
        <f t="shared" si="27"/>
        <v>#N/A</v>
      </c>
      <c r="AA141" s="73" t="e">
        <f t="shared" si="27"/>
        <v>#N/A</v>
      </c>
      <c r="AB141" s="73" t="e">
        <f t="shared" si="27"/>
        <v>#N/A</v>
      </c>
      <c r="AC141" s="73" t="e">
        <f t="shared" si="27"/>
        <v>#N/A</v>
      </c>
      <c r="AD141" s="73" t="e">
        <f t="shared" si="27"/>
        <v>#N/A</v>
      </c>
      <c r="AE141" s="73" t="e">
        <f t="shared" si="27"/>
        <v>#N/A</v>
      </c>
      <c r="AF141" s="73" t="e">
        <f t="shared" si="27"/>
        <v>#N/A</v>
      </c>
      <c r="AG141" s="73" t="e">
        <f t="shared" si="28"/>
        <v>#N/A</v>
      </c>
      <c r="AH141" s="73" t="e">
        <f t="shared" si="28"/>
        <v>#N/A</v>
      </c>
      <c r="AI141" s="73" t="e">
        <f t="shared" si="28"/>
        <v>#N/A</v>
      </c>
      <c r="AJ141" s="73" t="e">
        <f t="shared" si="28"/>
        <v>#N/A</v>
      </c>
      <c r="AK141" s="73" t="e">
        <f t="shared" si="28"/>
        <v>#N/A</v>
      </c>
      <c r="AL141" s="73" t="e">
        <f t="shared" si="28"/>
        <v>#N/A</v>
      </c>
      <c r="AM141" s="73" t="e">
        <f t="shared" si="28"/>
        <v>#N/A</v>
      </c>
      <c r="AN141" s="73" t="e">
        <f t="shared" si="28"/>
        <v>#N/A</v>
      </c>
      <c r="AO141" s="73" t="e">
        <f t="shared" si="28"/>
        <v>#N/A</v>
      </c>
      <c r="AP141" s="73" t="e">
        <f t="shared" si="28"/>
        <v>#N/A</v>
      </c>
      <c r="AQ141" s="73" t="e">
        <f t="shared" si="28"/>
        <v>#N/A</v>
      </c>
      <c r="AR141" s="73" t="e">
        <f t="shared" si="29"/>
        <v>#N/A</v>
      </c>
      <c r="AS141" s="73" t="e">
        <f t="shared" si="29"/>
        <v>#N/A</v>
      </c>
      <c r="AT141" s="73">
        <f t="shared" si="29"/>
        <v>1</v>
      </c>
      <c r="AU141" s="73" t="e">
        <f t="shared" si="29"/>
        <v>#N/A</v>
      </c>
      <c r="AV141" s="73">
        <f t="shared" si="29"/>
        <v>1</v>
      </c>
      <c r="AW141" s="73" t="e">
        <f t="shared" si="29"/>
        <v>#N/A</v>
      </c>
      <c r="AX141" s="73" t="e">
        <f t="shared" si="29"/>
        <v>#N/A</v>
      </c>
      <c r="AY141" s="73" t="e">
        <f t="shared" si="29"/>
        <v>#N/A</v>
      </c>
      <c r="AZ141" s="73" t="e">
        <f t="shared" si="29"/>
        <v>#N/A</v>
      </c>
    </row>
    <row r="142" spans="2:52">
      <c r="B142" s="66">
        <v>138</v>
      </c>
      <c r="C142" s="66" t="s">
        <v>134</v>
      </c>
      <c r="D142" s="66" t="s">
        <v>115</v>
      </c>
      <c r="E142" s="66">
        <f>SUMIF($BF$5:$BF$40,D142,$BE$5:$BE$40)+COUNTIF($D$4:D142,D142)</f>
        <v>23101</v>
      </c>
      <c r="F142" s="66" t="s">
        <v>291</v>
      </c>
      <c r="G142" s="67" t="s">
        <v>89</v>
      </c>
      <c r="H142" s="68" t="s">
        <v>115</v>
      </c>
      <c r="I142" s="68">
        <v>1</v>
      </c>
      <c r="J142" s="68" t="s">
        <v>86</v>
      </c>
      <c r="K142" s="68">
        <v>0</v>
      </c>
      <c r="L142" s="68" t="s">
        <v>86</v>
      </c>
      <c r="M142" s="68">
        <v>0</v>
      </c>
      <c r="N142" s="68" t="s">
        <v>86</v>
      </c>
      <c r="O142" s="68">
        <v>0</v>
      </c>
      <c r="Q142" s="73" t="e">
        <f t="shared" si="27"/>
        <v>#N/A</v>
      </c>
      <c r="R142" s="73" t="e">
        <f t="shared" si="27"/>
        <v>#N/A</v>
      </c>
      <c r="S142" s="73" t="e">
        <f t="shared" si="27"/>
        <v>#N/A</v>
      </c>
      <c r="T142" s="73" t="e">
        <f t="shared" si="27"/>
        <v>#N/A</v>
      </c>
      <c r="U142" s="73" t="e">
        <f t="shared" si="27"/>
        <v>#N/A</v>
      </c>
      <c r="V142" s="73" t="e">
        <f t="shared" si="27"/>
        <v>#N/A</v>
      </c>
      <c r="W142" s="73" t="e">
        <f t="shared" si="27"/>
        <v>#N/A</v>
      </c>
      <c r="X142" s="73" t="e">
        <f t="shared" si="27"/>
        <v>#N/A</v>
      </c>
      <c r="Y142" s="73" t="e">
        <f t="shared" si="27"/>
        <v>#N/A</v>
      </c>
      <c r="Z142" s="73" t="e">
        <f t="shared" si="27"/>
        <v>#N/A</v>
      </c>
      <c r="AA142" s="73" t="e">
        <f t="shared" si="27"/>
        <v>#N/A</v>
      </c>
      <c r="AB142" s="73" t="e">
        <f t="shared" si="27"/>
        <v>#N/A</v>
      </c>
      <c r="AC142" s="73" t="e">
        <f t="shared" si="27"/>
        <v>#N/A</v>
      </c>
      <c r="AD142" s="73" t="e">
        <f t="shared" si="27"/>
        <v>#N/A</v>
      </c>
      <c r="AE142" s="73" t="e">
        <f t="shared" si="27"/>
        <v>#N/A</v>
      </c>
      <c r="AF142" s="73" t="e">
        <f t="shared" si="27"/>
        <v>#N/A</v>
      </c>
      <c r="AG142" s="73" t="e">
        <f t="shared" si="28"/>
        <v>#N/A</v>
      </c>
      <c r="AH142" s="73" t="e">
        <f t="shared" si="28"/>
        <v>#N/A</v>
      </c>
      <c r="AI142" s="73" t="e">
        <f t="shared" si="28"/>
        <v>#N/A</v>
      </c>
      <c r="AJ142" s="73" t="e">
        <f t="shared" si="28"/>
        <v>#N/A</v>
      </c>
      <c r="AK142" s="73" t="e">
        <f t="shared" si="28"/>
        <v>#N/A</v>
      </c>
      <c r="AL142" s="73" t="e">
        <f t="shared" si="28"/>
        <v>#N/A</v>
      </c>
      <c r="AM142" s="73" t="e">
        <f t="shared" si="28"/>
        <v>#N/A</v>
      </c>
      <c r="AN142" s="73" t="e">
        <f t="shared" si="28"/>
        <v>#N/A</v>
      </c>
      <c r="AO142" s="73" t="e">
        <f t="shared" si="28"/>
        <v>#N/A</v>
      </c>
      <c r="AP142" s="73" t="e">
        <f t="shared" si="28"/>
        <v>#N/A</v>
      </c>
      <c r="AQ142" s="73" t="e">
        <f t="shared" si="28"/>
        <v>#N/A</v>
      </c>
      <c r="AR142" s="73" t="e">
        <f t="shared" si="29"/>
        <v>#N/A</v>
      </c>
      <c r="AS142" s="73" t="e">
        <f t="shared" si="29"/>
        <v>#N/A</v>
      </c>
      <c r="AT142" s="73" t="e">
        <f t="shared" si="29"/>
        <v>#N/A</v>
      </c>
      <c r="AU142" s="73">
        <f t="shared" si="29"/>
        <v>1</v>
      </c>
      <c r="AV142" s="73" t="e">
        <f t="shared" si="29"/>
        <v>#N/A</v>
      </c>
      <c r="AW142" s="73" t="e">
        <f t="shared" si="29"/>
        <v>#N/A</v>
      </c>
      <c r="AX142" s="73" t="e">
        <f t="shared" si="29"/>
        <v>#N/A</v>
      </c>
      <c r="AY142" s="73" t="e">
        <f t="shared" si="29"/>
        <v>#N/A</v>
      </c>
      <c r="AZ142" s="73" t="e">
        <f t="shared" si="29"/>
        <v>#N/A</v>
      </c>
    </row>
    <row r="143" spans="2:52">
      <c r="B143" s="66">
        <v>139</v>
      </c>
      <c r="C143" s="66" t="s">
        <v>134</v>
      </c>
      <c r="D143" s="66" t="s">
        <v>115</v>
      </c>
      <c r="E143" s="66">
        <f>SUMIF($BF$5:$BF$40,D143,$BE$5:$BE$40)+COUNTIF($D$4:D143,D143)</f>
        <v>23102</v>
      </c>
      <c r="F143" s="66" t="s">
        <v>292</v>
      </c>
      <c r="G143" s="67" t="s">
        <v>89</v>
      </c>
      <c r="H143" s="68" t="s">
        <v>115</v>
      </c>
      <c r="I143" s="68">
        <v>1</v>
      </c>
      <c r="J143" s="68" t="s">
        <v>86</v>
      </c>
      <c r="K143" s="68">
        <v>0</v>
      </c>
      <c r="L143" s="68" t="s">
        <v>86</v>
      </c>
      <c r="M143" s="68">
        <v>0</v>
      </c>
      <c r="N143" s="68" t="s">
        <v>86</v>
      </c>
      <c r="O143" s="68">
        <v>0</v>
      </c>
      <c r="Q143" s="73" t="e">
        <f t="shared" si="26"/>
        <v>#N/A</v>
      </c>
      <c r="R143" s="73" t="e">
        <f t="shared" si="26"/>
        <v>#N/A</v>
      </c>
      <c r="S143" s="73" t="e">
        <f t="shared" si="26"/>
        <v>#N/A</v>
      </c>
      <c r="T143" s="73" t="e">
        <f t="shared" si="26"/>
        <v>#N/A</v>
      </c>
      <c r="U143" s="73" t="e">
        <f t="shared" si="26"/>
        <v>#N/A</v>
      </c>
      <c r="V143" s="73" t="e">
        <f t="shared" si="26"/>
        <v>#N/A</v>
      </c>
      <c r="W143" s="73" t="e">
        <f t="shared" si="26"/>
        <v>#N/A</v>
      </c>
      <c r="X143" s="73" t="e">
        <f t="shared" si="26"/>
        <v>#N/A</v>
      </c>
      <c r="Y143" s="73" t="e">
        <f t="shared" si="26"/>
        <v>#N/A</v>
      </c>
      <c r="Z143" s="73" t="e">
        <f t="shared" si="26"/>
        <v>#N/A</v>
      </c>
      <c r="AA143" s="73" t="e">
        <f t="shared" si="26"/>
        <v>#N/A</v>
      </c>
      <c r="AB143" s="73" t="e">
        <f t="shared" si="26"/>
        <v>#N/A</v>
      </c>
      <c r="AC143" s="73" t="e">
        <f t="shared" si="26"/>
        <v>#N/A</v>
      </c>
      <c r="AD143" s="73" t="e">
        <f t="shared" si="26"/>
        <v>#N/A</v>
      </c>
      <c r="AE143" s="73" t="e">
        <f t="shared" si="26"/>
        <v>#N/A</v>
      </c>
      <c r="AF143" s="73" t="e">
        <f t="shared" si="26"/>
        <v>#N/A</v>
      </c>
      <c r="AG143" s="73" t="e">
        <f t="shared" si="25"/>
        <v>#N/A</v>
      </c>
      <c r="AH143" s="73" t="e">
        <f t="shared" si="25"/>
        <v>#N/A</v>
      </c>
      <c r="AI143" s="73" t="e">
        <f t="shared" si="25"/>
        <v>#N/A</v>
      </c>
      <c r="AJ143" s="73" t="e">
        <f t="shared" si="25"/>
        <v>#N/A</v>
      </c>
      <c r="AK143" s="73" t="e">
        <f t="shared" si="25"/>
        <v>#N/A</v>
      </c>
      <c r="AL143" s="73" t="e">
        <f t="shared" si="25"/>
        <v>#N/A</v>
      </c>
      <c r="AM143" s="73" t="e">
        <f t="shared" si="25"/>
        <v>#N/A</v>
      </c>
      <c r="AN143" s="73" t="e">
        <f t="shared" si="25"/>
        <v>#N/A</v>
      </c>
      <c r="AO143" s="73" t="e">
        <f t="shared" si="25"/>
        <v>#N/A</v>
      </c>
      <c r="AP143" s="73" t="e">
        <f t="shared" si="25"/>
        <v>#N/A</v>
      </c>
      <c r="AQ143" s="73" t="e">
        <f t="shared" si="25"/>
        <v>#N/A</v>
      </c>
      <c r="AR143" s="73" t="e">
        <f t="shared" si="23"/>
        <v>#N/A</v>
      </c>
      <c r="AS143" s="73" t="e">
        <f t="shared" si="23"/>
        <v>#N/A</v>
      </c>
      <c r="AT143" s="73" t="e">
        <f t="shared" si="23"/>
        <v>#N/A</v>
      </c>
      <c r="AU143" s="73">
        <f t="shared" si="23"/>
        <v>1</v>
      </c>
      <c r="AV143" s="73" t="e">
        <f t="shared" si="23"/>
        <v>#N/A</v>
      </c>
      <c r="AW143" s="73" t="e">
        <f t="shared" si="23"/>
        <v>#N/A</v>
      </c>
      <c r="AX143" s="73" t="e">
        <f t="shared" si="23"/>
        <v>#N/A</v>
      </c>
      <c r="AY143" s="73" t="e">
        <f t="shared" si="23"/>
        <v>#N/A</v>
      </c>
      <c r="AZ143" s="73" t="e">
        <f t="shared" si="23"/>
        <v>#N/A</v>
      </c>
    </row>
    <row r="144" spans="2:52">
      <c r="B144" s="66">
        <v>140</v>
      </c>
      <c r="C144" s="66" t="s">
        <v>134</v>
      </c>
      <c r="D144" s="66" t="s">
        <v>115</v>
      </c>
      <c r="E144" s="66">
        <f>SUMIF($BF$5:$BF$40,D144,$BE$5:$BE$40)+COUNTIF($D$4:D144,D144)</f>
        <v>23103</v>
      </c>
      <c r="F144" s="66" t="s">
        <v>293</v>
      </c>
      <c r="G144" s="67" t="s">
        <v>89</v>
      </c>
      <c r="H144" s="68" t="s">
        <v>115</v>
      </c>
      <c r="I144" s="68">
        <v>1</v>
      </c>
      <c r="J144" s="68" t="s">
        <v>86</v>
      </c>
      <c r="K144" s="68">
        <v>0</v>
      </c>
      <c r="L144" s="68" t="s">
        <v>86</v>
      </c>
      <c r="M144" s="68">
        <v>0</v>
      </c>
      <c r="N144" s="68" t="s">
        <v>86</v>
      </c>
      <c r="O144" s="68">
        <v>0</v>
      </c>
      <c r="Q144" s="73" t="e">
        <f t="shared" si="26"/>
        <v>#N/A</v>
      </c>
      <c r="R144" s="73" t="e">
        <f t="shared" si="26"/>
        <v>#N/A</v>
      </c>
      <c r="S144" s="73" t="e">
        <f t="shared" si="26"/>
        <v>#N/A</v>
      </c>
      <c r="T144" s="73" t="e">
        <f t="shared" si="26"/>
        <v>#N/A</v>
      </c>
      <c r="U144" s="73" t="e">
        <f t="shared" si="26"/>
        <v>#N/A</v>
      </c>
      <c r="V144" s="73" t="e">
        <f t="shared" si="26"/>
        <v>#N/A</v>
      </c>
      <c r="W144" s="73" t="e">
        <f t="shared" si="26"/>
        <v>#N/A</v>
      </c>
      <c r="X144" s="73" t="e">
        <f t="shared" si="26"/>
        <v>#N/A</v>
      </c>
      <c r="Y144" s="73" t="e">
        <f t="shared" si="26"/>
        <v>#N/A</v>
      </c>
      <c r="Z144" s="73" t="e">
        <f t="shared" si="26"/>
        <v>#N/A</v>
      </c>
      <c r="AA144" s="73" t="e">
        <f t="shared" si="26"/>
        <v>#N/A</v>
      </c>
      <c r="AB144" s="73" t="e">
        <f t="shared" si="26"/>
        <v>#N/A</v>
      </c>
      <c r="AC144" s="73" t="e">
        <f t="shared" si="26"/>
        <v>#N/A</v>
      </c>
      <c r="AD144" s="73" t="e">
        <f t="shared" si="26"/>
        <v>#N/A</v>
      </c>
      <c r="AE144" s="73" t="e">
        <f t="shared" si="26"/>
        <v>#N/A</v>
      </c>
      <c r="AF144" s="73" t="e">
        <f t="shared" si="26"/>
        <v>#N/A</v>
      </c>
      <c r="AG144" s="73" t="e">
        <f t="shared" si="25"/>
        <v>#N/A</v>
      </c>
      <c r="AH144" s="73" t="e">
        <f t="shared" si="25"/>
        <v>#N/A</v>
      </c>
      <c r="AI144" s="73" t="e">
        <f t="shared" si="25"/>
        <v>#N/A</v>
      </c>
      <c r="AJ144" s="73" t="e">
        <f t="shared" si="25"/>
        <v>#N/A</v>
      </c>
      <c r="AK144" s="73" t="e">
        <f t="shared" si="25"/>
        <v>#N/A</v>
      </c>
      <c r="AL144" s="73" t="e">
        <f t="shared" si="25"/>
        <v>#N/A</v>
      </c>
      <c r="AM144" s="73" t="e">
        <f t="shared" si="25"/>
        <v>#N/A</v>
      </c>
      <c r="AN144" s="73" t="e">
        <f t="shared" si="25"/>
        <v>#N/A</v>
      </c>
      <c r="AO144" s="73" t="e">
        <f t="shared" si="25"/>
        <v>#N/A</v>
      </c>
      <c r="AP144" s="73" t="e">
        <f t="shared" si="25"/>
        <v>#N/A</v>
      </c>
      <c r="AQ144" s="73" t="e">
        <f t="shared" si="25"/>
        <v>#N/A</v>
      </c>
      <c r="AR144" s="73" t="e">
        <f t="shared" si="23"/>
        <v>#N/A</v>
      </c>
      <c r="AS144" s="73" t="e">
        <f t="shared" si="23"/>
        <v>#N/A</v>
      </c>
      <c r="AT144" s="73" t="e">
        <f t="shared" si="23"/>
        <v>#N/A</v>
      </c>
      <c r="AU144" s="73">
        <f t="shared" si="23"/>
        <v>1</v>
      </c>
      <c r="AV144" s="73" t="e">
        <f t="shared" si="23"/>
        <v>#N/A</v>
      </c>
      <c r="AW144" s="73" t="e">
        <f t="shared" si="23"/>
        <v>#N/A</v>
      </c>
      <c r="AX144" s="73" t="e">
        <f t="shared" si="23"/>
        <v>#N/A</v>
      </c>
      <c r="AY144" s="73" t="e">
        <f t="shared" si="23"/>
        <v>#N/A</v>
      </c>
      <c r="AZ144" s="73" t="e">
        <f t="shared" si="23"/>
        <v>#N/A</v>
      </c>
    </row>
    <row r="145" spans="2:52">
      <c r="B145" s="66">
        <v>141</v>
      </c>
      <c r="C145" s="66" t="s">
        <v>134</v>
      </c>
      <c r="D145" s="66" t="s">
        <v>115</v>
      </c>
      <c r="E145" s="66">
        <f>SUMIF($BF$5:$BF$40,D145,$BE$5:$BE$40)+COUNTIF($D$4:D145,D145)</f>
        <v>23104</v>
      </c>
      <c r="F145" s="66" t="s">
        <v>294</v>
      </c>
      <c r="G145" s="67" t="s">
        <v>89</v>
      </c>
      <c r="H145" s="68" t="s">
        <v>115</v>
      </c>
      <c r="I145" s="68">
        <v>1</v>
      </c>
      <c r="J145" s="68" t="s">
        <v>86</v>
      </c>
      <c r="K145" s="68">
        <v>0</v>
      </c>
      <c r="L145" s="68" t="s">
        <v>86</v>
      </c>
      <c r="M145" s="68">
        <v>0</v>
      </c>
      <c r="N145" s="68" t="s">
        <v>86</v>
      </c>
      <c r="O145" s="68">
        <v>0</v>
      </c>
      <c r="Q145" s="73" t="e">
        <f t="shared" si="26"/>
        <v>#N/A</v>
      </c>
      <c r="R145" s="73" t="e">
        <f t="shared" si="26"/>
        <v>#N/A</v>
      </c>
      <c r="S145" s="73" t="e">
        <f t="shared" si="26"/>
        <v>#N/A</v>
      </c>
      <c r="T145" s="73" t="e">
        <f t="shared" si="26"/>
        <v>#N/A</v>
      </c>
      <c r="U145" s="73" t="e">
        <f t="shared" si="26"/>
        <v>#N/A</v>
      </c>
      <c r="V145" s="73" t="e">
        <f t="shared" si="26"/>
        <v>#N/A</v>
      </c>
      <c r="W145" s="73" t="e">
        <f t="shared" si="26"/>
        <v>#N/A</v>
      </c>
      <c r="X145" s="73" t="e">
        <f t="shared" si="26"/>
        <v>#N/A</v>
      </c>
      <c r="Y145" s="73" t="e">
        <f t="shared" si="26"/>
        <v>#N/A</v>
      </c>
      <c r="Z145" s="73" t="e">
        <f t="shared" si="26"/>
        <v>#N/A</v>
      </c>
      <c r="AA145" s="73" t="e">
        <f t="shared" si="26"/>
        <v>#N/A</v>
      </c>
      <c r="AB145" s="73" t="e">
        <f t="shared" si="26"/>
        <v>#N/A</v>
      </c>
      <c r="AC145" s="73" t="e">
        <f t="shared" si="26"/>
        <v>#N/A</v>
      </c>
      <c r="AD145" s="73" t="e">
        <f t="shared" si="26"/>
        <v>#N/A</v>
      </c>
      <c r="AE145" s="73" t="e">
        <f t="shared" si="26"/>
        <v>#N/A</v>
      </c>
      <c r="AF145" s="73" t="e">
        <f t="shared" si="26"/>
        <v>#N/A</v>
      </c>
      <c r="AG145" s="73" t="e">
        <f t="shared" si="25"/>
        <v>#N/A</v>
      </c>
      <c r="AH145" s="73" t="e">
        <f t="shared" si="25"/>
        <v>#N/A</v>
      </c>
      <c r="AI145" s="73" t="e">
        <f t="shared" si="25"/>
        <v>#N/A</v>
      </c>
      <c r="AJ145" s="73" t="e">
        <f t="shared" si="25"/>
        <v>#N/A</v>
      </c>
      <c r="AK145" s="73" t="e">
        <f t="shared" si="25"/>
        <v>#N/A</v>
      </c>
      <c r="AL145" s="73" t="e">
        <f t="shared" si="25"/>
        <v>#N/A</v>
      </c>
      <c r="AM145" s="73" t="e">
        <f t="shared" si="25"/>
        <v>#N/A</v>
      </c>
      <c r="AN145" s="73" t="e">
        <f t="shared" si="25"/>
        <v>#N/A</v>
      </c>
      <c r="AO145" s="73" t="e">
        <f t="shared" si="25"/>
        <v>#N/A</v>
      </c>
      <c r="AP145" s="73" t="e">
        <f t="shared" si="25"/>
        <v>#N/A</v>
      </c>
      <c r="AQ145" s="73" t="e">
        <f t="shared" si="25"/>
        <v>#N/A</v>
      </c>
      <c r="AR145" s="73" t="e">
        <f t="shared" si="23"/>
        <v>#N/A</v>
      </c>
      <c r="AS145" s="73" t="e">
        <f t="shared" si="23"/>
        <v>#N/A</v>
      </c>
      <c r="AT145" s="73" t="e">
        <f t="shared" si="23"/>
        <v>#N/A</v>
      </c>
      <c r="AU145" s="73">
        <f t="shared" si="23"/>
        <v>1</v>
      </c>
      <c r="AV145" s="73" t="e">
        <f t="shared" si="23"/>
        <v>#N/A</v>
      </c>
      <c r="AW145" s="73" t="e">
        <f t="shared" si="23"/>
        <v>#N/A</v>
      </c>
      <c r="AX145" s="73" t="e">
        <f t="shared" si="23"/>
        <v>#N/A</v>
      </c>
      <c r="AY145" s="73" t="e">
        <f t="shared" si="23"/>
        <v>#N/A</v>
      </c>
      <c r="AZ145" s="73" t="e">
        <f t="shared" si="23"/>
        <v>#N/A</v>
      </c>
    </row>
    <row r="146" spans="2:52">
      <c r="B146" s="66">
        <v>142</v>
      </c>
      <c r="C146" s="66" t="s">
        <v>134</v>
      </c>
      <c r="D146" s="66" t="s">
        <v>190</v>
      </c>
      <c r="E146" s="66">
        <f>SUMIF($BF$5:$BF$40,D146,$BE$5:$BE$40)+COUNTIF($D$4:D146,D146)</f>
        <v>23601</v>
      </c>
      <c r="F146" s="66" t="s">
        <v>295</v>
      </c>
      <c r="G146" s="67" t="s">
        <v>95</v>
      </c>
      <c r="H146" s="68" t="s">
        <v>141</v>
      </c>
      <c r="I146" s="68">
        <v>0</v>
      </c>
      <c r="J146" s="68" t="s">
        <v>114</v>
      </c>
      <c r="K146" s="68">
        <v>8</v>
      </c>
      <c r="L146" s="68" t="s">
        <v>136</v>
      </c>
      <c r="M146" s="68">
        <v>9</v>
      </c>
      <c r="N146" s="68" t="s">
        <v>159</v>
      </c>
      <c r="O146" s="68">
        <v>9</v>
      </c>
      <c r="Q146" s="73" t="e">
        <f t="shared" si="26"/>
        <v>#N/A</v>
      </c>
      <c r="R146" s="73" t="e">
        <f t="shared" si="26"/>
        <v>#N/A</v>
      </c>
      <c r="S146" s="73" t="e">
        <f t="shared" si="26"/>
        <v>#N/A</v>
      </c>
      <c r="T146" s="73" t="e">
        <f t="shared" si="26"/>
        <v>#N/A</v>
      </c>
      <c r="U146" s="73" t="e">
        <f t="shared" si="26"/>
        <v>#N/A</v>
      </c>
      <c r="V146" s="73" t="e">
        <f t="shared" si="26"/>
        <v>#N/A</v>
      </c>
      <c r="W146" s="73" t="e">
        <f t="shared" si="26"/>
        <v>#N/A</v>
      </c>
      <c r="X146" s="73" t="e">
        <f t="shared" si="26"/>
        <v>#N/A</v>
      </c>
      <c r="Y146" s="73" t="e">
        <f t="shared" si="26"/>
        <v>#N/A</v>
      </c>
      <c r="Z146" s="73" t="e">
        <f t="shared" si="26"/>
        <v>#N/A</v>
      </c>
      <c r="AA146" s="73" t="e">
        <f t="shared" si="26"/>
        <v>#N/A</v>
      </c>
      <c r="AB146" s="73" t="e">
        <f t="shared" si="26"/>
        <v>#N/A</v>
      </c>
      <c r="AC146" s="73" t="e">
        <f t="shared" si="26"/>
        <v>#N/A</v>
      </c>
      <c r="AD146" s="73" t="e">
        <f t="shared" si="26"/>
        <v>#N/A</v>
      </c>
      <c r="AE146" s="73" t="e">
        <f t="shared" si="26"/>
        <v>#N/A</v>
      </c>
      <c r="AF146" s="73" t="e">
        <f t="shared" si="26"/>
        <v>#N/A</v>
      </c>
      <c r="AG146" s="73" t="e">
        <f t="shared" si="25"/>
        <v>#N/A</v>
      </c>
      <c r="AH146" s="73" t="e">
        <f t="shared" si="25"/>
        <v>#N/A</v>
      </c>
      <c r="AI146" s="73" t="e">
        <f t="shared" si="25"/>
        <v>#N/A</v>
      </c>
      <c r="AJ146" s="73" t="e">
        <f t="shared" si="25"/>
        <v>#N/A</v>
      </c>
      <c r="AK146" s="73" t="e">
        <f t="shared" si="25"/>
        <v>#N/A</v>
      </c>
      <c r="AL146" s="73" t="e">
        <f t="shared" si="25"/>
        <v>#N/A</v>
      </c>
      <c r="AM146" s="73">
        <f t="shared" si="25"/>
        <v>9</v>
      </c>
      <c r="AN146" s="73" t="e">
        <f t="shared" si="25"/>
        <v>#N/A</v>
      </c>
      <c r="AO146" s="73" t="e">
        <f t="shared" si="25"/>
        <v>#N/A</v>
      </c>
      <c r="AP146" s="73" t="e">
        <f t="shared" si="25"/>
        <v>#N/A</v>
      </c>
      <c r="AQ146" s="73" t="e">
        <f t="shared" si="25"/>
        <v>#N/A</v>
      </c>
      <c r="AR146" s="73">
        <f t="shared" si="23"/>
        <v>8</v>
      </c>
      <c r="AS146" s="73" t="e">
        <f t="shared" si="23"/>
        <v>#N/A</v>
      </c>
      <c r="AT146" s="73">
        <f t="shared" si="23"/>
        <v>9</v>
      </c>
      <c r="AU146" s="73" t="e">
        <f t="shared" si="23"/>
        <v>#N/A</v>
      </c>
      <c r="AV146" s="73" t="e">
        <f t="shared" si="23"/>
        <v>#N/A</v>
      </c>
      <c r="AW146" s="73" t="e">
        <f t="shared" si="23"/>
        <v>#N/A</v>
      </c>
      <c r="AX146" s="73" t="e">
        <f t="shared" si="23"/>
        <v>#N/A</v>
      </c>
      <c r="AY146" s="73" t="e">
        <f t="shared" si="23"/>
        <v>#N/A</v>
      </c>
      <c r="AZ146" s="73" t="e">
        <f t="shared" si="23"/>
        <v>#N/A</v>
      </c>
    </row>
    <row r="147" spans="2:52">
      <c r="B147" s="133">
        <v>143</v>
      </c>
      <c r="C147" s="133" t="s">
        <v>134</v>
      </c>
      <c r="D147" s="133" t="s">
        <v>190</v>
      </c>
      <c r="E147" s="133">
        <f>SUMIF($BF$5:$BF$40,D147,$BE$5:$BE$40)+COUNTIF($D$4:D147,D147)</f>
        <v>23602</v>
      </c>
      <c r="F147" s="133" t="s">
        <v>503</v>
      </c>
      <c r="G147" s="134" t="s">
        <v>95</v>
      </c>
      <c r="H147" s="134" t="s">
        <v>81</v>
      </c>
      <c r="I147" s="134">
        <v>0</v>
      </c>
      <c r="J147" s="134" t="s">
        <v>114</v>
      </c>
      <c r="K147" s="134">
        <v>8</v>
      </c>
      <c r="L147" s="134" t="s">
        <v>136</v>
      </c>
      <c r="M147" s="134">
        <v>9</v>
      </c>
      <c r="N147" s="134" t="s">
        <v>159</v>
      </c>
      <c r="O147" s="134">
        <v>9</v>
      </c>
      <c r="Q147" s="73" t="e">
        <f t="shared" ref="Q147:AZ147" si="30">INDEX($H147:$O147,1,MATCH(Q$4,$H147:$O147,0)+1)</f>
        <v>#N/A</v>
      </c>
      <c r="R147" s="73" t="e">
        <f t="shared" si="30"/>
        <v>#N/A</v>
      </c>
      <c r="S147" s="73" t="e">
        <f t="shared" si="30"/>
        <v>#N/A</v>
      </c>
      <c r="T147" s="73" t="e">
        <f t="shared" si="30"/>
        <v>#N/A</v>
      </c>
      <c r="U147" s="73" t="e">
        <f t="shared" si="30"/>
        <v>#N/A</v>
      </c>
      <c r="V147" s="73" t="e">
        <f t="shared" si="30"/>
        <v>#N/A</v>
      </c>
      <c r="W147" s="73" t="e">
        <f t="shared" si="30"/>
        <v>#N/A</v>
      </c>
      <c r="X147" s="73" t="e">
        <f t="shared" si="30"/>
        <v>#N/A</v>
      </c>
      <c r="Y147" s="73" t="e">
        <f t="shared" si="30"/>
        <v>#N/A</v>
      </c>
      <c r="Z147" s="73" t="e">
        <f t="shared" si="30"/>
        <v>#N/A</v>
      </c>
      <c r="AA147" s="73" t="e">
        <f t="shared" si="30"/>
        <v>#N/A</v>
      </c>
      <c r="AB147" s="73" t="e">
        <f t="shared" si="30"/>
        <v>#N/A</v>
      </c>
      <c r="AC147" s="73" t="e">
        <f t="shared" si="30"/>
        <v>#N/A</v>
      </c>
      <c r="AD147" s="73" t="e">
        <f t="shared" si="30"/>
        <v>#N/A</v>
      </c>
      <c r="AE147" s="73" t="e">
        <f t="shared" si="30"/>
        <v>#N/A</v>
      </c>
      <c r="AF147" s="73" t="e">
        <f t="shared" si="30"/>
        <v>#N/A</v>
      </c>
      <c r="AG147" s="73" t="e">
        <f t="shared" si="30"/>
        <v>#N/A</v>
      </c>
      <c r="AH147" s="73" t="e">
        <f t="shared" si="30"/>
        <v>#N/A</v>
      </c>
      <c r="AI147" s="73" t="e">
        <f t="shared" si="30"/>
        <v>#N/A</v>
      </c>
      <c r="AJ147" s="73" t="e">
        <f t="shared" si="30"/>
        <v>#N/A</v>
      </c>
      <c r="AK147" s="73" t="e">
        <f t="shared" si="30"/>
        <v>#N/A</v>
      </c>
      <c r="AL147" s="73" t="e">
        <f t="shared" si="30"/>
        <v>#N/A</v>
      </c>
      <c r="AM147" s="73">
        <f t="shared" si="30"/>
        <v>9</v>
      </c>
      <c r="AN147" s="73" t="e">
        <f t="shared" si="30"/>
        <v>#N/A</v>
      </c>
      <c r="AO147" s="73" t="e">
        <f t="shared" si="30"/>
        <v>#N/A</v>
      </c>
      <c r="AP147" s="73" t="e">
        <f t="shared" si="30"/>
        <v>#N/A</v>
      </c>
      <c r="AQ147" s="73" t="e">
        <f t="shared" si="30"/>
        <v>#N/A</v>
      </c>
      <c r="AR147" s="73">
        <f t="shared" si="30"/>
        <v>8</v>
      </c>
      <c r="AS147" s="73" t="e">
        <f t="shared" si="30"/>
        <v>#N/A</v>
      </c>
      <c r="AT147" s="73">
        <f t="shared" si="30"/>
        <v>9</v>
      </c>
      <c r="AU147" s="73" t="e">
        <f t="shared" si="30"/>
        <v>#N/A</v>
      </c>
      <c r="AV147" s="73" t="e">
        <f t="shared" si="30"/>
        <v>#N/A</v>
      </c>
      <c r="AW147" s="73" t="e">
        <f t="shared" si="30"/>
        <v>#N/A</v>
      </c>
      <c r="AX147" s="73" t="e">
        <f t="shared" si="30"/>
        <v>#N/A</v>
      </c>
      <c r="AY147" s="73" t="e">
        <f t="shared" si="30"/>
        <v>#N/A</v>
      </c>
      <c r="AZ147" s="73" t="e">
        <f t="shared" si="30"/>
        <v>#N/A</v>
      </c>
    </row>
    <row r="148" spans="2:52">
      <c r="B148" s="66">
        <v>144</v>
      </c>
      <c r="C148" s="66" t="s">
        <v>296</v>
      </c>
      <c r="D148" s="66" t="s">
        <v>190</v>
      </c>
      <c r="E148" s="66">
        <f>SUMIF($BF$5:$BF$40,D148,$BE$5:$BE$40)+COUNTIF($D$4:D148,D148)</f>
        <v>23603</v>
      </c>
      <c r="F148" s="66" t="s">
        <v>297</v>
      </c>
      <c r="G148" s="67" t="s">
        <v>95</v>
      </c>
      <c r="H148" s="68" t="s">
        <v>141</v>
      </c>
      <c r="I148" s="68">
        <v>0</v>
      </c>
      <c r="J148" s="68" t="s">
        <v>196</v>
      </c>
      <c r="K148" s="68">
        <v>9</v>
      </c>
      <c r="L148" s="68" t="s">
        <v>168</v>
      </c>
      <c r="M148" s="68">
        <v>8</v>
      </c>
      <c r="N148" s="68" t="s">
        <v>169</v>
      </c>
      <c r="O148" s="68">
        <v>0</v>
      </c>
      <c r="Q148" s="73" t="e">
        <f t="shared" si="26"/>
        <v>#N/A</v>
      </c>
      <c r="R148" s="73" t="e">
        <f t="shared" si="26"/>
        <v>#N/A</v>
      </c>
      <c r="S148" s="73" t="e">
        <f t="shared" si="26"/>
        <v>#N/A</v>
      </c>
      <c r="T148" s="73" t="e">
        <f t="shared" si="26"/>
        <v>#N/A</v>
      </c>
      <c r="U148" s="73" t="e">
        <f t="shared" si="26"/>
        <v>#N/A</v>
      </c>
      <c r="V148" s="73" t="e">
        <f t="shared" si="26"/>
        <v>#N/A</v>
      </c>
      <c r="W148" s="73" t="e">
        <f t="shared" si="26"/>
        <v>#N/A</v>
      </c>
      <c r="X148" s="73" t="e">
        <f t="shared" si="26"/>
        <v>#N/A</v>
      </c>
      <c r="Y148" s="73" t="e">
        <f t="shared" si="26"/>
        <v>#N/A</v>
      </c>
      <c r="Z148" s="73" t="e">
        <f t="shared" si="26"/>
        <v>#N/A</v>
      </c>
      <c r="AA148" s="73" t="e">
        <f t="shared" si="26"/>
        <v>#N/A</v>
      </c>
      <c r="AB148" s="73" t="e">
        <f t="shared" si="26"/>
        <v>#N/A</v>
      </c>
      <c r="AC148" s="73" t="e">
        <f t="shared" si="26"/>
        <v>#N/A</v>
      </c>
      <c r="AD148" s="73" t="e">
        <f t="shared" si="26"/>
        <v>#N/A</v>
      </c>
      <c r="AE148" s="73" t="e">
        <f t="shared" si="26"/>
        <v>#N/A</v>
      </c>
      <c r="AF148" s="73" t="e">
        <f t="shared" si="26"/>
        <v>#N/A</v>
      </c>
      <c r="AG148" s="73" t="e">
        <f t="shared" si="25"/>
        <v>#N/A</v>
      </c>
      <c r="AH148" s="73" t="e">
        <f t="shared" si="25"/>
        <v>#N/A</v>
      </c>
      <c r="AI148" s="73" t="e">
        <f t="shared" si="25"/>
        <v>#N/A</v>
      </c>
      <c r="AJ148" s="73" t="e">
        <f t="shared" si="25"/>
        <v>#N/A</v>
      </c>
      <c r="AK148" s="73" t="e">
        <f t="shared" si="25"/>
        <v>#N/A</v>
      </c>
      <c r="AL148" s="73" t="e">
        <f t="shared" si="25"/>
        <v>#N/A</v>
      </c>
      <c r="AM148" s="73" t="e">
        <f t="shared" si="25"/>
        <v>#N/A</v>
      </c>
      <c r="AN148" s="73">
        <f t="shared" si="25"/>
        <v>9</v>
      </c>
      <c r="AO148" s="73" t="e">
        <f t="shared" si="25"/>
        <v>#N/A</v>
      </c>
      <c r="AP148" s="73" t="e">
        <f t="shared" si="25"/>
        <v>#N/A</v>
      </c>
      <c r="AQ148" s="73" t="e">
        <f t="shared" si="25"/>
        <v>#N/A</v>
      </c>
      <c r="AR148" s="73" t="e">
        <f t="shared" si="23"/>
        <v>#N/A</v>
      </c>
      <c r="AS148" s="73" t="e">
        <f t="shared" si="23"/>
        <v>#N/A</v>
      </c>
      <c r="AT148" s="73" t="e">
        <f t="shared" si="23"/>
        <v>#N/A</v>
      </c>
      <c r="AU148" s="73" t="e">
        <f t="shared" si="23"/>
        <v>#N/A</v>
      </c>
      <c r="AV148" s="73" t="e">
        <f t="shared" si="23"/>
        <v>#N/A</v>
      </c>
      <c r="AW148" s="73">
        <f t="shared" si="23"/>
        <v>8</v>
      </c>
      <c r="AX148" s="73" t="e">
        <f t="shared" si="23"/>
        <v>#N/A</v>
      </c>
      <c r="AY148" s="73" t="e">
        <f t="shared" si="23"/>
        <v>#N/A</v>
      </c>
      <c r="AZ148" s="73" t="e">
        <f t="shared" si="23"/>
        <v>#N/A</v>
      </c>
    </row>
    <row r="149" spans="2:52">
      <c r="B149" s="133">
        <v>145</v>
      </c>
      <c r="C149" s="133" t="s">
        <v>73</v>
      </c>
      <c r="D149" s="133" t="s">
        <v>190</v>
      </c>
      <c r="E149" s="133">
        <f>SUMIF($BF$5:$BF$40,D149,$BE$5:$BE$40)+COUNTIF($D$4:D149,D149)</f>
        <v>23604</v>
      </c>
      <c r="F149" s="133" t="s">
        <v>481</v>
      </c>
      <c r="G149" s="134" t="s">
        <v>95</v>
      </c>
      <c r="H149" s="134" t="s">
        <v>498</v>
      </c>
      <c r="I149" s="134">
        <v>1</v>
      </c>
      <c r="J149" s="134" t="s">
        <v>497</v>
      </c>
      <c r="K149" s="134">
        <v>6</v>
      </c>
      <c r="L149" s="134" t="s">
        <v>492</v>
      </c>
      <c r="M149" s="134">
        <v>0</v>
      </c>
      <c r="N149" s="134" t="s">
        <v>492</v>
      </c>
      <c r="O149" s="134">
        <v>0</v>
      </c>
      <c r="Q149" s="73" t="e">
        <f t="shared" si="26"/>
        <v>#N/A</v>
      </c>
      <c r="R149" s="73" t="e">
        <f t="shared" si="26"/>
        <v>#N/A</v>
      </c>
      <c r="S149" s="73" t="e">
        <f t="shared" si="26"/>
        <v>#N/A</v>
      </c>
      <c r="T149" s="73" t="e">
        <f t="shared" si="26"/>
        <v>#N/A</v>
      </c>
      <c r="U149" s="73" t="e">
        <f t="shared" si="26"/>
        <v>#N/A</v>
      </c>
      <c r="V149" s="73" t="e">
        <f t="shared" si="26"/>
        <v>#N/A</v>
      </c>
      <c r="W149" s="73" t="e">
        <f t="shared" si="26"/>
        <v>#N/A</v>
      </c>
      <c r="X149" s="73" t="e">
        <f t="shared" si="26"/>
        <v>#N/A</v>
      </c>
      <c r="Y149" s="73" t="e">
        <f t="shared" si="26"/>
        <v>#N/A</v>
      </c>
      <c r="Z149" s="73" t="e">
        <f t="shared" si="26"/>
        <v>#N/A</v>
      </c>
      <c r="AA149" s="73" t="e">
        <f t="shared" si="26"/>
        <v>#N/A</v>
      </c>
      <c r="AB149" s="73" t="e">
        <f t="shared" si="26"/>
        <v>#N/A</v>
      </c>
      <c r="AC149" s="73" t="e">
        <f t="shared" si="26"/>
        <v>#N/A</v>
      </c>
      <c r="AD149" s="73" t="e">
        <f t="shared" si="26"/>
        <v>#N/A</v>
      </c>
      <c r="AE149" s="73" t="e">
        <f t="shared" si="26"/>
        <v>#N/A</v>
      </c>
      <c r="AF149" s="73" t="e">
        <f t="shared" si="26"/>
        <v>#N/A</v>
      </c>
      <c r="AG149" s="73" t="e">
        <f t="shared" si="25"/>
        <v>#N/A</v>
      </c>
      <c r="AH149" s="73" t="e">
        <f t="shared" si="25"/>
        <v>#N/A</v>
      </c>
      <c r="AI149" s="73" t="e">
        <f t="shared" si="25"/>
        <v>#N/A</v>
      </c>
      <c r="AJ149" s="73" t="e">
        <f t="shared" si="25"/>
        <v>#N/A</v>
      </c>
      <c r="AK149" s="73" t="e">
        <f t="shared" si="25"/>
        <v>#N/A</v>
      </c>
      <c r="AL149" s="73" t="e">
        <f t="shared" si="25"/>
        <v>#N/A</v>
      </c>
      <c r="AM149" s="73" t="e">
        <f t="shared" si="25"/>
        <v>#N/A</v>
      </c>
      <c r="AN149" s="73" t="e">
        <f t="shared" si="25"/>
        <v>#N/A</v>
      </c>
      <c r="AO149" s="73" t="e">
        <f t="shared" si="25"/>
        <v>#N/A</v>
      </c>
      <c r="AP149" s="73" t="e">
        <f t="shared" si="25"/>
        <v>#N/A</v>
      </c>
      <c r="AQ149" s="73" t="e">
        <f t="shared" si="25"/>
        <v>#N/A</v>
      </c>
      <c r="AR149" s="73" t="e">
        <f t="shared" si="23"/>
        <v>#N/A</v>
      </c>
      <c r="AS149" s="73" t="e">
        <f t="shared" si="23"/>
        <v>#N/A</v>
      </c>
      <c r="AT149" s="73" t="e">
        <f t="shared" si="23"/>
        <v>#N/A</v>
      </c>
      <c r="AU149" s="73" t="e">
        <f t="shared" si="23"/>
        <v>#N/A</v>
      </c>
      <c r="AV149" s="73">
        <f t="shared" si="23"/>
        <v>6</v>
      </c>
      <c r="AW149" s="73" t="e">
        <f t="shared" si="23"/>
        <v>#N/A</v>
      </c>
      <c r="AX149" s="73" t="e">
        <f t="shared" si="23"/>
        <v>#N/A</v>
      </c>
      <c r="AY149" s="73" t="e">
        <f t="shared" si="23"/>
        <v>#N/A</v>
      </c>
      <c r="AZ149" s="73">
        <f t="shared" si="23"/>
        <v>1</v>
      </c>
    </row>
    <row r="150" spans="2:52">
      <c r="B150" s="66">
        <v>146</v>
      </c>
      <c r="C150" s="66" t="s">
        <v>298</v>
      </c>
      <c r="D150" s="66" t="s">
        <v>190</v>
      </c>
      <c r="E150" s="66">
        <f>SUMIF($BF$5:$BF$40,D150,$BE$5:$BE$40)+COUNTIF($D$4:D150,D150)</f>
        <v>23605</v>
      </c>
      <c r="F150" s="66" t="s">
        <v>299</v>
      </c>
      <c r="G150" s="67" t="s">
        <v>95</v>
      </c>
      <c r="H150" s="68" t="s">
        <v>190</v>
      </c>
      <c r="I150" s="68">
        <v>5</v>
      </c>
      <c r="J150" s="68" t="s">
        <v>135</v>
      </c>
      <c r="K150" s="68">
        <v>7</v>
      </c>
      <c r="L150" s="68" t="s">
        <v>222</v>
      </c>
      <c r="M150" s="68">
        <v>0</v>
      </c>
      <c r="N150" s="68" t="s">
        <v>222</v>
      </c>
      <c r="O150" s="68">
        <v>0</v>
      </c>
      <c r="Q150" s="73" t="e">
        <f t="shared" si="26"/>
        <v>#N/A</v>
      </c>
      <c r="R150" s="73" t="e">
        <f t="shared" si="26"/>
        <v>#N/A</v>
      </c>
      <c r="S150" s="73" t="e">
        <f t="shared" si="26"/>
        <v>#N/A</v>
      </c>
      <c r="T150" s="73" t="e">
        <f t="shared" si="26"/>
        <v>#N/A</v>
      </c>
      <c r="U150" s="73" t="e">
        <f t="shared" si="26"/>
        <v>#N/A</v>
      </c>
      <c r="V150" s="73" t="e">
        <f t="shared" si="26"/>
        <v>#N/A</v>
      </c>
      <c r="W150" s="73" t="e">
        <f t="shared" si="26"/>
        <v>#N/A</v>
      </c>
      <c r="X150" s="73" t="e">
        <f t="shared" si="26"/>
        <v>#N/A</v>
      </c>
      <c r="Y150" s="73" t="e">
        <f t="shared" si="26"/>
        <v>#N/A</v>
      </c>
      <c r="Z150" s="73" t="e">
        <f t="shared" si="26"/>
        <v>#N/A</v>
      </c>
      <c r="AA150" s="73" t="e">
        <f t="shared" si="26"/>
        <v>#N/A</v>
      </c>
      <c r="AB150" s="73" t="e">
        <f t="shared" si="26"/>
        <v>#N/A</v>
      </c>
      <c r="AC150" s="73" t="e">
        <f t="shared" si="26"/>
        <v>#N/A</v>
      </c>
      <c r="AD150" s="73" t="e">
        <f t="shared" si="26"/>
        <v>#N/A</v>
      </c>
      <c r="AE150" s="73" t="e">
        <f t="shared" si="26"/>
        <v>#N/A</v>
      </c>
      <c r="AF150" s="73" t="e">
        <f t="shared" si="26"/>
        <v>#N/A</v>
      </c>
      <c r="AG150" s="73" t="e">
        <f t="shared" si="25"/>
        <v>#N/A</v>
      </c>
      <c r="AH150" s="73">
        <f t="shared" si="25"/>
        <v>7</v>
      </c>
      <c r="AI150" s="73" t="e">
        <f t="shared" si="25"/>
        <v>#N/A</v>
      </c>
      <c r="AJ150" s="73" t="e">
        <f t="shared" si="25"/>
        <v>#N/A</v>
      </c>
      <c r="AK150" s="73" t="e">
        <f t="shared" si="25"/>
        <v>#N/A</v>
      </c>
      <c r="AL150" s="73" t="e">
        <f t="shared" si="25"/>
        <v>#N/A</v>
      </c>
      <c r="AM150" s="73" t="e">
        <f t="shared" si="25"/>
        <v>#N/A</v>
      </c>
      <c r="AN150" s="73" t="e">
        <f t="shared" si="25"/>
        <v>#N/A</v>
      </c>
      <c r="AO150" s="73" t="e">
        <f t="shared" si="25"/>
        <v>#N/A</v>
      </c>
      <c r="AP150" s="73" t="e">
        <f t="shared" si="25"/>
        <v>#N/A</v>
      </c>
      <c r="AQ150" s="73" t="e">
        <f t="shared" si="25"/>
        <v>#N/A</v>
      </c>
      <c r="AR150" s="73" t="e">
        <f t="shared" si="23"/>
        <v>#N/A</v>
      </c>
      <c r="AS150" s="73" t="e">
        <f t="shared" si="23"/>
        <v>#N/A</v>
      </c>
      <c r="AT150" s="73" t="e">
        <f t="shared" si="23"/>
        <v>#N/A</v>
      </c>
      <c r="AU150" s="73" t="e">
        <f t="shared" si="23"/>
        <v>#N/A</v>
      </c>
      <c r="AV150" s="73" t="e">
        <f t="shared" si="23"/>
        <v>#N/A</v>
      </c>
      <c r="AW150" s="73" t="e">
        <f t="shared" si="23"/>
        <v>#N/A</v>
      </c>
      <c r="AX150" s="73" t="e">
        <f t="shared" si="23"/>
        <v>#N/A</v>
      </c>
      <c r="AY150" s="73" t="e">
        <f t="shared" si="23"/>
        <v>#N/A</v>
      </c>
      <c r="AZ150" s="73">
        <f t="shared" si="23"/>
        <v>5</v>
      </c>
    </row>
    <row r="151" spans="2:52">
      <c r="B151" s="66">
        <v>147</v>
      </c>
      <c r="C151" s="66" t="s">
        <v>300</v>
      </c>
      <c r="D151" s="66" t="s">
        <v>190</v>
      </c>
      <c r="E151" s="66">
        <f>SUMIF($BF$5:$BF$40,D151,$BE$5:$BE$40)+COUNTIF($D$4:D151,D151)</f>
        <v>23606</v>
      </c>
      <c r="F151" s="66" t="s">
        <v>301</v>
      </c>
      <c r="G151" s="67" t="s">
        <v>95</v>
      </c>
      <c r="H151" s="68" t="s">
        <v>190</v>
      </c>
      <c r="I151" s="68">
        <v>5</v>
      </c>
      <c r="J151" s="68" t="s">
        <v>127</v>
      </c>
      <c r="K151" s="68">
        <v>8</v>
      </c>
      <c r="L151" s="68" t="s">
        <v>153</v>
      </c>
      <c r="M151" s="68">
        <v>7</v>
      </c>
      <c r="N151" s="68" t="s">
        <v>124</v>
      </c>
      <c r="O151" s="68">
        <v>0</v>
      </c>
      <c r="Q151" s="73" t="e">
        <f t="shared" si="26"/>
        <v>#N/A</v>
      </c>
      <c r="R151" s="73" t="e">
        <f t="shared" si="26"/>
        <v>#N/A</v>
      </c>
      <c r="S151" s="73" t="e">
        <f t="shared" si="26"/>
        <v>#N/A</v>
      </c>
      <c r="T151" s="73" t="e">
        <f t="shared" si="26"/>
        <v>#N/A</v>
      </c>
      <c r="U151" s="73" t="e">
        <f t="shared" si="26"/>
        <v>#N/A</v>
      </c>
      <c r="V151" s="73" t="e">
        <f t="shared" si="26"/>
        <v>#N/A</v>
      </c>
      <c r="W151" s="73" t="e">
        <f t="shared" si="26"/>
        <v>#N/A</v>
      </c>
      <c r="X151" s="73" t="e">
        <f t="shared" si="26"/>
        <v>#N/A</v>
      </c>
      <c r="Y151" s="73" t="e">
        <f t="shared" si="26"/>
        <v>#N/A</v>
      </c>
      <c r="Z151" s="73" t="e">
        <f t="shared" si="26"/>
        <v>#N/A</v>
      </c>
      <c r="AA151" s="73" t="e">
        <f t="shared" si="26"/>
        <v>#N/A</v>
      </c>
      <c r="AB151" s="73" t="e">
        <f t="shared" si="26"/>
        <v>#N/A</v>
      </c>
      <c r="AC151" s="73" t="e">
        <f t="shared" si="26"/>
        <v>#N/A</v>
      </c>
      <c r="AD151" s="73" t="e">
        <f t="shared" si="26"/>
        <v>#N/A</v>
      </c>
      <c r="AE151" s="73" t="e">
        <f t="shared" si="26"/>
        <v>#N/A</v>
      </c>
      <c r="AF151" s="73">
        <f t="shared" si="26"/>
        <v>7</v>
      </c>
      <c r="AG151" s="73" t="e">
        <f t="shared" si="25"/>
        <v>#N/A</v>
      </c>
      <c r="AH151" s="73" t="e">
        <f t="shared" si="25"/>
        <v>#N/A</v>
      </c>
      <c r="AI151" s="73" t="e">
        <f t="shared" si="25"/>
        <v>#N/A</v>
      </c>
      <c r="AJ151" s="73" t="e">
        <f t="shared" si="25"/>
        <v>#N/A</v>
      </c>
      <c r="AK151" s="73" t="e">
        <f t="shared" si="25"/>
        <v>#N/A</v>
      </c>
      <c r="AL151" s="73" t="e">
        <f t="shared" si="25"/>
        <v>#N/A</v>
      </c>
      <c r="AM151" s="73" t="e">
        <f t="shared" si="25"/>
        <v>#N/A</v>
      </c>
      <c r="AN151" s="73" t="e">
        <f t="shared" si="25"/>
        <v>#N/A</v>
      </c>
      <c r="AO151" s="73" t="e">
        <f t="shared" si="25"/>
        <v>#N/A</v>
      </c>
      <c r="AP151" s="73">
        <f t="shared" si="25"/>
        <v>8</v>
      </c>
      <c r="AQ151" s="73" t="e">
        <f t="shared" si="25"/>
        <v>#N/A</v>
      </c>
      <c r="AR151" s="73" t="e">
        <f t="shared" si="23"/>
        <v>#N/A</v>
      </c>
      <c r="AS151" s="73" t="e">
        <f t="shared" si="23"/>
        <v>#N/A</v>
      </c>
      <c r="AT151" s="73" t="e">
        <f t="shared" si="23"/>
        <v>#N/A</v>
      </c>
      <c r="AU151" s="73" t="e">
        <f t="shared" si="23"/>
        <v>#N/A</v>
      </c>
      <c r="AV151" s="73" t="e">
        <f t="shared" si="23"/>
        <v>#N/A</v>
      </c>
      <c r="AW151" s="73" t="e">
        <f t="shared" si="23"/>
        <v>#N/A</v>
      </c>
      <c r="AX151" s="73" t="e">
        <f t="shared" si="23"/>
        <v>#N/A</v>
      </c>
      <c r="AY151" s="73" t="e">
        <f t="shared" si="23"/>
        <v>#N/A</v>
      </c>
      <c r="AZ151" s="73">
        <f t="shared" si="23"/>
        <v>5</v>
      </c>
    </row>
    <row r="152" spans="2:52">
      <c r="B152" s="66">
        <v>148</v>
      </c>
      <c r="C152" s="66" t="s">
        <v>302</v>
      </c>
      <c r="D152" s="66" t="s">
        <v>190</v>
      </c>
      <c r="E152" s="66">
        <f>SUMIF($BF$5:$BF$40,D152,$BE$5:$BE$40)+COUNTIF($D$4:D152,D152)</f>
        <v>23607</v>
      </c>
      <c r="F152" s="66" t="s">
        <v>303</v>
      </c>
      <c r="G152" s="67" t="s">
        <v>95</v>
      </c>
      <c r="H152" s="68" t="s">
        <v>190</v>
      </c>
      <c r="I152" s="68">
        <v>5</v>
      </c>
      <c r="J152" s="68" t="s">
        <v>83</v>
      </c>
      <c r="K152" s="68">
        <v>7</v>
      </c>
      <c r="L152" s="68" t="s">
        <v>99</v>
      </c>
      <c r="M152" s="68">
        <v>7</v>
      </c>
      <c r="N152" s="68" t="s">
        <v>100</v>
      </c>
      <c r="O152" s="68">
        <v>0</v>
      </c>
      <c r="Q152" s="73" t="e">
        <f t="shared" si="26"/>
        <v>#N/A</v>
      </c>
      <c r="R152" s="73" t="e">
        <f t="shared" si="26"/>
        <v>#N/A</v>
      </c>
      <c r="S152" s="73" t="e">
        <f t="shared" si="26"/>
        <v>#N/A</v>
      </c>
      <c r="T152" s="73" t="e">
        <f t="shared" si="26"/>
        <v>#N/A</v>
      </c>
      <c r="U152" s="73" t="e">
        <f t="shared" si="26"/>
        <v>#N/A</v>
      </c>
      <c r="V152" s="73" t="e">
        <f t="shared" si="26"/>
        <v>#N/A</v>
      </c>
      <c r="W152" s="73" t="e">
        <f t="shared" si="26"/>
        <v>#N/A</v>
      </c>
      <c r="X152" s="73" t="e">
        <f t="shared" si="26"/>
        <v>#N/A</v>
      </c>
      <c r="Y152" s="73" t="e">
        <f t="shared" si="26"/>
        <v>#N/A</v>
      </c>
      <c r="Z152" s="73">
        <f t="shared" si="26"/>
        <v>7</v>
      </c>
      <c r="AA152" s="73" t="e">
        <f t="shared" si="26"/>
        <v>#N/A</v>
      </c>
      <c r="AB152" s="73" t="e">
        <f t="shared" si="26"/>
        <v>#N/A</v>
      </c>
      <c r="AC152" s="73" t="e">
        <f t="shared" si="26"/>
        <v>#N/A</v>
      </c>
      <c r="AD152" s="73" t="e">
        <f t="shared" si="26"/>
        <v>#N/A</v>
      </c>
      <c r="AE152" s="73" t="e">
        <f t="shared" si="26"/>
        <v>#N/A</v>
      </c>
      <c r="AF152" s="73" t="e">
        <f t="shared" si="26"/>
        <v>#N/A</v>
      </c>
      <c r="AG152" s="73" t="e">
        <f t="shared" si="25"/>
        <v>#N/A</v>
      </c>
      <c r="AH152" s="73" t="e">
        <f t="shared" si="25"/>
        <v>#N/A</v>
      </c>
      <c r="AI152" s="73" t="e">
        <f t="shared" si="25"/>
        <v>#N/A</v>
      </c>
      <c r="AJ152" s="73" t="e">
        <f t="shared" si="25"/>
        <v>#N/A</v>
      </c>
      <c r="AK152" s="73" t="e">
        <f t="shared" si="25"/>
        <v>#N/A</v>
      </c>
      <c r="AL152" s="73" t="e">
        <f t="shared" si="25"/>
        <v>#N/A</v>
      </c>
      <c r="AM152" s="73" t="e">
        <f t="shared" si="25"/>
        <v>#N/A</v>
      </c>
      <c r="AN152" s="73" t="e">
        <f t="shared" si="25"/>
        <v>#N/A</v>
      </c>
      <c r="AO152" s="73">
        <f t="shared" si="25"/>
        <v>7</v>
      </c>
      <c r="AP152" s="73" t="e">
        <f t="shared" si="25"/>
        <v>#N/A</v>
      </c>
      <c r="AQ152" s="73" t="e">
        <f t="shared" si="25"/>
        <v>#N/A</v>
      </c>
      <c r="AR152" s="73" t="e">
        <f t="shared" si="23"/>
        <v>#N/A</v>
      </c>
      <c r="AS152" s="73" t="e">
        <f t="shared" si="23"/>
        <v>#N/A</v>
      </c>
      <c r="AT152" s="73" t="e">
        <f t="shared" si="23"/>
        <v>#N/A</v>
      </c>
      <c r="AU152" s="73" t="e">
        <f t="shared" si="23"/>
        <v>#N/A</v>
      </c>
      <c r="AV152" s="73" t="e">
        <f t="shared" si="23"/>
        <v>#N/A</v>
      </c>
      <c r="AW152" s="73" t="e">
        <f t="shared" si="23"/>
        <v>#N/A</v>
      </c>
      <c r="AX152" s="73" t="e">
        <f t="shared" si="23"/>
        <v>#N/A</v>
      </c>
      <c r="AY152" s="73" t="e">
        <f t="shared" si="23"/>
        <v>#N/A</v>
      </c>
      <c r="AZ152" s="73">
        <f t="shared" si="23"/>
        <v>5</v>
      </c>
    </row>
    <row r="153" spans="2:52">
      <c r="B153" s="66">
        <v>149</v>
      </c>
      <c r="C153" s="66" t="s">
        <v>172</v>
      </c>
      <c r="D153" s="66" t="s">
        <v>190</v>
      </c>
      <c r="E153" s="66">
        <f>SUMIF($BF$5:$BF$40,D153,$BE$5:$BE$40)+COUNTIF($D$4:D153,D153)</f>
        <v>23608</v>
      </c>
      <c r="F153" s="66" t="s">
        <v>304</v>
      </c>
      <c r="G153" s="67" t="s">
        <v>95</v>
      </c>
      <c r="H153" s="68" t="s">
        <v>190</v>
      </c>
      <c r="I153" s="68">
        <v>5</v>
      </c>
      <c r="J153" s="68" t="s">
        <v>127</v>
      </c>
      <c r="K153" s="68">
        <v>10</v>
      </c>
      <c r="L153" s="68" t="s">
        <v>153</v>
      </c>
      <c r="M153" s="68">
        <v>1</v>
      </c>
      <c r="N153" s="68" t="s">
        <v>124</v>
      </c>
      <c r="O153" s="68">
        <v>0</v>
      </c>
      <c r="Q153" s="73" t="e">
        <f t="shared" si="26"/>
        <v>#N/A</v>
      </c>
      <c r="R153" s="73" t="e">
        <f t="shared" si="26"/>
        <v>#N/A</v>
      </c>
      <c r="S153" s="73" t="e">
        <f t="shared" si="26"/>
        <v>#N/A</v>
      </c>
      <c r="T153" s="73" t="e">
        <f t="shared" si="26"/>
        <v>#N/A</v>
      </c>
      <c r="U153" s="73" t="e">
        <f t="shared" si="26"/>
        <v>#N/A</v>
      </c>
      <c r="V153" s="73" t="e">
        <f t="shared" si="26"/>
        <v>#N/A</v>
      </c>
      <c r="W153" s="73" t="e">
        <f t="shared" si="26"/>
        <v>#N/A</v>
      </c>
      <c r="X153" s="73" t="e">
        <f t="shared" si="26"/>
        <v>#N/A</v>
      </c>
      <c r="Y153" s="73" t="e">
        <f t="shared" si="26"/>
        <v>#N/A</v>
      </c>
      <c r="Z153" s="73" t="e">
        <f t="shared" si="26"/>
        <v>#N/A</v>
      </c>
      <c r="AA153" s="73" t="e">
        <f t="shared" si="26"/>
        <v>#N/A</v>
      </c>
      <c r="AB153" s="73" t="e">
        <f t="shared" si="26"/>
        <v>#N/A</v>
      </c>
      <c r="AC153" s="73" t="e">
        <f t="shared" si="26"/>
        <v>#N/A</v>
      </c>
      <c r="AD153" s="73" t="e">
        <f t="shared" si="26"/>
        <v>#N/A</v>
      </c>
      <c r="AE153" s="73" t="e">
        <f t="shared" si="26"/>
        <v>#N/A</v>
      </c>
      <c r="AF153" s="73">
        <f t="shared" si="26"/>
        <v>1</v>
      </c>
      <c r="AG153" s="73" t="e">
        <f t="shared" si="25"/>
        <v>#N/A</v>
      </c>
      <c r="AH153" s="73" t="e">
        <f t="shared" si="25"/>
        <v>#N/A</v>
      </c>
      <c r="AI153" s="73" t="e">
        <f t="shared" si="25"/>
        <v>#N/A</v>
      </c>
      <c r="AJ153" s="73" t="e">
        <f t="shared" si="25"/>
        <v>#N/A</v>
      </c>
      <c r="AK153" s="73" t="e">
        <f t="shared" si="25"/>
        <v>#N/A</v>
      </c>
      <c r="AL153" s="73" t="e">
        <f t="shared" si="25"/>
        <v>#N/A</v>
      </c>
      <c r="AM153" s="73" t="e">
        <f t="shared" si="25"/>
        <v>#N/A</v>
      </c>
      <c r="AN153" s="73" t="e">
        <f t="shared" si="25"/>
        <v>#N/A</v>
      </c>
      <c r="AO153" s="73" t="e">
        <f t="shared" si="25"/>
        <v>#N/A</v>
      </c>
      <c r="AP153" s="73">
        <f t="shared" si="25"/>
        <v>10</v>
      </c>
      <c r="AQ153" s="73" t="e">
        <f t="shared" si="25"/>
        <v>#N/A</v>
      </c>
      <c r="AR153" s="73" t="e">
        <f t="shared" si="23"/>
        <v>#N/A</v>
      </c>
      <c r="AS153" s="73" t="e">
        <f t="shared" si="23"/>
        <v>#N/A</v>
      </c>
      <c r="AT153" s="73" t="e">
        <f t="shared" si="23"/>
        <v>#N/A</v>
      </c>
      <c r="AU153" s="73" t="e">
        <f t="shared" si="23"/>
        <v>#N/A</v>
      </c>
      <c r="AV153" s="73" t="e">
        <f t="shared" si="23"/>
        <v>#N/A</v>
      </c>
      <c r="AW153" s="73" t="e">
        <f t="shared" si="23"/>
        <v>#N/A</v>
      </c>
      <c r="AX153" s="73" t="e">
        <f t="shared" si="23"/>
        <v>#N/A</v>
      </c>
      <c r="AY153" s="73" t="e">
        <f t="shared" si="23"/>
        <v>#N/A</v>
      </c>
      <c r="AZ153" s="73">
        <f t="shared" ref="AR153:AZ182" si="31">INDEX($H153:$O153,1,MATCH(AZ$4,$H153:$O153,0)+1)</f>
        <v>5</v>
      </c>
    </row>
    <row r="154" spans="2:52">
      <c r="B154" s="66">
        <v>150</v>
      </c>
      <c r="C154" s="66" t="s">
        <v>302</v>
      </c>
      <c r="D154" s="66" t="s">
        <v>190</v>
      </c>
      <c r="E154" s="66">
        <f>SUMIF($BF$5:$BF$40,D154,$BE$5:$BE$40)+COUNTIF($D$4:D154,D154)</f>
        <v>23609</v>
      </c>
      <c r="F154" s="66" t="s">
        <v>305</v>
      </c>
      <c r="G154" s="67" t="s">
        <v>95</v>
      </c>
      <c r="H154" s="68" t="s">
        <v>190</v>
      </c>
      <c r="I154" s="68">
        <v>5</v>
      </c>
      <c r="J154" s="68" t="s">
        <v>168</v>
      </c>
      <c r="K154" s="68">
        <v>10</v>
      </c>
      <c r="L154" s="68" t="s">
        <v>153</v>
      </c>
      <c r="M154" s="68">
        <v>6</v>
      </c>
      <c r="N154" s="68" t="s">
        <v>124</v>
      </c>
      <c r="O154" s="68">
        <v>0</v>
      </c>
      <c r="Q154" s="73" t="e">
        <f t="shared" si="26"/>
        <v>#N/A</v>
      </c>
      <c r="R154" s="73" t="e">
        <f t="shared" si="26"/>
        <v>#N/A</v>
      </c>
      <c r="S154" s="73" t="e">
        <f t="shared" si="26"/>
        <v>#N/A</v>
      </c>
      <c r="T154" s="73" t="e">
        <f t="shared" si="26"/>
        <v>#N/A</v>
      </c>
      <c r="U154" s="73" t="e">
        <f t="shared" si="26"/>
        <v>#N/A</v>
      </c>
      <c r="V154" s="73" t="e">
        <f t="shared" si="26"/>
        <v>#N/A</v>
      </c>
      <c r="W154" s="73" t="e">
        <f t="shared" si="26"/>
        <v>#N/A</v>
      </c>
      <c r="X154" s="73" t="e">
        <f t="shared" si="26"/>
        <v>#N/A</v>
      </c>
      <c r="Y154" s="73" t="e">
        <f t="shared" ref="Q154:AF170" si="32">INDEX($H154:$O154,1,MATCH(Y$4,$H154:$O154,0)+1)</f>
        <v>#N/A</v>
      </c>
      <c r="Z154" s="73" t="e">
        <f t="shared" si="32"/>
        <v>#N/A</v>
      </c>
      <c r="AA154" s="73" t="e">
        <f t="shared" si="32"/>
        <v>#N/A</v>
      </c>
      <c r="AB154" s="73" t="e">
        <f t="shared" si="32"/>
        <v>#N/A</v>
      </c>
      <c r="AC154" s="73" t="e">
        <f t="shared" si="32"/>
        <v>#N/A</v>
      </c>
      <c r="AD154" s="73" t="e">
        <f t="shared" si="32"/>
        <v>#N/A</v>
      </c>
      <c r="AE154" s="73" t="e">
        <f t="shared" si="32"/>
        <v>#N/A</v>
      </c>
      <c r="AF154" s="73">
        <f t="shared" si="32"/>
        <v>6</v>
      </c>
      <c r="AG154" s="73" t="e">
        <f t="shared" si="25"/>
        <v>#N/A</v>
      </c>
      <c r="AH154" s="73" t="e">
        <f t="shared" si="25"/>
        <v>#N/A</v>
      </c>
      <c r="AI154" s="73" t="e">
        <f t="shared" si="25"/>
        <v>#N/A</v>
      </c>
      <c r="AJ154" s="73" t="e">
        <f t="shared" si="25"/>
        <v>#N/A</v>
      </c>
      <c r="AK154" s="73" t="e">
        <f t="shared" si="25"/>
        <v>#N/A</v>
      </c>
      <c r="AL154" s="73" t="e">
        <f t="shared" si="25"/>
        <v>#N/A</v>
      </c>
      <c r="AM154" s="73" t="e">
        <f t="shared" si="25"/>
        <v>#N/A</v>
      </c>
      <c r="AN154" s="73" t="e">
        <f t="shared" si="25"/>
        <v>#N/A</v>
      </c>
      <c r="AO154" s="73" t="e">
        <f t="shared" si="25"/>
        <v>#N/A</v>
      </c>
      <c r="AP154" s="73" t="e">
        <f t="shared" si="25"/>
        <v>#N/A</v>
      </c>
      <c r="AQ154" s="73" t="e">
        <f t="shared" si="25"/>
        <v>#N/A</v>
      </c>
      <c r="AR154" s="73" t="e">
        <f t="shared" si="31"/>
        <v>#N/A</v>
      </c>
      <c r="AS154" s="73" t="e">
        <f t="shared" si="31"/>
        <v>#N/A</v>
      </c>
      <c r="AT154" s="73" t="e">
        <f t="shared" si="31"/>
        <v>#N/A</v>
      </c>
      <c r="AU154" s="73" t="e">
        <f t="shared" si="31"/>
        <v>#N/A</v>
      </c>
      <c r="AV154" s="73" t="e">
        <f t="shared" si="31"/>
        <v>#N/A</v>
      </c>
      <c r="AW154" s="73">
        <f t="shared" si="31"/>
        <v>10</v>
      </c>
      <c r="AX154" s="73" t="e">
        <f t="shared" si="31"/>
        <v>#N/A</v>
      </c>
      <c r="AY154" s="73" t="e">
        <f t="shared" si="31"/>
        <v>#N/A</v>
      </c>
      <c r="AZ154" s="73">
        <f t="shared" si="31"/>
        <v>5</v>
      </c>
    </row>
    <row r="155" spans="2:52">
      <c r="B155" s="66">
        <v>151</v>
      </c>
      <c r="C155" s="66" t="s">
        <v>302</v>
      </c>
      <c r="D155" s="66" t="s">
        <v>190</v>
      </c>
      <c r="E155" s="66">
        <f>SUMIF($BF$5:$BF$40,D155,$BE$5:$BE$40)+COUNTIF($D$4:D155,D155)</f>
        <v>23610</v>
      </c>
      <c r="F155" s="66" t="s">
        <v>306</v>
      </c>
      <c r="G155" s="67" t="s">
        <v>95</v>
      </c>
      <c r="H155" s="68" t="s">
        <v>190</v>
      </c>
      <c r="I155" s="68">
        <v>6</v>
      </c>
      <c r="J155" s="68" t="s">
        <v>127</v>
      </c>
      <c r="K155" s="68">
        <v>9</v>
      </c>
      <c r="L155" s="68" t="s">
        <v>196</v>
      </c>
      <c r="M155" s="68">
        <v>9</v>
      </c>
      <c r="N155" s="68" t="s">
        <v>100</v>
      </c>
      <c r="O155" s="68">
        <v>0</v>
      </c>
      <c r="Q155" s="73" t="e">
        <f t="shared" si="32"/>
        <v>#N/A</v>
      </c>
      <c r="R155" s="73" t="e">
        <f t="shared" si="32"/>
        <v>#N/A</v>
      </c>
      <c r="S155" s="73" t="e">
        <f t="shared" si="32"/>
        <v>#N/A</v>
      </c>
      <c r="T155" s="73" t="e">
        <f t="shared" si="32"/>
        <v>#N/A</v>
      </c>
      <c r="U155" s="73" t="e">
        <f t="shared" si="32"/>
        <v>#N/A</v>
      </c>
      <c r="V155" s="73" t="e">
        <f t="shared" si="32"/>
        <v>#N/A</v>
      </c>
      <c r="W155" s="73" t="e">
        <f t="shared" si="32"/>
        <v>#N/A</v>
      </c>
      <c r="X155" s="73" t="e">
        <f t="shared" si="32"/>
        <v>#N/A</v>
      </c>
      <c r="Y155" s="73" t="e">
        <f t="shared" si="32"/>
        <v>#N/A</v>
      </c>
      <c r="Z155" s="73" t="e">
        <f t="shared" si="32"/>
        <v>#N/A</v>
      </c>
      <c r="AA155" s="73" t="e">
        <f t="shared" si="32"/>
        <v>#N/A</v>
      </c>
      <c r="AB155" s="73" t="e">
        <f t="shared" si="32"/>
        <v>#N/A</v>
      </c>
      <c r="AC155" s="73" t="e">
        <f t="shared" si="32"/>
        <v>#N/A</v>
      </c>
      <c r="AD155" s="73" t="e">
        <f t="shared" si="32"/>
        <v>#N/A</v>
      </c>
      <c r="AE155" s="73" t="e">
        <f t="shared" si="32"/>
        <v>#N/A</v>
      </c>
      <c r="AF155" s="73" t="e">
        <f t="shared" si="32"/>
        <v>#N/A</v>
      </c>
      <c r="AG155" s="73" t="e">
        <f t="shared" si="25"/>
        <v>#N/A</v>
      </c>
      <c r="AH155" s="73" t="e">
        <f t="shared" si="25"/>
        <v>#N/A</v>
      </c>
      <c r="AI155" s="73" t="e">
        <f t="shared" ref="AG155:AQ178" si="33">INDEX($H155:$O155,1,MATCH(AI$4,$H155:$O155,0)+1)</f>
        <v>#N/A</v>
      </c>
      <c r="AJ155" s="73" t="e">
        <f t="shared" si="33"/>
        <v>#N/A</v>
      </c>
      <c r="AK155" s="73" t="e">
        <f t="shared" si="33"/>
        <v>#N/A</v>
      </c>
      <c r="AL155" s="73" t="e">
        <f t="shared" si="33"/>
        <v>#N/A</v>
      </c>
      <c r="AM155" s="73" t="e">
        <f t="shared" si="33"/>
        <v>#N/A</v>
      </c>
      <c r="AN155" s="73">
        <f t="shared" si="33"/>
        <v>9</v>
      </c>
      <c r="AO155" s="73" t="e">
        <f t="shared" si="33"/>
        <v>#N/A</v>
      </c>
      <c r="AP155" s="73">
        <f t="shared" si="33"/>
        <v>9</v>
      </c>
      <c r="AQ155" s="73" t="e">
        <f t="shared" si="33"/>
        <v>#N/A</v>
      </c>
      <c r="AR155" s="73" t="e">
        <f t="shared" si="31"/>
        <v>#N/A</v>
      </c>
      <c r="AS155" s="73" t="e">
        <f t="shared" si="31"/>
        <v>#N/A</v>
      </c>
      <c r="AT155" s="73" t="e">
        <f t="shared" si="31"/>
        <v>#N/A</v>
      </c>
      <c r="AU155" s="73" t="e">
        <f t="shared" si="31"/>
        <v>#N/A</v>
      </c>
      <c r="AV155" s="73" t="e">
        <f t="shared" si="31"/>
        <v>#N/A</v>
      </c>
      <c r="AW155" s="73" t="e">
        <f t="shared" si="31"/>
        <v>#N/A</v>
      </c>
      <c r="AX155" s="73" t="e">
        <f t="shared" si="31"/>
        <v>#N/A</v>
      </c>
      <c r="AY155" s="73" t="e">
        <f t="shared" si="31"/>
        <v>#N/A</v>
      </c>
      <c r="AZ155" s="73">
        <f t="shared" si="31"/>
        <v>6</v>
      </c>
    </row>
    <row r="156" spans="2:52">
      <c r="B156" s="66">
        <v>152</v>
      </c>
      <c r="C156" s="66" t="s">
        <v>172</v>
      </c>
      <c r="D156" s="66" t="s">
        <v>190</v>
      </c>
      <c r="E156" s="66">
        <f>SUMIF($BF$5:$BF$40,D156,$BE$5:$BE$40)+COUNTIF($D$4:D156,D156)</f>
        <v>23611</v>
      </c>
      <c r="F156" s="66" t="s">
        <v>307</v>
      </c>
      <c r="G156" s="67" t="s">
        <v>95</v>
      </c>
      <c r="H156" s="68" t="s">
        <v>190</v>
      </c>
      <c r="I156" s="68">
        <v>6</v>
      </c>
      <c r="J156" s="68" t="s">
        <v>98</v>
      </c>
      <c r="K156" s="68">
        <v>7</v>
      </c>
      <c r="L156" s="68" t="s">
        <v>141</v>
      </c>
      <c r="M156" s="68">
        <v>0</v>
      </c>
      <c r="N156" s="68" t="s">
        <v>141</v>
      </c>
      <c r="O156" s="68">
        <v>0</v>
      </c>
      <c r="Q156" s="73" t="e">
        <f t="shared" si="32"/>
        <v>#N/A</v>
      </c>
      <c r="R156" s="73" t="e">
        <f t="shared" si="32"/>
        <v>#N/A</v>
      </c>
      <c r="S156" s="73" t="e">
        <f t="shared" si="32"/>
        <v>#N/A</v>
      </c>
      <c r="T156" s="73" t="e">
        <f t="shared" si="32"/>
        <v>#N/A</v>
      </c>
      <c r="U156" s="73" t="e">
        <f t="shared" si="32"/>
        <v>#N/A</v>
      </c>
      <c r="V156" s="73" t="e">
        <f t="shared" si="32"/>
        <v>#N/A</v>
      </c>
      <c r="W156" s="73" t="e">
        <f t="shared" si="32"/>
        <v>#N/A</v>
      </c>
      <c r="X156" s="73" t="e">
        <f t="shared" si="32"/>
        <v>#N/A</v>
      </c>
      <c r="Y156" s="73" t="e">
        <f t="shared" si="32"/>
        <v>#N/A</v>
      </c>
      <c r="Z156" s="73" t="e">
        <f t="shared" si="32"/>
        <v>#N/A</v>
      </c>
      <c r="AA156" s="73">
        <f t="shared" si="32"/>
        <v>7</v>
      </c>
      <c r="AB156" s="73" t="e">
        <f t="shared" si="32"/>
        <v>#N/A</v>
      </c>
      <c r="AC156" s="73" t="e">
        <f t="shared" si="32"/>
        <v>#N/A</v>
      </c>
      <c r="AD156" s="73" t="e">
        <f t="shared" si="32"/>
        <v>#N/A</v>
      </c>
      <c r="AE156" s="73" t="e">
        <f t="shared" si="32"/>
        <v>#N/A</v>
      </c>
      <c r="AF156" s="73" t="e">
        <f t="shared" si="32"/>
        <v>#N/A</v>
      </c>
      <c r="AG156" s="73" t="e">
        <f t="shared" si="33"/>
        <v>#N/A</v>
      </c>
      <c r="AH156" s="73" t="e">
        <f t="shared" si="33"/>
        <v>#N/A</v>
      </c>
      <c r="AI156" s="73" t="e">
        <f t="shared" si="33"/>
        <v>#N/A</v>
      </c>
      <c r="AJ156" s="73" t="e">
        <f t="shared" si="33"/>
        <v>#N/A</v>
      </c>
      <c r="AK156" s="73" t="e">
        <f t="shared" si="33"/>
        <v>#N/A</v>
      </c>
      <c r="AL156" s="73" t="e">
        <f t="shared" si="33"/>
        <v>#N/A</v>
      </c>
      <c r="AM156" s="73" t="e">
        <f t="shared" si="33"/>
        <v>#N/A</v>
      </c>
      <c r="AN156" s="73" t="e">
        <f t="shared" si="33"/>
        <v>#N/A</v>
      </c>
      <c r="AO156" s="73" t="e">
        <f t="shared" si="33"/>
        <v>#N/A</v>
      </c>
      <c r="AP156" s="73" t="e">
        <f t="shared" si="33"/>
        <v>#N/A</v>
      </c>
      <c r="AQ156" s="73" t="e">
        <f t="shared" si="33"/>
        <v>#N/A</v>
      </c>
      <c r="AR156" s="73" t="e">
        <f t="shared" si="31"/>
        <v>#N/A</v>
      </c>
      <c r="AS156" s="73" t="e">
        <f t="shared" si="31"/>
        <v>#N/A</v>
      </c>
      <c r="AT156" s="73" t="e">
        <f t="shared" si="31"/>
        <v>#N/A</v>
      </c>
      <c r="AU156" s="73" t="e">
        <f t="shared" si="31"/>
        <v>#N/A</v>
      </c>
      <c r="AV156" s="73" t="e">
        <f t="shared" si="31"/>
        <v>#N/A</v>
      </c>
      <c r="AW156" s="73" t="e">
        <f t="shared" si="31"/>
        <v>#N/A</v>
      </c>
      <c r="AX156" s="73" t="e">
        <f t="shared" si="31"/>
        <v>#N/A</v>
      </c>
      <c r="AY156" s="73" t="e">
        <f t="shared" si="31"/>
        <v>#N/A</v>
      </c>
      <c r="AZ156" s="73">
        <f t="shared" si="31"/>
        <v>6</v>
      </c>
    </row>
    <row r="157" spans="2:52">
      <c r="B157" s="66">
        <v>153</v>
      </c>
      <c r="C157" s="66" t="s">
        <v>142</v>
      </c>
      <c r="D157" s="66" t="s">
        <v>190</v>
      </c>
      <c r="E157" s="66">
        <f>SUMIF($BF$5:$BF$40,D157,$BE$5:$BE$40)+COUNTIF($D$4:D157,D157)</f>
        <v>23612</v>
      </c>
      <c r="F157" s="66" t="s">
        <v>308</v>
      </c>
      <c r="G157" s="67" t="s">
        <v>95</v>
      </c>
      <c r="H157" s="68" t="s">
        <v>190</v>
      </c>
      <c r="I157" s="68">
        <v>6</v>
      </c>
      <c r="J157" s="68" t="s">
        <v>98</v>
      </c>
      <c r="K157" s="68">
        <v>8</v>
      </c>
      <c r="L157" s="68" t="s">
        <v>83</v>
      </c>
      <c r="M157" s="68">
        <v>5</v>
      </c>
      <c r="N157" s="68" t="s">
        <v>99</v>
      </c>
      <c r="O157" s="68">
        <v>7</v>
      </c>
      <c r="Q157" s="73" t="e">
        <f t="shared" si="32"/>
        <v>#N/A</v>
      </c>
      <c r="R157" s="73" t="e">
        <f t="shared" si="32"/>
        <v>#N/A</v>
      </c>
      <c r="S157" s="73" t="e">
        <f t="shared" si="32"/>
        <v>#N/A</v>
      </c>
      <c r="T157" s="73" t="e">
        <f t="shared" si="32"/>
        <v>#N/A</v>
      </c>
      <c r="U157" s="73" t="e">
        <f t="shared" si="32"/>
        <v>#N/A</v>
      </c>
      <c r="V157" s="73" t="e">
        <f t="shared" si="32"/>
        <v>#N/A</v>
      </c>
      <c r="W157" s="73" t="e">
        <f t="shared" si="32"/>
        <v>#N/A</v>
      </c>
      <c r="X157" s="73" t="e">
        <f t="shared" si="32"/>
        <v>#N/A</v>
      </c>
      <c r="Y157" s="73" t="e">
        <f t="shared" si="32"/>
        <v>#N/A</v>
      </c>
      <c r="Z157" s="73">
        <f t="shared" si="32"/>
        <v>5</v>
      </c>
      <c r="AA157" s="73">
        <f t="shared" si="32"/>
        <v>8</v>
      </c>
      <c r="AB157" s="73" t="e">
        <f t="shared" si="32"/>
        <v>#N/A</v>
      </c>
      <c r="AC157" s="73" t="e">
        <f t="shared" si="32"/>
        <v>#N/A</v>
      </c>
      <c r="AD157" s="73" t="e">
        <f t="shared" si="32"/>
        <v>#N/A</v>
      </c>
      <c r="AE157" s="73" t="e">
        <f t="shared" si="32"/>
        <v>#N/A</v>
      </c>
      <c r="AF157" s="73" t="e">
        <f t="shared" si="32"/>
        <v>#N/A</v>
      </c>
      <c r="AG157" s="73" t="e">
        <f t="shared" si="33"/>
        <v>#N/A</v>
      </c>
      <c r="AH157" s="73" t="e">
        <f t="shared" si="33"/>
        <v>#N/A</v>
      </c>
      <c r="AI157" s="73" t="e">
        <f t="shared" si="33"/>
        <v>#N/A</v>
      </c>
      <c r="AJ157" s="73" t="e">
        <f t="shared" si="33"/>
        <v>#N/A</v>
      </c>
      <c r="AK157" s="73" t="e">
        <f t="shared" si="33"/>
        <v>#N/A</v>
      </c>
      <c r="AL157" s="73" t="e">
        <f t="shared" si="33"/>
        <v>#N/A</v>
      </c>
      <c r="AM157" s="73" t="e">
        <f t="shared" si="33"/>
        <v>#N/A</v>
      </c>
      <c r="AN157" s="73" t="e">
        <f t="shared" si="33"/>
        <v>#N/A</v>
      </c>
      <c r="AO157" s="73">
        <f t="shared" si="33"/>
        <v>7</v>
      </c>
      <c r="AP157" s="73" t="e">
        <f t="shared" si="33"/>
        <v>#N/A</v>
      </c>
      <c r="AQ157" s="73" t="e">
        <f t="shared" si="33"/>
        <v>#N/A</v>
      </c>
      <c r="AR157" s="73" t="e">
        <f t="shared" si="31"/>
        <v>#N/A</v>
      </c>
      <c r="AS157" s="73" t="e">
        <f t="shared" si="31"/>
        <v>#N/A</v>
      </c>
      <c r="AT157" s="73" t="e">
        <f t="shared" si="31"/>
        <v>#N/A</v>
      </c>
      <c r="AU157" s="73" t="e">
        <f t="shared" si="31"/>
        <v>#N/A</v>
      </c>
      <c r="AV157" s="73" t="e">
        <f t="shared" si="31"/>
        <v>#N/A</v>
      </c>
      <c r="AW157" s="73" t="e">
        <f t="shared" si="31"/>
        <v>#N/A</v>
      </c>
      <c r="AX157" s="73" t="e">
        <f t="shared" si="31"/>
        <v>#N/A</v>
      </c>
      <c r="AY157" s="73" t="e">
        <f t="shared" si="31"/>
        <v>#N/A</v>
      </c>
      <c r="AZ157" s="73">
        <f t="shared" si="31"/>
        <v>6</v>
      </c>
    </row>
    <row r="158" spans="2:52">
      <c r="B158" s="66">
        <v>154</v>
      </c>
      <c r="C158" s="66" t="s">
        <v>172</v>
      </c>
      <c r="D158" s="66" t="s">
        <v>190</v>
      </c>
      <c r="E158" s="66">
        <f>SUMIF($BF$5:$BF$40,D158,$BE$5:$BE$40)+COUNTIF($D$4:D158,D158)</f>
        <v>23613</v>
      </c>
      <c r="F158" s="66" t="s">
        <v>309</v>
      </c>
      <c r="G158" s="67" t="s">
        <v>95</v>
      </c>
      <c r="H158" s="68" t="s">
        <v>190</v>
      </c>
      <c r="I158" s="68">
        <v>7</v>
      </c>
      <c r="J158" s="68" t="s">
        <v>168</v>
      </c>
      <c r="K158" s="68">
        <v>7</v>
      </c>
      <c r="L158" s="68" t="s">
        <v>153</v>
      </c>
      <c r="M158" s="68">
        <v>8</v>
      </c>
      <c r="N158" s="68" t="s">
        <v>124</v>
      </c>
      <c r="O158" s="68">
        <v>0</v>
      </c>
      <c r="Q158" s="73" t="e">
        <f t="shared" si="32"/>
        <v>#N/A</v>
      </c>
      <c r="R158" s="73" t="e">
        <f t="shared" si="32"/>
        <v>#N/A</v>
      </c>
      <c r="S158" s="73" t="e">
        <f t="shared" si="32"/>
        <v>#N/A</v>
      </c>
      <c r="T158" s="73" t="e">
        <f t="shared" si="32"/>
        <v>#N/A</v>
      </c>
      <c r="U158" s="73" t="e">
        <f t="shared" si="32"/>
        <v>#N/A</v>
      </c>
      <c r="V158" s="73" t="e">
        <f t="shared" si="32"/>
        <v>#N/A</v>
      </c>
      <c r="W158" s="73" t="e">
        <f t="shared" si="32"/>
        <v>#N/A</v>
      </c>
      <c r="X158" s="73" t="e">
        <f t="shared" si="32"/>
        <v>#N/A</v>
      </c>
      <c r="Y158" s="73" t="e">
        <f t="shared" si="32"/>
        <v>#N/A</v>
      </c>
      <c r="Z158" s="73" t="e">
        <f t="shared" si="32"/>
        <v>#N/A</v>
      </c>
      <c r="AA158" s="73" t="e">
        <f t="shared" si="32"/>
        <v>#N/A</v>
      </c>
      <c r="AB158" s="73" t="e">
        <f t="shared" si="32"/>
        <v>#N/A</v>
      </c>
      <c r="AC158" s="73" t="e">
        <f t="shared" si="32"/>
        <v>#N/A</v>
      </c>
      <c r="AD158" s="73" t="e">
        <f t="shared" si="32"/>
        <v>#N/A</v>
      </c>
      <c r="AE158" s="73" t="e">
        <f t="shared" si="32"/>
        <v>#N/A</v>
      </c>
      <c r="AF158" s="73">
        <f t="shared" si="32"/>
        <v>8</v>
      </c>
      <c r="AG158" s="73" t="e">
        <f t="shared" si="33"/>
        <v>#N/A</v>
      </c>
      <c r="AH158" s="73" t="e">
        <f t="shared" si="33"/>
        <v>#N/A</v>
      </c>
      <c r="AI158" s="73" t="e">
        <f t="shared" si="33"/>
        <v>#N/A</v>
      </c>
      <c r="AJ158" s="73" t="e">
        <f t="shared" si="33"/>
        <v>#N/A</v>
      </c>
      <c r="AK158" s="73" t="e">
        <f t="shared" si="33"/>
        <v>#N/A</v>
      </c>
      <c r="AL158" s="73" t="e">
        <f t="shared" si="33"/>
        <v>#N/A</v>
      </c>
      <c r="AM158" s="73" t="e">
        <f t="shared" si="33"/>
        <v>#N/A</v>
      </c>
      <c r="AN158" s="73" t="e">
        <f t="shared" si="33"/>
        <v>#N/A</v>
      </c>
      <c r="AO158" s="73" t="e">
        <f t="shared" si="33"/>
        <v>#N/A</v>
      </c>
      <c r="AP158" s="73" t="e">
        <f t="shared" si="33"/>
        <v>#N/A</v>
      </c>
      <c r="AQ158" s="73" t="e">
        <f t="shared" si="33"/>
        <v>#N/A</v>
      </c>
      <c r="AR158" s="73" t="e">
        <f t="shared" si="31"/>
        <v>#N/A</v>
      </c>
      <c r="AS158" s="73" t="e">
        <f t="shared" si="31"/>
        <v>#N/A</v>
      </c>
      <c r="AT158" s="73" t="e">
        <f t="shared" si="31"/>
        <v>#N/A</v>
      </c>
      <c r="AU158" s="73" t="e">
        <f t="shared" si="31"/>
        <v>#N/A</v>
      </c>
      <c r="AV158" s="73" t="e">
        <f t="shared" si="31"/>
        <v>#N/A</v>
      </c>
      <c r="AW158" s="73">
        <f t="shared" si="31"/>
        <v>7</v>
      </c>
      <c r="AX158" s="73" t="e">
        <f t="shared" si="31"/>
        <v>#N/A</v>
      </c>
      <c r="AY158" s="73" t="e">
        <f t="shared" si="31"/>
        <v>#N/A</v>
      </c>
      <c r="AZ158" s="73">
        <f t="shared" si="31"/>
        <v>7</v>
      </c>
    </row>
    <row r="159" spans="2:52">
      <c r="B159" s="66">
        <v>155</v>
      </c>
      <c r="C159" s="66" t="s">
        <v>302</v>
      </c>
      <c r="D159" s="66" t="s">
        <v>190</v>
      </c>
      <c r="E159" s="66">
        <f>SUMIF($BF$5:$BF$40,D159,$BE$5:$BE$40)+COUNTIF($D$4:D159,D159)</f>
        <v>23614</v>
      </c>
      <c r="F159" s="66" t="s">
        <v>310</v>
      </c>
      <c r="G159" s="67" t="s">
        <v>95</v>
      </c>
      <c r="H159" s="68" t="s">
        <v>190</v>
      </c>
      <c r="I159" s="68">
        <v>5</v>
      </c>
      <c r="J159" s="68" t="s">
        <v>78</v>
      </c>
      <c r="K159" s="68">
        <v>5</v>
      </c>
      <c r="L159" s="68" t="s">
        <v>141</v>
      </c>
      <c r="M159" s="68">
        <v>0</v>
      </c>
      <c r="N159" s="68" t="s">
        <v>141</v>
      </c>
      <c r="O159" s="68">
        <v>0</v>
      </c>
      <c r="Q159" s="73" t="e">
        <f t="shared" si="32"/>
        <v>#N/A</v>
      </c>
      <c r="R159" s="73" t="e">
        <f t="shared" si="32"/>
        <v>#N/A</v>
      </c>
      <c r="S159" s="73" t="e">
        <f t="shared" si="32"/>
        <v>#N/A</v>
      </c>
      <c r="T159" s="73" t="e">
        <f t="shared" si="32"/>
        <v>#N/A</v>
      </c>
      <c r="U159" s="73" t="e">
        <f t="shared" si="32"/>
        <v>#N/A</v>
      </c>
      <c r="V159" s="73" t="e">
        <f t="shared" si="32"/>
        <v>#N/A</v>
      </c>
      <c r="W159" s="73" t="e">
        <f t="shared" si="32"/>
        <v>#N/A</v>
      </c>
      <c r="X159" s="73" t="e">
        <f t="shared" si="32"/>
        <v>#N/A</v>
      </c>
      <c r="Y159" s="73">
        <f t="shared" si="32"/>
        <v>5</v>
      </c>
      <c r="Z159" s="73" t="e">
        <f t="shared" si="32"/>
        <v>#N/A</v>
      </c>
      <c r="AA159" s="73" t="e">
        <f t="shared" si="32"/>
        <v>#N/A</v>
      </c>
      <c r="AB159" s="73" t="e">
        <f t="shared" si="32"/>
        <v>#N/A</v>
      </c>
      <c r="AC159" s="73" t="e">
        <f t="shared" si="32"/>
        <v>#N/A</v>
      </c>
      <c r="AD159" s="73" t="e">
        <f t="shared" si="32"/>
        <v>#N/A</v>
      </c>
      <c r="AE159" s="73" t="e">
        <f t="shared" si="32"/>
        <v>#N/A</v>
      </c>
      <c r="AF159" s="73" t="e">
        <f t="shared" si="32"/>
        <v>#N/A</v>
      </c>
      <c r="AG159" s="73" t="e">
        <f t="shared" si="33"/>
        <v>#N/A</v>
      </c>
      <c r="AH159" s="73" t="e">
        <f t="shared" si="33"/>
        <v>#N/A</v>
      </c>
      <c r="AI159" s="73" t="e">
        <f t="shared" si="33"/>
        <v>#N/A</v>
      </c>
      <c r="AJ159" s="73" t="e">
        <f t="shared" si="33"/>
        <v>#N/A</v>
      </c>
      <c r="AK159" s="73" t="e">
        <f t="shared" si="33"/>
        <v>#N/A</v>
      </c>
      <c r="AL159" s="73" t="e">
        <f t="shared" si="33"/>
        <v>#N/A</v>
      </c>
      <c r="AM159" s="73" t="e">
        <f t="shared" si="33"/>
        <v>#N/A</v>
      </c>
      <c r="AN159" s="73" t="e">
        <f t="shared" si="33"/>
        <v>#N/A</v>
      </c>
      <c r="AO159" s="73" t="e">
        <f t="shared" si="33"/>
        <v>#N/A</v>
      </c>
      <c r="AP159" s="73" t="e">
        <f t="shared" si="33"/>
        <v>#N/A</v>
      </c>
      <c r="AQ159" s="73" t="e">
        <f t="shared" si="33"/>
        <v>#N/A</v>
      </c>
      <c r="AR159" s="73" t="e">
        <f t="shared" si="31"/>
        <v>#N/A</v>
      </c>
      <c r="AS159" s="73" t="e">
        <f t="shared" si="31"/>
        <v>#N/A</v>
      </c>
      <c r="AT159" s="73" t="e">
        <f t="shared" si="31"/>
        <v>#N/A</v>
      </c>
      <c r="AU159" s="73" t="e">
        <f t="shared" si="31"/>
        <v>#N/A</v>
      </c>
      <c r="AV159" s="73" t="e">
        <f t="shared" si="31"/>
        <v>#N/A</v>
      </c>
      <c r="AW159" s="73" t="e">
        <f t="shared" si="31"/>
        <v>#N/A</v>
      </c>
      <c r="AX159" s="73" t="e">
        <f t="shared" si="31"/>
        <v>#N/A</v>
      </c>
      <c r="AY159" s="73" t="e">
        <f t="shared" si="31"/>
        <v>#N/A</v>
      </c>
      <c r="AZ159" s="73">
        <f t="shared" si="31"/>
        <v>5</v>
      </c>
    </row>
    <row r="160" spans="2:52">
      <c r="B160" s="66">
        <v>156</v>
      </c>
      <c r="C160" s="66" t="s">
        <v>142</v>
      </c>
      <c r="D160" s="66" t="s">
        <v>190</v>
      </c>
      <c r="E160" s="66">
        <f>SUMIF($BF$5:$BF$40,D160,$BE$5:$BE$40)+COUNTIF($D$4:D160,D160)</f>
        <v>23615</v>
      </c>
      <c r="F160" s="66" t="s">
        <v>311</v>
      </c>
      <c r="G160" s="67" t="s">
        <v>95</v>
      </c>
      <c r="H160" s="68" t="s">
        <v>190</v>
      </c>
      <c r="I160" s="68">
        <v>5</v>
      </c>
      <c r="J160" s="68" t="s">
        <v>96</v>
      </c>
      <c r="K160" s="68">
        <v>5</v>
      </c>
      <c r="L160" s="68" t="s">
        <v>141</v>
      </c>
      <c r="M160" s="68">
        <v>0</v>
      </c>
      <c r="N160" s="68" t="s">
        <v>141</v>
      </c>
      <c r="O160" s="68">
        <v>0</v>
      </c>
      <c r="Q160" s="73" t="e">
        <f t="shared" si="32"/>
        <v>#N/A</v>
      </c>
      <c r="R160" s="73" t="e">
        <f t="shared" si="32"/>
        <v>#N/A</v>
      </c>
      <c r="S160" s="73">
        <f t="shared" si="32"/>
        <v>5</v>
      </c>
      <c r="T160" s="73" t="e">
        <f t="shared" si="32"/>
        <v>#N/A</v>
      </c>
      <c r="U160" s="73" t="e">
        <f t="shared" si="32"/>
        <v>#N/A</v>
      </c>
      <c r="V160" s="73" t="e">
        <f t="shared" si="32"/>
        <v>#N/A</v>
      </c>
      <c r="W160" s="73" t="e">
        <f t="shared" si="32"/>
        <v>#N/A</v>
      </c>
      <c r="X160" s="73" t="e">
        <f t="shared" si="32"/>
        <v>#N/A</v>
      </c>
      <c r="Y160" s="73" t="e">
        <f t="shared" si="32"/>
        <v>#N/A</v>
      </c>
      <c r="Z160" s="73" t="e">
        <f t="shared" si="32"/>
        <v>#N/A</v>
      </c>
      <c r="AA160" s="73" t="e">
        <f t="shared" si="32"/>
        <v>#N/A</v>
      </c>
      <c r="AB160" s="73" t="e">
        <f t="shared" si="32"/>
        <v>#N/A</v>
      </c>
      <c r="AC160" s="73" t="e">
        <f t="shared" si="32"/>
        <v>#N/A</v>
      </c>
      <c r="AD160" s="73" t="e">
        <f t="shared" si="32"/>
        <v>#N/A</v>
      </c>
      <c r="AE160" s="73" t="e">
        <f t="shared" si="32"/>
        <v>#N/A</v>
      </c>
      <c r="AF160" s="73" t="e">
        <f t="shared" si="32"/>
        <v>#N/A</v>
      </c>
      <c r="AG160" s="73" t="e">
        <f t="shared" si="33"/>
        <v>#N/A</v>
      </c>
      <c r="AH160" s="73" t="e">
        <f t="shared" si="33"/>
        <v>#N/A</v>
      </c>
      <c r="AI160" s="73" t="e">
        <f t="shared" si="33"/>
        <v>#N/A</v>
      </c>
      <c r="AJ160" s="73" t="e">
        <f t="shared" si="33"/>
        <v>#N/A</v>
      </c>
      <c r="AK160" s="73" t="e">
        <f t="shared" si="33"/>
        <v>#N/A</v>
      </c>
      <c r="AL160" s="73" t="e">
        <f t="shared" si="33"/>
        <v>#N/A</v>
      </c>
      <c r="AM160" s="73" t="e">
        <f t="shared" si="33"/>
        <v>#N/A</v>
      </c>
      <c r="AN160" s="73" t="e">
        <f t="shared" si="33"/>
        <v>#N/A</v>
      </c>
      <c r="AO160" s="73" t="e">
        <f t="shared" si="33"/>
        <v>#N/A</v>
      </c>
      <c r="AP160" s="73" t="e">
        <f t="shared" si="33"/>
        <v>#N/A</v>
      </c>
      <c r="AQ160" s="73" t="e">
        <f t="shared" si="33"/>
        <v>#N/A</v>
      </c>
      <c r="AR160" s="73" t="e">
        <f t="shared" si="31"/>
        <v>#N/A</v>
      </c>
      <c r="AS160" s="73" t="e">
        <f t="shared" si="31"/>
        <v>#N/A</v>
      </c>
      <c r="AT160" s="73" t="e">
        <f t="shared" si="31"/>
        <v>#N/A</v>
      </c>
      <c r="AU160" s="73" t="e">
        <f t="shared" si="31"/>
        <v>#N/A</v>
      </c>
      <c r="AV160" s="73" t="e">
        <f t="shared" si="31"/>
        <v>#N/A</v>
      </c>
      <c r="AW160" s="73" t="e">
        <f t="shared" si="31"/>
        <v>#N/A</v>
      </c>
      <c r="AX160" s="73" t="e">
        <f t="shared" si="31"/>
        <v>#N/A</v>
      </c>
      <c r="AY160" s="73" t="e">
        <f t="shared" si="31"/>
        <v>#N/A</v>
      </c>
      <c r="AZ160" s="73">
        <f t="shared" si="31"/>
        <v>5</v>
      </c>
    </row>
    <row r="161" spans="2:52">
      <c r="B161" s="66">
        <v>157</v>
      </c>
      <c r="C161" s="66" t="s">
        <v>142</v>
      </c>
      <c r="D161" s="66" t="s">
        <v>196</v>
      </c>
      <c r="E161" s="66">
        <f>SUMIF($BF$5:$BF$40,D161,$BE$5:$BE$40)+COUNTIF($D$4:D161,D161)</f>
        <v>22401</v>
      </c>
      <c r="F161" s="66" t="s">
        <v>312</v>
      </c>
      <c r="G161" s="67" t="s">
        <v>158</v>
      </c>
      <c r="H161" s="68" t="s">
        <v>196</v>
      </c>
      <c r="I161" s="68">
        <v>1</v>
      </c>
      <c r="J161" s="68" t="s">
        <v>100</v>
      </c>
      <c r="K161" s="68">
        <v>0</v>
      </c>
      <c r="L161" s="68" t="s">
        <v>100</v>
      </c>
      <c r="M161" s="68">
        <v>0</v>
      </c>
      <c r="N161" s="68" t="s">
        <v>100</v>
      </c>
      <c r="O161" s="68">
        <v>0</v>
      </c>
      <c r="Q161" s="73" t="e">
        <f t="shared" si="32"/>
        <v>#N/A</v>
      </c>
      <c r="R161" s="73" t="e">
        <f t="shared" si="32"/>
        <v>#N/A</v>
      </c>
      <c r="S161" s="73" t="e">
        <f t="shared" si="32"/>
        <v>#N/A</v>
      </c>
      <c r="T161" s="73" t="e">
        <f t="shared" si="32"/>
        <v>#N/A</v>
      </c>
      <c r="U161" s="73" t="e">
        <f t="shared" si="32"/>
        <v>#N/A</v>
      </c>
      <c r="V161" s="73" t="e">
        <f t="shared" si="32"/>
        <v>#N/A</v>
      </c>
      <c r="W161" s="73" t="e">
        <f t="shared" si="32"/>
        <v>#N/A</v>
      </c>
      <c r="X161" s="73" t="e">
        <f t="shared" si="32"/>
        <v>#N/A</v>
      </c>
      <c r="Y161" s="73" t="e">
        <f t="shared" si="32"/>
        <v>#N/A</v>
      </c>
      <c r="Z161" s="73" t="e">
        <f t="shared" si="32"/>
        <v>#N/A</v>
      </c>
      <c r="AA161" s="73" t="e">
        <f t="shared" si="32"/>
        <v>#N/A</v>
      </c>
      <c r="AB161" s="73" t="e">
        <f t="shared" si="32"/>
        <v>#N/A</v>
      </c>
      <c r="AC161" s="73" t="e">
        <f t="shared" si="32"/>
        <v>#N/A</v>
      </c>
      <c r="AD161" s="73" t="e">
        <f t="shared" si="32"/>
        <v>#N/A</v>
      </c>
      <c r="AE161" s="73" t="e">
        <f t="shared" si="32"/>
        <v>#N/A</v>
      </c>
      <c r="AF161" s="73" t="e">
        <f t="shared" si="32"/>
        <v>#N/A</v>
      </c>
      <c r="AG161" s="73" t="e">
        <f t="shared" si="33"/>
        <v>#N/A</v>
      </c>
      <c r="AH161" s="73" t="e">
        <f t="shared" si="33"/>
        <v>#N/A</v>
      </c>
      <c r="AI161" s="73" t="e">
        <f t="shared" si="33"/>
        <v>#N/A</v>
      </c>
      <c r="AJ161" s="73" t="e">
        <f t="shared" si="33"/>
        <v>#N/A</v>
      </c>
      <c r="AK161" s="73" t="e">
        <f t="shared" si="33"/>
        <v>#N/A</v>
      </c>
      <c r="AL161" s="73" t="e">
        <f t="shared" si="33"/>
        <v>#N/A</v>
      </c>
      <c r="AM161" s="73" t="e">
        <f t="shared" si="33"/>
        <v>#N/A</v>
      </c>
      <c r="AN161" s="73">
        <f t="shared" si="33"/>
        <v>1</v>
      </c>
      <c r="AO161" s="73" t="e">
        <f t="shared" si="33"/>
        <v>#N/A</v>
      </c>
      <c r="AP161" s="73" t="e">
        <f t="shared" si="33"/>
        <v>#N/A</v>
      </c>
      <c r="AQ161" s="73" t="e">
        <f t="shared" si="33"/>
        <v>#N/A</v>
      </c>
      <c r="AR161" s="73" t="e">
        <f t="shared" si="31"/>
        <v>#N/A</v>
      </c>
      <c r="AS161" s="73" t="e">
        <f t="shared" si="31"/>
        <v>#N/A</v>
      </c>
      <c r="AT161" s="73" t="e">
        <f t="shared" si="31"/>
        <v>#N/A</v>
      </c>
      <c r="AU161" s="73" t="e">
        <f t="shared" si="31"/>
        <v>#N/A</v>
      </c>
      <c r="AV161" s="73" t="e">
        <f t="shared" si="31"/>
        <v>#N/A</v>
      </c>
      <c r="AW161" s="73" t="e">
        <f t="shared" si="31"/>
        <v>#N/A</v>
      </c>
      <c r="AX161" s="73" t="e">
        <f t="shared" si="31"/>
        <v>#N/A</v>
      </c>
      <c r="AY161" s="73" t="e">
        <f t="shared" si="31"/>
        <v>#N/A</v>
      </c>
      <c r="AZ161" s="73" t="e">
        <f t="shared" si="31"/>
        <v>#N/A</v>
      </c>
    </row>
    <row r="162" spans="2:52">
      <c r="B162" s="66">
        <v>158</v>
      </c>
      <c r="C162" s="66" t="s">
        <v>172</v>
      </c>
      <c r="D162" s="66" t="s">
        <v>196</v>
      </c>
      <c r="E162" s="66">
        <f>SUMIF($BF$5:$BF$40,D162,$BE$5:$BE$40)+COUNTIF($D$4:D162,D162)</f>
        <v>22402</v>
      </c>
      <c r="F162" s="66" t="s">
        <v>313</v>
      </c>
      <c r="G162" s="67" t="s">
        <v>158</v>
      </c>
      <c r="H162" s="68" t="s">
        <v>196</v>
      </c>
      <c r="I162" s="68">
        <v>1</v>
      </c>
      <c r="J162" s="68" t="s">
        <v>100</v>
      </c>
      <c r="K162" s="68">
        <v>0</v>
      </c>
      <c r="L162" s="68" t="s">
        <v>100</v>
      </c>
      <c r="M162" s="68">
        <v>0</v>
      </c>
      <c r="N162" s="68" t="s">
        <v>100</v>
      </c>
      <c r="O162" s="68">
        <v>0</v>
      </c>
      <c r="Q162" s="73" t="e">
        <f t="shared" si="32"/>
        <v>#N/A</v>
      </c>
      <c r="R162" s="73" t="e">
        <f t="shared" si="32"/>
        <v>#N/A</v>
      </c>
      <c r="S162" s="73" t="e">
        <f t="shared" si="32"/>
        <v>#N/A</v>
      </c>
      <c r="T162" s="73" t="e">
        <f t="shared" si="32"/>
        <v>#N/A</v>
      </c>
      <c r="U162" s="73" t="e">
        <f t="shared" si="32"/>
        <v>#N/A</v>
      </c>
      <c r="V162" s="73" t="e">
        <f t="shared" si="32"/>
        <v>#N/A</v>
      </c>
      <c r="W162" s="73" t="e">
        <f t="shared" si="32"/>
        <v>#N/A</v>
      </c>
      <c r="X162" s="73" t="e">
        <f t="shared" si="32"/>
        <v>#N/A</v>
      </c>
      <c r="Y162" s="73" t="e">
        <f t="shared" si="32"/>
        <v>#N/A</v>
      </c>
      <c r="Z162" s="73" t="e">
        <f t="shared" si="32"/>
        <v>#N/A</v>
      </c>
      <c r="AA162" s="73" t="e">
        <f t="shared" si="32"/>
        <v>#N/A</v>
      </c>
      <c r="AB162" s="73" t="e">
        <f t="shared" si="32"/>
        <v>#N/A</v>
      </c>
      <c r="AC162" s="73" t="e">
        <f t="shared" si="32"/>
        <v>#N/A</v>
      </c>
      <c r="AD162" s="73" t="e">
        <f t="shared" si="32"/>
        <v>#N/A</v>
      </c>
      <c r="AE162" s="73" t="e">
        <f t="shared" si="32"/>
        <v>#N/A</v>
      </c>
      <c r="AF162" s="73" t="e">
        <f t="shared" si="32"/>
        <v>#N/A</v>
      </c>
      <c r="AG162" s="73" t="e">
        <f t="shared" si="33"/>
        <v>#N/A</v>
      </c>
      <c r="AH162" s="73" t="e">
        <f t="shared" si="33"/>
        <v>#N/A</v>
      </c>
      <c r="AI162" s="73" t="e">
        <f t="shared" si="33"/>
        <v>#N/A</v>
      </c>
      <c r="AJ162" s="73" t="e">
        <f t="shared" si="33"/>
        <v>#N/A</v>
      </c>
      <c r="AK162" s="73" t="e">
        <f t="shared" si="33"/>
        <v>#N/A</v>
      </c>
      <c r="AL162" s="73" t="e">
        <f t="shared" si="33"/>
        <v>#N/A</v>
      </c>
      <c r="AM162" s="73" t="e">
        <f t="shared" si="33"/>
        <v>#N/A</v>
      </c>
      <c r="AN162" s="73">
        <f t="shared" si="33"/>
        <v>1</v>
      </c>
      <c r="AO162" s="73" t="e">
        <f t="shared" si="33"/>
        <v>#N/A</v>
      </c>
      <c r="AP162" s="73" t="e">
        <f t="shared" si="33"/>
        <v>#N/A</v>
      </c>
      <c r="AQ162" s="73" t="e">
        <f t="shared" si="33"/>
        <v>#N/A</v>
      </c>
      <c r="AR162" s="73" t="e">
        <f t="shared" si="31"/>
        <v>#N/A</v>
      </c>
      <c r="AS162" s="73" t="e">
        <f t="shared" si="31"/>
        <v>#N/A</v>
      </c>
      <c r="AT162" s="73" t="e">
        <f t="shared" si="31"/>
        <v>#N/A</v>
      </c>
      <c r="AU162" s="73" t="e">
        <f t="shared" si="31"/>
        <v>#N/A</v>
      </c>
      <c r="AV162" s="73" t="e">
        <f t="shared" si="31"/>
        <v>#N/A</v>
      </c>
      <c r="AW162" s="73" t="e">
        <f t="shared" si="31"/>
        <v>#N/A</v>
      </c>
      <c r="AX162" s="73" t="e">
        <f t="shared" si="31"/>
        <v>#N/A</v>
      </c>
      <c r="AY162" s="73" t="e">
        <f t="shared" si="31"/>
        <v>#N/A</v>
      </c>
      <c r="AZ162" s="73" t="e">
        <f t="shared" si="31"/>
        <v>#N/A</v>
      </c>
    </row>
    <row r="163" spans="2:52">
      <c r="B163" s="66">
        <v>159</v>
      </c>
      <c r="C163" s="66" t="s">
        <v>172</v>
      </c>
      <c r="D163" s="66" t="s">
        <v>196</v>
      </c>
      <c r="E163" s="66">
        <f>SUMIF($BF$5:$BF$40,D163,$BE$5:$BE$40)+COUNTIF($D$4:D163,D163)</f>
        <v>22403</v>
      </c>
      <c r="F163" s="66" t="s">
        <v>314</v>
      </c>
      <c r="G163" s="67" t="s">
        <v>158</v>
      </c>
      <c r="H163" s="68" t="s">
        <v>196</v>
      </c>
      <c r="I163" s="68">
        <v>2</v>
      </c>
      <c r="J163" s="68" t="s">
        <v>100</v>
      </c>
      <c r="K163" s="68">
        <v>0</v>
      </c>
      <c r="L163" s="68" t="s">
        <v>100</v>
      </c>
      <c r="M163" s="68">
        <v>0</v>
      </c>
      <c r="N163" s="68" t="s">
        <v>100</v>
      </c>
      <c r="O163" s="68">
        <v>0</v>
      </c>
      <c r="Q163" s="73" t="e">
        <f t="shared" si="32"/>
        <v>#N/A</v>
      </c>
      <c r="R163" s="73" t="e">
        <f t="shared" si="32"/>
        <v>#N/A</v>
      </c>
      <c r="S163" s="73" t="e">
        <f t="shared" si="32"/>
        <v>#N/A</v>
      </c>
      <c r="T163" s="73" t="e">
        <f t="shared" si="32"/>
        <v>#N/A</v>
      </c>
      <c r="U163" s="73" t="e">
        <f t="shared" si="32"/>
        <v>#N/A</v>
      </c>
      <c r="V163" s="73" t="e">
        <f t="shared" si="32"/>
        <v>#N/A</v>
      </c>
      <c r="W163" s="73" t="e">
        <f t="shared" si="32"/>
        <v>#N/A</v>
      </c>
      <c r="X163" s="73" t="e">
        <f t="shared" si="32"/>
        <v>#N/A</v>
      </c>
      <c r="Y163" s="73" t="e">
        <f t="shared" si="32"/>
        <v>#N/A</v>
      </c>
      <c r="Z163" s="73" t="e">
        <f t="shared" si="32"/>
        <v>#N/A</v>
      </c>
      <c r="AA163" s="73" t="e">
        <f t="shared" si="32"/>
        <v>#N/A</v>
      </c>
      <c r="AB163" s="73" t="e">
        <f t="shared" si="32"/>
        <v>#N/A</v>
      </c>
      <c r="AC163" s="73" t="e">
        <f t="shared" si="32"/>
        <v>#N/A</v>
      </c>
      <c r="AD163" s="73" t="e">
        <f t="shared" si="32"/>
        <v>#N/A</v>
      </c>
      <c r="AE163" s="73" t="e">
        <f t="shared" si="32"/>
        <v>#N/A</v>
      </c>
      <c r="AF163" s="73" t="e">
        <f t="shared" si="32"/>
        <v>#N/A</v>
      </c>
      <c r="AG163" s="73" t="e">
        <f t="shared" si="33"/>
        <v>#N/A</v>
      </c>
      <c r="AH163" s="73" t="e">
        <f t="shared" si="33"/>
        <v>#N/A</v>
      </c>
      <c r="AI163" s="73" t="e">
        <f t="shared" si="33"/>
        <v>#N/A</v>
      </c>
      <c r="AJ163" s="73" t="e">
        <f t="shared" si="33"/>
        <v>#N/A</v>
      </c>
      <c r="AK163" s="73" t="e">
        <f t="shared" si="33"/>
        <v>#N/A</v>
      </c>
      <c r="AL163" s="73" t="e">
        <f t="shared" si="33"/>
        <v>#N/A</v>
      </c>
      <c r="AM163" s="73" t="e">
        <f t="shared" si="33"/>
        <v>#N/A</v>
      </c>
      <c r="AN163" s="73">
        <f t="shared" si="33"/>
        <v>2</v>
      </c>
      <c r="AO163" s="73" t="e">
        <f t="shared" si="33"/>
        <v>#N/A</v>
      </c>
      <c r="AP163" s="73" t="e">
        <f t="shared" si="33"/>
        <v>#N/A</v>
      </c>
      <c r="AQ163" s="73" t="e">
        <f t="shared" si="33"/>
        <v>#N/A</v>
      </c>
      <c r="AR163" s="73" t="e">
        <f t="shared" si="31"/>
        <v>#N/A</v>
      </c>
      <c r="AS163" s="73" t="e">
        <f t="shared" si="31"/>
        <v>#N/A</v>
      </c>
      <c r="AT163" s="73" t="e">
        <f t="shared" si="31"/>
        <v>#N/A</v>
      </c>
      <c r="AU163" s="73" t="e">
        <f t="shared" si="31"/>
        <v>#N/A</v>
      </c>
      <c r="AV163" s="73" t="e">
        <f t="shared" si="31"/>
        <v>#N/A</v>
      </c>
      <c r="AW163" s="73" t="e">
        <f t="shared" si="31"/>
        <v>#N/A</v>
      </c>
      <c r="AX163" s="73" t="e">
        <f t="shared" si="31"/>
        <v>#N/A</v>
      </c>
      <c r="AY163" s="73" t="e">
        <f t="shared" si="31"/>
        <v>#N/A</v>
      </c>
      <c r="AZ163" s="73" t="e">
        <f t="shared" si="31"/>
        <v>#N/A</v>
      </c>
    </row>
    <row r="164" spans="2:52">
      <c r="B164" s="66">
        <v>160</v>
      </c>
      <c r="C164" s="66" t="s">
        <v>172</v>
      </c>
      <c r="D164" s="66" t="s">
        <v>196</v>
      </c>
      <c r="E164" s="66">
        <f>SUMIF($BF$5:$BF$40,D164,$BE$5:$BE$40)+COUNTIF($D$4:D164,D164)</f>
        <v>22404</v>
      </c>
      <c r="F164" s="66" t="s">
        <v>315</v>
      </c>
      <c r="G164" s="67" t="s">
        <v>158</v>
      </c>
      <c r="H164" s="68" t="s">
        <v>196</v>
      </c>
      <c r="I164" s="68">
        <v>3</v>
      </c>
      <c r="J164" s="68" t="s">
        <v>100</v>
      </c>
      <c r="K164" s="68">
        <v>0</v>
      </c>
      <c r="L164" s="68" t="s">
        <v>100</v>
      </c>
      <c r="M164" s="68">
        <v>0</v>
      </c>
      <c r="N164" s="68" t="s">
        <v>100</v>
      </c>
      <c r="O164" s="68">
        <v>0</v>
      </c>
      <c r="Q164" s="73" t="e">
        <f t="shared" si="32"/>
        <v>#N/A</v>
      </c>
      <c r="R164" s="73" t="e">
        <f t="shared" si="32"/>
        <v>#N/A</v>
      </c>
      <c r="S164" s="73" t="e">
        <f t="shared" si="32"/>
        <v>#N/A</v>
      </c>
      <c r="T164" s="73" t="e">
        <f t="shared" si="32"/>
        <v>#N/A</v>
      </c>
      <c r="U164" s="73" t="e">
        <f t="shared" si="32"/>
        <v>#N/A</v>
      </c>
      <c r="V164" s="73" t="e">
        <f t="shared" si="32"/>
        <v>#N/A</v>
      </c>
      <c r="W164" s="73" t="e">
        <f t="shared" si="32"/>
        <v>#N/A</v>
      </c>
      <c r="X164" s="73" t="e">
        <f t="shared" si="32"/>
        <v>#N/A</v>
      </c>
      <c r="Y164" s="73" t="e">
        <f t="shared" si="32"/>
        <v>#N/A</v>
      </c>
      <c r="Z164" s="73" t="e">
        <f t="shared" si="32"/>
        <v>#N/A</v>
      </c>
      <c r="AA164" s="73" t="e">
        <f t="shared" si="32"/>
        <v>#N/A</v>
      </c>
      <c r="AB164" s="73" t="e">
        <f t="shared" si="32"/>
        <v>#N/A</v>
      </c>
      <c r="AC164" s="73" t="e">
        <f t="shared" si="32"/>
        <v>#N/A</v>
      </c>
      <c r="AD164" s="73" t="e">
        <f t="shared" si="32"/>
        <v>#N/A</v>
      </c>
      <c r="AE164" s="73" t="e">
        <f t="shared" si="32"/>
        <v>#N/A</v>
      </c>
      <c r="AF164" s="73" t="e">
        <f t="shared" si="32"/>
        <v>#N/A</v>
      </c>
      <c r="AG164" s="73" t="e">
        <f t="shared" si="33"/>
        <v>#N/A</v>
      </c>
      <c r="AH164" s="73" t="e">
        <f t="shared" si="33"/>
        <v>#N/A</v>
      </c>
      <c r="AI164" s="73" t="e">
        <f t="shared" si="33"/>
        <v>#N/A</v>
      </c>
      <c r="AJ164" s="73" t="e">
        <f t="shared" si="33"/>
        <v>#N/A</v>
      </c>
      <c r="AK164" s="73" t="e">
        <f t="shared" si="33"/>
        <v>#N/A</v>
      </c>
      <c r="AL164" s="73" t="e">
        <f t="shared" si="33"/>
        <v>#N/A</v>
      </c>
      <c r="AM164" s="73" t="e">
        <f t="shared" si="33"/>
        <v>#N/A</v>
      </c>
      <c r="AN164" s="73">
        <f t="shared" si="33"/>
        <v>3</v>
      </c>
      <c r="AO164" s="73" t="e">
        <f t="shared" si="33"/>
        <v>#N/A</v>
      </c>
      <c r="AP164" s="73" t="e">
        <f t="shared" si="33"/>
        <v>#N/A</v>
      </c>
      <c r="AQ164" s="73" t="e">
        <f t="shared" si="33"/>
        <v>#N/A</v>
      </c>
      <c r="AR164" s="73" t="e">
        <f t="shared" si="31"/>
        <v>#N/A</v>
      </c>
      <c r="AS164" s="73" t="e">
        <f t="shared" si="31"/>
        <v>#N/A</v>
      </c>
      <c r="AT164" s="73" t="e">
        <f t="shared" si="31"/>
        <v>#N/A</v>
      </c>
      <c r="AU164" s="73" t="e">
        <f t="shared" si="31"/>
        <v>#N/A</v>
      </c>
      <c r="AV164" s="73" t="e">
        <f t="shared" si="31"/>
        <v>#N/A</v>
      </c>
      <c r="AW164" s="73" t="e">
        <f t="shared" si="31"/>
        <v>#N/A</v>
      </c>
      <c r="AX164" s="73" t="e">
        <f t="shared" si="31"/>
        <v>#N/A</v>
      </c>
      <c r="AY164" s="73" t="e">
        <f t="shared" si="31"/>
        <v>#N/A</v>
      </c>
      <c r="AZ164" s="73" t="e">
        <f t="shared" si="31"/>
        <v>#N/A</v>
      </c>
    </row>
    <row r="165" spans="2:52">
      <c r="B165" s="66">
        <v>161</v>
      </c>
      <c r="C165" s="66" t="s">
        <v>172</v>
      </c>
      <c r="D165" s="66" t="s">
        <v>196</v>
      </c>
      <c r="E165" s="66">
        <f>SUMIF($BF$5:$BF$40,D165,$BE$5:$BE$40)+COUNTIF($D$4:D165,D165)</f>
        <v>22405</v>
      </c>
      <c r="F165" s="66" t="s">
        <v>316</v>
      </c>
      <c r="G165" s="67" t="s">
        <v>158</v>
      </c>
      <c r="H165" s="68" t="s">
        <v>196</v>
      </c>
      <c r="I165" s="68">
        <v>4</v>
      </c>
      <c r="J165" s="68" t="s">
        <v>100</v>
      </c>
      <c r="K165" s="68">
        <v>0</v>
      </c>
      <c r="L165" s="68" t="s">
        <v>100</v>
      </c>
      <c r="M165" s="68">
        <v>0</v>
      </c>
      <c r="N165" s="68" t="s">
        <v>100</v>
      </c>
      <c r="O165" s="68">
        <v>0</v>
      </c>
      <c r="Q165" s="73" t="e">
        <f t="shared" si="32"/>
        <v>#N/A</v>
      </c>
      <c r="R165" s="73" t="e">
        <f t="shared" si="32"/>
        <v>#N/A</v>
      </c>
      <c r="S165" s="73" t="e">
        <f t="shared" si="32"/>
        <v>#N/A</v>
      </c>
      <c r="T165" s="73" t="e">
        <f t="shared" si="32"/>
        <v>#N/A</v>
      </c>
      <c r="U165" s="73" t="e">
        <f t="shared" si="32"/>
        <v>#N/A</v>
      </c>
      <c r="V165" s="73" t="e">
        <f t="shared" si="32"/>
        <v>#N/A</v>
      </c>
      <c r="W165" s="73" t="e">
        <f t="shared" si="32"/>
        <v>#N/A</v>
      </c>
      <c r="X165" s="73" t="e">
        <f t="shared" si="32"/>
        <v>#N/A</v>
      </c>
      <c r="Y165" s="73" t="e">
        <f t="shared" si="32"/>
        <v>#N/A</v>
      </c>
      <c r="Z165" s="73" t="e">
        <f t="shared" si="32"/>
        <v>#N/A</v>
      </c>
      <c r="AA165" s="73" t="e">
        <f t="shared" si="32"/>
        <v>#N/A</v>
      </c>
      <c r="AB165" s="73" t="e">
        <f t="shared" si="32"/>
        <v>#N/A</v>
      </c>
      <c r="AC165" s="73" t="e">
        <f t="shared" si="32"/>
        <v>#N/A</v>
      </c>
      <c r="AD165" s="73" t="e">
        <f t="shared" si="32"/>
        <v>#N/A</v>
      </c>
      <c r="AE165" s="73" t="e">
        <f t="shared" si="32"/>
        <v>#N/A</v>
      </c>
      <c r="AF165" s="73" t="e">
        <f t="shared" si="32"/>
        <v>#N/A</v>
      </c>
      <c r="AG165" s="73" t="e">
        <f t="shared" si="33"/>
        <v>#N/A</v>
      </c>
      <c r="AH165" s="73" t="e">
        <f t="shared" si="33"/>
        <v>#N/A</v>
      </c>
      <c r="AI165" s="73" t="e">
        <f t="shared" si="33"/>
        <v>#N/A</v>
      </c>
      <c r="AJ165" s="73" t="e">
        <f t="shared" si="33"/>
        <v>#N/A</v>
      </c>
      <c r="AK165" s="73" t="e">
        <f t="shared" si="33"/>
        <v>#N/A</v>
      </c>
      <c r="AL165" s="73" t="e">
        <f t="shared" si="33"/>
        <v>#N/A</v>
      </c>
      <c r="AM165" s="73" t="e">
        <f t="shared" si="33"/>
        <v>#N/A</v>
      </c>
      <c r="AN165" s="73">
        <f t="shared" si="33"/>
        <v>4</v>
      </c>
      <c r="AO165" s="73" t="e">
        <f t="shared" si="33"/>
        <v>#N/A</v>
      </c>
      <c r="AP165" s="73" t="e">
        <f t="shared" si="33"/>
        <v>#N/A</v>
      </c>
      <c r="AQ165" s="73" t="e">
        <f t="shared" si="33"/>
        <v>#N/A</v>
      </c>
      <c r="AR165" s="73" t="e">
        <f t="shared" si="31"/>
        <v>#N/A</v>
      </c>
      <c r="AS165" s="73" t="e">
        <f t="shared" si="31"/>
        <v>#N/A</v>
      </c>
      <c r="AT165" s="73" t="e">
        <f t="shared" si="31"/>
        <v>#N/A</v>
      </c>
      <c r="AU165" s="73" t="e">
        <f t="shared" si="31"/>
        <v>#N/A</v>
      </c>
      <c r="AV165" s="73" t="e">
        <f t="shared" si="31"/>
        <v>#N/A</v>
      </c>
      <c r="AW165" s="73" t="e">
        <f t="shared" si="31"/>
        <v>#N/A</v>
      </c>
      <c r="AX165" s="73" t="e">
        <f t="shared" si="31"/>
        <v>#N/A</v>
      </c>
      <c r="AY165" s="73" t="e">
        <f t="shared" si="31"/>
        <v>#N/A</v>
      </c>
      <c r="AZ165" s="73" t="e">
        <f t="shared" si="31"/>
        <v>#N/A</v>
      </c>
    </row>
    <row r="166" spans="2:52">
      <c r="B166" s="66">
        <v>162</v>
      </c>
      <c r="C166" s="66" t="s">
        <v>172</v>
      </c>
      <c r="D166" s="66" t="s">
        <v>196</v>
      </c>
      <c r="E166" s="66">
        <f>SUMIF($BF$5:$BF$40,D166,$BE$5:$BE$40)+COUNTIF($D$4:D166,D166)</f>
        <v>22406</v>
      </c>
      <c r="F166" s="66" t="s">
        <v>317</v>
      </c>
      <c r="G166" s="67" t="s">
        <v>158</v>
      </c>
      <c r="H166" s="68" t="s">
        <v>196</v>
      </c>
      <c r="I166" s="68">
        <v>6</v>
      </c>
      <c r="J166" s="68" t="s">
        <v>100</v>
      </c>
      <c r="K166" s="68">
        <v>0</v>
      </c>
      <c r="L166" s="68" t="s">
        <v>100</v>
      </c>
      <c r="M166" s="68">
        <v>0</v>
      </c>
      <c r="N166" s="68" t="s">
        <v>100</v>
      </c>
      <c r="O166" s="68">
        <v>0</v>
      </c>
      <c r="Q166" s="73" t="e">
        <f t="shared" si="32"/>
        <v>#N/A</v>
      </c>
      <c r="R166" s="73" t="e">
        <f t="shared" si="32"/>
        <v>#N/A</v>
      </c>
      <c r="S166" s="73" t="e">
        <f t="shared" si="32"/>
        <v>#N/A</v>
      </c>
      <c r="T166" s="73" t="e">
        <f t="shared" si="32"/>
        <v>#N/A</v>
      </c>
      <c r="U166" s="73" t="e">
        <f t="shared" si="32"/>
        <v>#N/A</v>
      </c>
      <c r="V166" s="73" t="e">
        <f t="shared" si="32"/>
        <v>#N/A</v>
      </c>
      <c r="W166" s="73" t="e">
        <f t="shared" si="32"/>
        <v>#N/A</v>
      </c>
      <c r="X166" s="73" t="e">
        <f t="shared" si="32"/>
        <v>#N/A</v>
      </c>
      <c r="Y166" s="73" t="e">
        <f t="shared" si="32"/>
        <v>#N/A</v>
      </c>
      <c r="Z166" s="73" t="e">
        <f t="shared" si="32"/>
        <v>#N/A</v>
      </c>
      <c r="AA166" s="73" t="e">
        <f t="shared" si="32"/>
        <v>#N/A</v>
      </c>
      <c r="AB166" s="73" t="e">
        <f t="shared" si="32"/>
        <v>#N/A</v>
      </c>
      <c r="AC166" s="73" t="e">
        <f t="shared" si="32"/>
        <v>#N/A</v>
      </c>
      <c r="AD166" s="73" t="e">
        <f t="shared" si="32"/>
        <v>#N/A</v>
      </c>
      <c r="AE166" s="73" t="e">
        <f t="shared" si="32"/>
        <v>#N/A</v>
      </c>
      <c r="AF166" s="73" t="e">
        <f t="shared" si="32"/>
        <v>#N/A</v>
      </c>
      <c r="AG166" s="73" t="e">
        <f t="shared" si="33"/>
        <v>#N/A</v>
      </c>
      <c r="AH166" s="73" t="e">
        <f t="shared" si="33"/>
        <v>#N/A</v>
      </c>
      <c r="AI166" s="73" t="e">
        <f t="shared" si="33"/>
        <v>#N/A</v>
      </c>
      <c r="AJ166" s="73" t="e">
        <f t="shared" si="33"/>
        <v>#N/A</v>
      </c>
      <c r="AK166" s="73" t="e">
        <f t="shared" si="33"/>
        <v>#N/A</v>
      </c>
      <c r="AL166" s="73" t="e">
        <f t="shared" si="33"/>
        <v>#N/A</v>
      </c>
      <c r="AM166" s="73" t="e">
        <f t="shared" si="33"/>
        <v>#N/A</v>
      </c>
      <c r="AN166" s="73">
        <f t="shared" si="33"/>
        <v>6</v>
      </c>
      <c r="AO166" s="73" t="e">
        <f t="shared" si="33"/>
        <v>#N/A</v>
      </c>
      <c r="AP166" s="73" t="e">
        <f t="shared" si="33"/>
        <v>#N/A</v>
      </c>
      <c r="AQ166" s="73" t="e">
        <f t="shared" si="33"/>
        <v>#N/A</v>
      </c>
      <c r="AR166" s="73" t="e">
        <f t="shared" si="31"/>
        <v>#N/A</v>
      </c>
      <c r="AS166" s="73" t="e">
        <f t="shared" si="31"/>
        <v>#N/A</v>
      </c>
      <c r="AT166" s="73" t="e">
        <f t="shared" si="31"/>
        <v>#N/A</v>
      </c>
      <c r="AU166" s="73" t="e">
        <f t="shared" si="31"/>
        <v>#N/A</v>
      </c>
      <c r="AV166" s="73" t="e">
        <f t="shared" si="31"/>
        <v>#N/A</v>
      </c>
      <c r="AW166" s="73" t="e">
        <f t="shared" si="31"/>
        <v>#N/A</v>
      </c>
      <c r="AX166" s="73" t="e">
        <f t="shared" si="31"/>
        <v>#N/A</v>
      </c>
      <c r="AY166" s="73" t="e">
        <f t="shared" si="31"/>
        <v>#N/A</v>
      </c>
      <c r="AZ166" s="73" t="e">
        <f t="shared" si="31"/>
        <v>#N/A</v>
      </c>
    </row>
    <row r="167" spans="2:52">
      <c r="B167" s="66">
        <v>163</v>
      </c>
      <c r="C167" s="66" t="s">
        <v>172</v>
      </c>
      <c r="D167" s="66" t="s">
        <v>196</v>
      </c>
      <c r="E167" s="66">
        <f>SUMIF($BF$5:$BF$40,D167,$BE$5:$BE$40)+COUNTIF($D$4:D167,D167)</f>
        <v>22407</v>
      </c>
      <c r="F167" s="66" t="s">
        <v>318</v>
      </c>
      <c r="G167" s="67" t="s">
        <v>95</v>
      </c>
      <c r="H167" s="68" t="s">
        <v>196</v>
      </c>
      <c r="I167" s="68">
        <v>9</v>
      </c>
      <c r="J167" s="68" t="s">
        <v>159</v>
      </c>
      <c r="K167" s="68">
        <v>10</v>
      </c>
      <c r="L167" s="68" t="s">
        <v>100</v>
      </c>
      <c r="M167" s="68">
        <v>0</v>
      </c>
      <c r="N167" s="68" t="s">
        <v>100</v>
      </c>
      <c r="O167" s="68">
        <v>0</v>
      </c>
      <c r="Q167" s="73" t="e">
        <f t="shared" si="32"/>
        <v>#N/A</v>
      </c>
      <c r="R167" s="73" t="e">
        <f t="shared" si="32"/>
        <v>#N/A</v>
      </c>
      <c r="S167" s="73" t="e">
        <f t="shared" si="32"/>
        <v>#N/A</v>
      </c>
      <c r="T167" s="73" t="e">
        <f t="shared" si="32"/>
        <v>#N/A</v>
      </c>
      <c r="U167" s="73" t="e">
        <f t="shared" si="32"/>
        <v>#N/A</v>
      </c>
      <c r="V167" s="73" t="e">
        <f t="shared" si="32"/>
        <v>#N/A</v>
      </c>
      <c r="W167" s="73" t="e">
        <f t="shared" si="32"/>
        <v>#N/A</v>
      </c>
      <c r="X167" s="73" t="e">
        <f t="shared" si="32"/>
        <v>#N/A</v>
      </c>
      <c r="Y167" s="73" t="e">
        <f t="shared" si="32"/>
        <v>#N/A</v>
      </c>
      <c r="Z167" s="73" t="e">
        <f t="shared" si="32"/>
        <v>#N/A</v>
      </c>
      <c r="AA167" s="73" t="e">
        <f t="shared" si="32"/>
        <v>#N/A</v>
      </c>
      <c r="AB167" s="73" t="e">
        <f t="shared" si="32"/>
        <v>#N/A</v>
      </c>
      <c r="AC167" s="73" t="e">
        <f t="shared" si="32"/>
        <v>#N/A</v>
      </c>
      <c r="AD167" s="73" t="e">
        <f t="shared" si="32"/>
        <v>#N/A</v>
      </c>
      <c r="AE167" s="73" t="e">
        <f t="shared" si="32"/>
        <v>#N/A</v>
      </c>
      <c r="AF167" s="73" t="e">
        <f t="shared" si="32"/>
        <v>#N/A</v>
      </c>
      <c r="AG167" s="73" t="e">
        <f t="shared" si="33"/>
        <v>#N/A</v>
      </c>
      <c r="AH167" s="73" t="e">
        <f t="shared" si="33"/>
        <v>#N/A</v>
      </c>
      <c r="AI167" s="73" t="e">
        <f t="shared" si="33"/>
        <v>#N/A</v>
      </c>
      <c r="AJ167" s="73" t="e">
        <f t="shared" si="33"/>
        <v>#N/A</v>
      </c>
      <c r="AK167" s="73" t="e">
        <f t="shared" si="33"/>
        <v>#N/A</v>
      </c>
      <c r="AL167" s="73" t="e">
        <f t="shared" si="33"/>
        <v>#N/A</v>
      </c>
      <c r="AM167" s="73" t="e">
        <f t="shared" si="33"/>
        <v>#N/A</v>
      </c>
      <c r="AN167" s="73">
        <f t="shared" si="33"/>
        <v>9</v>
      </c>
      <c r="AO167" s="73" t="e">
        <f t="shared" si="33"/>
        <v>#N/A</v>
      </c>
      <c r="AP167" s="73" t="e">
        <f t="shared" si="33"/>
        <v>#N/A</v>
      </c>
      <c r="AQ167" s="73" t="e">
        <f t="shared" si="33"/>
        <v>#N/A</v>
      </c>
      <c r="AR167" s="73" t="e">
        <f t="shared" si="31"/>
        <v>#N/A</v>
      </c>
      <c r="AS167" s="73" t="e">
        <f t="shared" si="31"/>
        <v>#N/A</v>
      </c>
      <c r="AT167" s="73">
        <f t="shared" si="31"/>
        <v>10</v>
      </c>
      <c r="AU167" s="73" t="e">
        <f t="shared" si="31"/>
        <v>#N/A</v>
      </c>
      <c r="AV167" s="73" t="e">
        <f t="shared" si="31"/>
        <v>#N/A</v>
      </c>
      <c r="AW167" s="73" t="e">
        <f t="shared" si="31"/>
        <v>#N/A</v>
      </c>
      <c r="AX167" s="73" t="e">
        <f t="shared" si="31"/>
        <v>#N/A</v>
      </c>
      <c r="AY167" s="73" t="e">
        <f t="shared" si="31"/>
        <v>#N/A</v>
      </c>
      <c r="AZ167" s="73" t="e">
        <f t="shared" si="31"/>
        <v>#N/A</v>
      </c>
    </row>
    <row r="168" spans="2:52">
      <c r="B168" s="66">
        <v>164</v>
      </c>
      <c r="C168" s="66" t="s">
        <v>172</v>
      </c>
      <c r="D168" s="66" t="s">
        <v>196</v>
      </c>
      <c r="E168" s="66">
        <f>SUMIF($BF$5:$BF$40,D168,$BE$5:$BE$40)+COUNTIF($D$4:D168,D168)</f>
        <v>22408</v>
      </c>
      <c r="F168" s="66" t="s">
        <v>319</v>
      </c>
      <c r="G168" s="67" t="s">
        <v>95</v>
      </c>
      <c r="H168" s="68" t="s">
        <v>196</v>
      </c>
      <c r="I168" s="68">
        <v>7</v>
      </c>
      <c r="J168" s="68" t="s">
        <v>128</v>
      </c>
      <c r="K168" s="68">
        <v>8</v>
      </c>
      <c r="L168" s="68" t="s">
        <v>109</v>
      </c>
      <c r="M168" s="68">
        <v>7</v>
      </c>
      <c r="N168" s="68" t="s">
        <v>110</v>
      </c>
      <c r="O168" s="68">
        <v>0</v>
      </c>
      <c r="Q168" s="73" t="e">
        <f t="shared" si="32"/>
        <v>#N/A</v>
      </c>
      <c r="R168" s="73" t="e">
        <f t="shared" si="32"/>
        <v>#N/A</v>
      </c>
      <c r="S168" s="73" t="e">
        <f t="shared" si="32"/>
        <v>#N/A</v>
      </c>
      <c r="T168" s="73" t="e">
        <f t="shared" si="32"/>
        <v>#N/A</v>
      </c>
      <c r="U168" s="73" t="e">
        <f t="shared" si="32"/>
        <v>#N/A</v>
      </c>
      <c r="V168" s="73" t="e">
        <f t="shared" si="32"/>
        <v>#N/A</v>
      </c>
      <c r="W168" s="73" t="e">
        <f t="shared" si="32"/>
        <v>#N/A</v>
      </c>
      <c r="X168" s="73" t="e">
        <f t="shared" si="32"/>
        <v>#N/A</v>
      </c>
      <c r="Y168" s="73" t="e">
        <f t="shared" si="32"/>
        <v>#N/A</v>
      </c>
      <c r="Z168" s="73" t="e">
        <f t="shared" si="32"/>
        <v>#N/A</v>
      </c>
      <c r="AA168" s="73" t="e">
        <f t="shared" si="32"/>
        <v>#N/A</v>
      </c>
      <c r="AB168" s="73" t="e">
        <f t="shared" si="32"/>
        <v>#N/A</v>
      </c>
      <c r="AC168" s="73" t="e">
        <f t="shared" si="32"/>
        <v>#N/A</v>
      </c>
      <c r="AD168" s="73" t="e">
        <f t="shared" si="32"/>
        <v>#N/A</v>
      </c>
      <c r="AE168" s="73" t="e">
        <f t="shared" si="32"/>
        <v>#N/A</v>
      </c>
      <c r="AF168" s="73" t="e">
        <f t="shared" si="32"/>
        <v>#N/A</v>
      </c>
      <c r="AG168" s="73" t="e">
        <f t="shared" si="33"/>
        <v>#N/A</v>
      </c>
      <c r="AH168" s="73" t="e">
        <f t="shared" si="33"/>
        <v>#N/A</v>
      </c>
      <c r="AI168" s="73">
        <f t="shared" si="33"/>
        <v>7</v>
      </c>
      <c r="AJ168" s="73">
        <f t="shared" si="33"/>
        <v>8</v>
      </c>
      <c r="AK168" s="73" t="e">
        <f t="shared" si="33"/>
        <v>#N/A</v>
      </c>
      <c r="AL168" s="73" t="e">
        <f t="shared" si="33"/>
        <v>#N/A</v>
      </c>
      <c r="AM168" s="73" t="e">
        <f t="shared" si="33"/>
        <v>#N/A</v>
      </c>
      <c r="AN168" s="73">
        <f t="shared" si="33"/>
        <v>7</v>
      </c>
      <c r="AO168" s="73" t="e">
        <f t="shared" si="33"/>
        <v>#N/A</v>
      </c>
      <c r="AP168" s="73" t="e">
        <f t="shared" si="33"/>
        <v>#N/A</v>
      </c>
      <c r="AQ168" s="73" t="e">
        <f t="shared" si="33"/>
        <v>#N/A</v>
      </c>
      <c r="AR168" s="73" t="e">
        <f t="shared" si="31"/>
        <v>#N/A</v>
      </c>
      <c r="AS168" s="73" t="e">
        <f t="shared" si="31"/>
        <v>#N/A</v>
      </c>
      <c r="AT168" s="73" t="e">
        <f t="shared" si="31"/>
        <v>#N/A</v>
      </c>
      <c r="AU168" s="73" t="e">
        <f t="shared" si="31"/>
        <v>#N/A</v>
      </c>
      <c r="AV168" s="73" t="e">
        <f t="shared" si="31"/>
        <v>#N/A</v>
      </c>
      <c r="AW168" s="73" t="e">
        <f t="shared" si="31"/>
        <v>#N/A</v>
      </c>
      <c r="AX168" s="73" t="e">
        <f t="shared" si="31"/>
        <v>#N/A</v>
      </c>
      <c r="AY168" s="73" t="e">
        <f t="shared" si="31"/>
        <v>#N/A</v>
      </c>
      <c r="AZ168" s="73" t="e">
        <f t="shared" si="31"/>
        <v>#N/A</v>
      </c>
    </row>
    <row r="169" spans="2:52">
      <c r="B169" s="66">
        <v>165</v>
      </c>
      <c r="C169" s="66" t="s">
        <v>162</v>
      </c>
      <c r="D169" s="66" t="s">
        <v>164</v>
      </c>
      <c r="E169" s="66">
        <f>SUMIF($BF$5:$BF$40,D169,$BE$5:$BE$40)+COUNTIF($D$4:D169,D169)</f>
        <v>22101</v>
      </c>
      <c r="F169" s="66" t="s">
        <v>320</v>
      </c>
      <c r="G169" s="67" t="s">
        <v>161</v>
      </c>
      <c r="H169" s="68" t="s">
        <v>164</v>
      </c>
      <c r="I169" s="68">
        <v>1</v>
      </c>
      <c r="J169" s="68" t="s">
        <v>110</v>
      </c>
      <c r="K169" s="68">
        <v>0</v>
      </c>
      <c r="L169" s="68" t="s">
        <v>110</v>
      </c>
      <c r="M169" s="68">
        <v>0</v>
      </c>
      <c r="N169" s="68" t="s">
        <v>110</v>
      </c>
      <c r="O169" s="68">
        <v>0</v>
      </c>
      <c r="Q169" s="73" t="e">
        <f t="shared" si="32"/>
        <v>#N/A</v>
      </c>
      <c r="R169" s="73" t="e">
        <f t="shared" si="32"/>
        <v>#N/A</v>
      </c>
      <c r="S169" s="73" t="e">
        <f t="shared" si="32"/>
        <v>#N/A</v>
      </c>
      <c r="T169" s="73" t="e">
        <f t="shared" si="32"/>
        <v>#N/A</v>
      </c>
      <c r="U169" s="73" t="e">
        <f t="shared" si="32"/>
        <v>#N/A</v>
      </c>
      <c r="V169" s="73" t="e">
        <f t="shared" si="32"/>
        <v>#N/A</v>
      </c>
      <c r="W169" s="73" t="e">
        <f t="shared" si="32"/>
        <v>#N/A</v>
      </c>
      <c r="X169" s="73" t="e">
        <f t="shared" si="32"/>
        <v>#N/A</v>
      </c>
      <c r="Y169" s="73" t="e">
        <f t="shared" si="32"/>
        <v>#N/A</v>
      </c>
      <c r="Z169" s="73" t="e">
        <f t="shared" si="32"/>
        <v>#N/A</v>
      </c>
      <c r="AA169" s="73" t="e">
        <f t="shared" si="32"/>
        <v>#N/A</v>
      </c>
      <c r="AB169" s="73" t="e">
        <f t="shared" si="32"/>
        <v>#N/A</v>
      </c>
      <c r="AC169" s="73" t="e">
        <f t="shared" si="32"/>
        <v>#N/A</v>
      </c>
      <c r="AD169" s="73" t="e">
        <f t="shared" si="32"/>
        <v>#N/A</v>
      </c>
      <c r="AE169" s="73" t="e">
        <f t="shared" si="32"/>
        <v>#N/A</v>
      </c>
      <c r="AF169" s="73" t="e">
        <f t="shared" si="32"/>
        <v>#N/A</v>
      </c>
      <c r="AG169" s="73" t="e">
        <f t="shared" si="33"/>
        <v>#N/A</v>
      </c>
      <c r="AH169" s="73" t="e">
        <f t="shared" si="33"/>
        <v>#N/A</v>
      </c>
      <c r="AI169" s="73" t="e">
        <f t="shared" si="33"/>
        <v>#N/A</v>
      </c>
      <c r="AJ169" s="73" t="e">
        <f t="shared" si="33"/>
        <v>#N/A</v>
      </c>
      <c r="AK169" s="73">
        <f t="shared" si="33"/>
        <v>1</v>
      </c>
      <c r="AL169" s="73" t="e">
        <f t="shared" si="33"/>
        <v>#N/A</v>
      </c>
      <c r="AM169" s="73" t="e">
        <f t="shared" si="33"/>
        <v>#N/A</v>
      </c>
      <c r="AN169" s="73" t="e">
        <f t="shared" si="33"/>
        <v>#N/A</v>
      </c>
      <c r="AO169" s="73" t="e">
        <f t="shared" si="33"/>
        <v>#N/A</v>
      </c>
      <c r="AP169" s="73" t="e">
        <f t="shared" si="33"/>
        <v>#N/A</v>
      </c>
      <c r="AQ169" s="73" t="e">
        <f t="shared" si="33"/>
        <v>#N/A</v>
      </c>
      <c r="AR169" s="73" t="e">
        <f t="shared" si="31"/>
        <v>#N/A</v>
      </c>
      <c r="AS169" s="73" t="e">
        <f t="shared" si="31"/>
        <v>#N/A</v>
      </c>
      <c r="AT169" s="73" t="e">
        <f t="shared" si="31"/>
        <v>#N/A</v>
      </c>
      <c r="AU169" s="73" t="e">
        <f t="shared" si="31"/>
        <v>#N/A</v>
      </c>
      <c r="AV169" s="73" t="e">
        <f t="shared" si="31"/>
        <v>#N/A</v>
      </c>
      <c r="AW169" s="73" t="e">
        <f t="shared" si="31"/>
        <v>#N/A</v>
      </c>
      <c r="AX169" s="73" t="e">
        <f t="shared" si="31"/>
        <v>#N/A</v>
      </c>
      <c r="AY169" s="73" t="e">
        <f t="shared" si="31"/>
        <v>#N/A</v>
      </c>
      <c r="AZ169" s="73" t="e">
        <f t="shared" si="31"/>
        <v>#N/A</v>
      </c>
    </row>
    <row r="170" spans="2:52">
      <c r="B170" s="66">
        <v>166</v>
      </c>
      <c r="C170" s="66" t="s">
        <v>162</v>
      </c>
      <c r="D170" s="66" t="s">
        <v>164</v>
      </c>
      <c r="E170" s="66">
        <f>SUMIF($BF$5:$BF$40,D170,$BE$5:$BE$40)+COUNTIF($D$4:D170,D170)</f>
        <v>22102</v>
      </c>
      <c r="F170" s="66" t="s">
        <v>321</v>
      </c>
      <c r="G170" s="67" t="s">
        <v>161</v>
      </c>
      <c r="H170" s="68" t="s">
        <v>164</v>
      </c>
      <c r="I170" s="68">
        <v>1</v>
      </c>
      <c r="J170" s="68" t="s">
        <v>110</v>
      </c>
      <c r="K170" s="68">
        <v>0</v>
      </c>
      <c r="L170" s="68" t="s">
        <v>110</v>
      </c>
      <c r="M170" s="68">
        <v>0</v>
      </c>
      <c r="N170" s="68" t="s">
        <v>110</v>
      </c>
      <c r="O170" s="68">
        <v>0</v>
      </c>
      <c r="Q170" s="73" t="e">
        <f t="shared" si="32"/>
        <v>#N/A</v>
      </c>
      <c r="R170" s="73" t="e">
        <f t="shared" si="32"/>
        <v>#N/A</v>
      </c>
      <c r="S170" s="73" t="e">
        <f t="shared" si="32"/>
        <v>#N/A</v>
      </c>
      <c r="T170" s="73" t="e">
        <f t="shared" si="32"/>
        <v>#N/A</v>
      </c>
      <c r="U170" s="73" t="e">
        <f t="shared" si="32"/>
        <v>#N/A</v>
      </c>
      <c r="V170" s="73" t="e">
        <f t="shared" si="32"/>
        <v>#N/A</v>
      </c>
      <c r="W170" s="73" t="e">
        <f t="shared" si="32"/>
        <v>#N/A</v>
      </c>
      <c r="X170" s="73" t="e">
        <f t="shared" ref="Q170:AF186" si="34">INDEX($H170:$O170,1,MATCH(X$4,$H170:$O170,0)+1)</f>
        <v>#N/A</v>
      </c>
      <c r="Y170" s="73" t="e">
        <f t="shared" si="34"/>
        <v>#N/A</v>
      </c>
      <c r="Z170" s="73" t="e">
        <f t="shared" si="34"/>
        <v>#N/A</v>
      </c>
      <c r="AA170" s="73" t="e">
        <f t="shared" si="34"/>
        <v>#N/A</v>
      </c>
      <c r="AB170" s="73" t="e">
        <f t="shared" si="34"/>
        <v>#N/A</v>
      </c>
      <c r="AC170" s="73" t="e">
        <f t="shared" si="34"/>
        <v>#N/A</v>
      </c>
      <c r="AD170" s="73" t="e">
        <f t="shared" si="34"/>
        <v>#N/A</v>
      </c>
      <c r="AE170" s="73" t="e">
        <f t="shared" si="34"/>
        <v>#N/A</v>
      </c>
      <c r="AF170" s="73" t="e">
        <f t="shared" si="34"/>
        <v>#N/A</v>
      </c>
      <c r="AG170" s="73" t="e">
        <f t="shared" si="33"/>
        <v>#N/A</v>
      </c>
      <c r="AH170" s="73" t="e">
        <f t="shared" si="33"/>
        <v>#N/A</v>
      </c>
      <c r="AI170" s="73" t="e">
        <f t="shared" si="33"/>
        <v>#N/A</v>
      </c>
      <c r="AJ170" s="73" t="e">
        <f t="shared" si="33"/>
        <v>#N/A</v>
      </c>
      <c r="AK170" s="73">
        <f t="shared" si="33"/>
        <v>1</v>
      </c>
      <c r="AL170" s="73" t="e">
        <f t="shared" si="33"/>
        <v>#N/A</v>
      </c>
      <c r="AM170" s="73" t="e">
        <f t="shared" si="33"/>
        <v>#N/A</v>
      </c>
      <c r="AN170" s="73" t="e">
        <f t="shared" si="33"/>
        <v>#N/A</v>
      </c>
      <c r="AO170" s="73" t="e">
        <f t="shared" si="33"/>
        <v>#N/A</v>
      </c>
      <c r="AP170" s="73" t="e">
        <f t="shared" si="33"/>
        <v>#N/A</v>
      </c>
      <c r="AQ170" s="73" t="e">
        <f t="shared" si="33"/>
        <v>#N/A</v>
      </c>
      <c r="AR170" s="73" t="e">
        <f t="shared" si="31"/>
        <v>#N/A</v>
      </c>
      <c r="AS170" s="73" t="e">
        <f t="shared" si="31"/>
        <v>#N/A</v>
      </c>
      <c r="AT170" s="73" t="e">
        <f t="shared" si="31"/>
        <v>#N/A</v>
      </c>
      <c r="AU170" s="73" t="e">
        <f t="shared" si="31"/>
        <v>#N/A</v>
      </c>
      <c r="AV170" s="73" t="e">
        <f t="shared" si="31"/>
        <v>#N/A</v>
      </c>
      <c r="AW170" s="73" t="e">
        <f t="shared" si="31"/>
        <v>#N/A</v>
      </c>
      <c r="AX170" s="73" t="e">
        <f t="shared" si="31"/>
        <v>#N/A</v>
      </c>
      <c r="AY170" s="73" t="e">
        <f t="shared" si="31"/>
        <v>#N/A</v>
      </c>
      <c r="AZ170" s="73" t="e">
        <f t="shared" si="31"/>
        <v>#N/A</v>
      </c>
    </row>
    <row r="171" spans="2:52">
      <c r="B171" s="66">
        <v>167</v>
      </c>
      <c r="C171" s="66" t="s">
        <v>162</v>
      </c>
      <c r="D171" s="66" t="s">
        <v>164</v>
      </c>
      <c r="E171" s="66">
        <f>SUMIF($BF$5:$BF$40,D171,$BE$5:$BE$40)+COUNTIF($D$4:D171,D171)</f>
        <v>22103</v>
      </c>
      <c r="F171" s="66" t="s">
        <v>322</v>
      </c>
      <c r="G171" s="67" t="s">
        <v>161</v>
      </c>
      <c r="H171" s="68" t="s">
        <v>164</v>
      </c>
      <c r="I171" s="68">
        <v>1</v>
      </c>
      <c r="J171" s="68" t="s">
        <v>110</v>
      </c>
      <c r="K171" s="68">
        <v>0</v>
      </c>
      <c r="L171" s="68" t="s">
        <v>110</v>
      </c>
      <c r="M171" s="68">
        <v>0</v>
      </c>
      <c r="N171" s="68" t="s">
        <v>110</v>
      </c>
      <c r="O171" s="68">
        <v>0</v>
      </c>
      <c r="Q171" s="73" t="e">
        <f t="shared" si="34"/>
        <v>#N/A</v>
      </c>
      <c r="R171" s="73" t="e">
        <f t="shared" si="34"/>
        <v>#N/A</v>
      </c>
      <c r="S171" s="73" t="e">
        <f t="shared" si="34"/>
        <v>#N/A</v>
      </c>
      <c r="T171" s="73" t="e">
        <f t="shared" si="34"/>
        <v>#N/A</v>
      </c>
      <c r="U171" s="73" t="e">
        <f t="shared" si="34"/>
        <v>#N/A</v>
      </c>
      <c r="V171" s="73" t="e">
        <f t="shared" si="34"/>
        <v>#N/A</v>
      </c>
      <c r="W171" s="73" t="e">
        <f t="shared" si="34"/>
        <v>#N/A</v>
      </c>
      <c r="X171" s="73" t="e">
        <f t="shared" si="34"/>
        <v>#N/A</v>
      </c>
      <c r="Y171" s="73" t="e">
        <f t="shared" si="34"/>
        <v>#N/A</v>
      </c>
      <c r="Z171" s="73" t="e">
        <f t="shared" si="34"/>
        <v>#N/A</v>
      </c>
      <c r="AA171" s="73" t="e">
        <f t="shared" si="34"/>
        <v>#N/A</v>
      </c>
      <c r="AB171" s="73" t="e">
        <f t="shared" si="34"/>
        <v>#N/A</v>
      </c>
      <c r="AC171" s="73" t="e">
        <f t="shared" si="34"/>
        <v>#N/A</v>
      </c>
      <c r="AD171" s="73" t="e">
        <f t="shared" si="34"/>
        <v>#N/A</v>
      </c>
      <c r="AE171" s="73" t="e">
        <f t="shared" si="34"/>
        <v>#N/A</v>
      </c>
      <c r="AF171" s="73" t="e">
        <f t="shared" si="34"/>
        <v>#N/A</v>
      </c>
      <c r="AG171" s="73" t="e">
        <f t="shared" si="33"/>
        <v>#N/A</v>
      </c>
      <c r="AH171" s="73" t="e">
        <f t="shared" si="33"/>
        <v>#N/A</v>
      </c>
      <c r="AI171" s="73" t="e">
        <f t="shared" si="33"/>
        <v>#N/A</v>
      </c>
      <c r="AJ171" s="73" t="e">
        <f t="shared" si="33"/>
        <v>#N/A</v>
      </c>
      <c r="AK171" s="73">
        <f t="shared" si="33"/>
        <v>1</v>
      </c>
      <c r="AL171" s="73" t="e">
        <f t="shared" si="33"/>
        <v>#N/A</v>
      </c>
      <c r="AM171" s="73" t="e">
        <f t="shared" si="33"/>
        <v>#N/A</v>
      </c>
      <c r="AN171" s="73" t="e">
        <f t="shared" si="33"/>
        <v>#N/A</v>
      </c>
      <c r="AO171" s="73" t="e">
        <f t="shared" si="33"/>
        <v>#N/A</v>
      </c>
      <c r="AP171" s="73" t="e">
        <f t="shared" si="33"/>
        <v>#N/A</v>
      </c>
      <c r="AQ171" s="73" t="e">
        <f t="shared" si="33"/>
        <v>#N/A</v>
      </c>
      <c r="AR171" s="73" t="e">
        <f t="shared" si="31"/>
        <v>#N/A</v>
      </c>
      <c r="AS171" s="73" t="e">
        <f t="shared" si="31"/>
        <v>#N/A</v>
      </c>
      <c r="AT171" s="73" t="e">
        <f t="shared" si="31"/>
        <v>#N/A</v>
      </c>
      <c r="AU171" s="73" t="e">
        <f t="shared" si="31"/>
        <v>#N/A</v>
      </c>
      <c r="AV171" s="73" t="e">
        <f t="shared" si="31"/>
        <v>#N/A</v>
      </c>
      <c r="AW171" s="73" t="e">
        <f t="shared" si="31"/>
        <v>#N/A</v>
      </c>
      <c r="AX171" s="73" t="e">
        <f t="shared" si="31"/>
        <v>#N/A</v>
      </c>
      <c r="AY171" s="73" t="e">
        <f t="shared" si="31"/>
        <v>#N/A</v>
      </c>
      <c r="AZ171" s="73" t="e">
        <f t="shared" si="31"/>
        <v>#N/A</v>
      </c>
    </row>
    <row r="172" spans="2:52">
      <c r="B172" s="66">
        <v>168</v>
      </c>
      <c r="C172" s="66" t="s">
        <v>162</v>
      </c>
      <c r="D172" s="66" t="s">
        <v>164</v>
      </c>
      <c r="E172" s="66">
        <f>SUMIF($BF$5:$BF$40,D172,$BE$5:$BE$40)+COUNTIF($D$4:D172,D172)</f>
        <v>22104</v>
      </c>
      <c r="F172" s="66" t="s">
        <v>323</v>
      </c>
      <c r="G172" s="67" t="s">
        <v>161</v>
      </c>
      <c r="H172" s="68" t="s">
        <v>164</v>
      </c>
      <c r="I172" s="68">
        <v>2</v>
      </c>
      <c r="J172" s="68" t="s">
        <v>110</v>
      </c>
      <c r="K172" s="68">
        <v>0</v>
      </c>
      <c r="L172" s="68" t="s">
        <v>110</v>
      </c>
      <c r="M172" s="68">
        <v>0</v>
      </c>
      <c r="N172" s="68" t="s">
        <v>110</v>
      </c>
      <c r="O172" s="68">
        <v>0</v>
      </c>
      <c r="Q172" s="73" t="e">
        <f t="shared" si="34"/>
        <v>#N/A</v>
      </c>
      <c r="R172" s="73" t="e">
        <f t="shared" si="34"/>
        <v>#N/A</v>
      </c>
      <c r="S172" s="73" t="e">
        <f t="shared" si="34"/>
        <v>#N/A</v>
      </c>
      <c r="T172" s="73" t="e">
        <f t="shared" si="34"/>
        <v>#N/A</v>
      </c>
      <c r="U172" s="73" t="e">
        <f t="shared" si="34"/>
        <v>#N/A</v>
      </c>
      <c r="V172" s="73" t="e">
        <f t="shared" si="34"/>
        <v>#N/A</v>
      </c>
      <c r="W172" s="73" t="e">
        <f t="shared" si="34"/>
        <v>#N/A</v>
      </c>
      <c r="X172" s="73" t="e">
        <f t="shared" si="34"/>
        <v>#N/A</v>
      </c>
      <c r="Y172" s="73" t="e">
        <f t="shared" si="34"/>
        <v>#N/A</v>
      </c>
      <c r="Z172" s="73" t="e">
        <f t="shared" si="34"/>
        <v>#N/A</v>
      </c>
      <c r="AA172" s="73" t="e">
        <f t="shared" si="34"/>
        <v>#N/A</v>
      </c>
      <c r="AB172" s="73" t="e">
        <f t="shared" si="34"/>
        <v>#N/A</v>
      </c>
      <c r="AC172" s="73" t="e">
        <f t="shared" si="34"/>
        <v>#N/A</v>
      </c>
      <c r="AD172" s="73" t="e">
        <f t="shared" si="34"/>
        <v>#N/A</v>
      </c>
      <c r="AE172" s="73" t="e">
        <f t="shared" si="34"/>
        <v>#N/A</v>
      </c>
      <c r="AF172" s="73" t="e">
        <f t="shared" si="34"/>
        <v>#N/A</v>
      </c>
      <c r="AG172" s="73" t="e">
        <f t="shared" si="33"/>
        <v>#N/A</v>
      </c>
      <c r="AH172" s="73" t="e">
        <f t="shared" si="33"/>
        <v>#N/A</v>
      </c>
      <c r="AI172" s="73" t="e">
        <f t="shared" si="33"/>
        <v>#N/A</v>
      </c>
      <c r="AJ172" s="73" t="e">
        <f t="shared" si="33"/>
        <v>#N/A</v>
      </c>
      <c r="AK172" s="73">
        <f t="shared" si="33"/>
        <v>2</v>
      </c>
      <c r="AL172" s="73" t="e">
        <f t="shared" si="33"/>
        <v>#N/A</v>
      </c>
      <c r="AM172" s="73" t="e">
        <f t="shared" si="33"/>
        <v>#N/A</v>
      </c>
      <c r="AN172" s="73" t="e">
        <f t="shared" si="33"/>
        <v>#N/A</v>
      </c>
      <c r="AO172" s="73" t="e">
        <f t="shared" si="33"/>
        <v>#N/A</v>
      </c>
      <c r="AP172" s="73" t="e">
        <f t="shared" si="33"/>
        <v>#N/A</v>
      </c>
      <c r="AQ172" s="73" t="e">
        <f t="shared" si="33"/>
        <v>#N/A</v>
      </c>
      <c r="AR172" s="73" t="e">
        <f t="shared" si="31"/>
        <v>#N/A</v>
      </c>
      <c r="AS172" s="73" t="e">
        <f t="shared" si="31"/>
        <v>#N/A</v>
      </c>
      <c r="AT172" s="73" t="e">
        <f t="shared" si="31"/>
        <v>#N/A</v>
      </c>
      <c r="AU172" s="73" t="e">
        <f t="shared" si="31"/>
        <v>#N/A</v>
      </c>
      <c r="AV172" s="73" t="e">
        <f t="shared" si="31"/>
        <v>#N/A</v>
      </c>
      <c r="AW172" s="73" t="e">
        <f t="shared" si="31"/>
        <v>#N/A</v>
      </c>
      <c r="AX172" s="73" t="e">
        <f t="shared" si="31"/>
        <v>#N/A</v>
      </c>
      <c r="AY172" s="73" t="e">
        <f t="shared" si="31"/>
        <v>#N/A</v>
      </c>
      <c r="AZ172" s="73" t="e">
        <f t="shared" si="31"/>
        <v>#N/A</v>
      </c>
    </row>
    <row r="173" spans="2:52">
      <c r="B173" s="66">
        <v>169</v>
      </c>
      <c r="C173" s="66" t="s">
        <v>162</v>
      </c>
      <c r="D173" s="66" t="s">
        <v>164</v>
      </c>
      <c r="E173" s="66">
        <f>SUMIF($BF$5:$BF$40,D173,$BE$5:$BE$40)+COUNTIF($D$4:D173,D173)</f>
        <v>22105</v>
      </c>
      <c r="F173" s="66" t="s">
        <v>324</v>
      </c>
      <c r="G173" s="67" t="s">
        <v>161</v>
      </c>
      <c r="H173" s="68" t="s">
        <v>164</v>
      </c>
      <c r="I173" s="68">
        <v>3</v>
      </c>
      <c r="J173" s="68" t="s">
        <v>110</v>
      </c>
      <c r="K173" s="68">
        <v>0</v>
      </c>
      <c r="L173" s="68" t="s">
        <v>110</v>
      </c>
      <c r="M173" s="68">
        <v>0</v>
      </c>
      <c r="N173" s="68" t="s">
        <v>110</v>
      </c>
      <c r="O173" s="68">
        <v>0</v>
      </c>
      <c r="Q173" s="73" t="e">
        <f t="shared" si="34"/>
        <v>#N/A</v>
      </c>
      <c r="R173" s="73" t="e">
        <f t="shared" si="34"/>
        <v>#N/A</v>
      </c>
      <c r="S173" s="73" t="e">
        <f t="shared" si="34"/>
        <v>#N/A</v>
      </c>
      <c r="T173" s="73" t="e">
        <f t="shared" si="34"/>
        <v>#N/A</v>
      </c>
      <c r="U173" s="73" t="e">
        <f t="shared" si="34"/>
        <v>#N/A</v>
      </c>
      <c r="V173" s="73" t="e">
        <f t="shared" si="34"/>
        <v>#N/A</v>
      </c>
      <c r="W173" s="73" t="e">
        <f t="shared" si="34"/>
        <v>#N/A</v>
      </c>
      <c r="X173" s="73" t="e">
        <f t="shared" si="34"/>
        <v>#N/A</v>
      </c>
      <c r="Y173" s="73" t="e">
        <f t="shared" si="34"/>
        <v>#N/A</v>
      </c>
      <c r="Z173" s="73" t="e">
        <f t="shared" si="34"/>
        <v>#N/A</v>
      </c>
      <c r="AA173" s="73" t="e">
        <f t="shared" si="34"/>
        <v>#N/A</v>
      </c>
      <c r="AB173" s="73" t="e">
        <f t="shared" si="34"/>
        <v>#N/A</v>
      </c>
      <c r="AC173" s="73" t="e">
        <f t="shared" si="34"/>
        <v>#N/A</v>
      </c>
      <c r="AD173" s="73" t="e">
        <f t="shared" si="34"/>
        <v>#N/A</v>
      </c>
      <c r="AE173" s="73" t="e">
        <f t="shared" si="34"/>
        <v>#N/A</v>
      </c>
      <c r="AF173" s="73" t="e">
        <f t="shared" si="34"/>
        <v>#N/A</v>
      </c>
      <c r="AG173" s="73" t="e">
        <f t="shared" si="33"/>
        <v>#N/A</v>
      </c>
      <c r="AH173" s="73" t="e">
        <f t="shared" si="33"/>
        <v>#N/A</v>
      </c>
      <c r="AI173" s="73" t="e">
        <f t="shared" si="33"/>
        <v>#N/A</v>
      </c>
      <c r="AJ173" s="73" t="e">
        <f t="shared" si="33"/>
        <v>#N/A</v>
      </c>
      <c r="AK173" s="73">
        <f t="shared" si="33"/>
        <v>3</v>
      </c>
      <c r="AL173" s="73" t="e">
        <f t="shared" si="33"/>
        <v>#N/A</v>
      </c>
      <c r="AM173" s="73" t="e">
        <f t="shared" si="33"/>
        <v>#N/A</v>
      </c>
      <c r="AN173" s="73" t="e">
        <f t="shared" si="33"/>
        <v>#N/A</v>
      </c>
      <c r="AO173" s="73" t="e">
        <f t="shared" si="33"/>
        <v>#N/A</v>
      </c>
      <c r="AP173" s="73" t="e">
        <f t="shared" si="33"/>
        <v>#N/A</v>
      </c>
      <c r="AQ173" s="73" t="e">
        <f t="shared" si="33"/>
        <v>#N/A</v>
      </c>
      <c r="AR173" s="73" t="e">
        <f t="shared" si="31"/>
        <v>#N/A</v>
      </c>
      <c r="AS173" s="73" t="e">
        <f t="shared" si="31"/>
        <v>#N/A</v>
      </c>
      <c r="AT173" s="73" t="e">
        <f t="shared" si="31"/>
        <v>#N/A</v>
      </c>
      <c r="AU173" s="73" t="e">
        <f t="shared" si="31"/>
        <v>#N/A</v>
      </c>
      <c r="AV173" s="73" t="e">
        <f t="shared" si="31"/>
        <v>#N/A</v>
      </c>
      <c r="AW173" s="73" t="e">
        <f t="shared" si="31"/>
        <v>#N/A</v>
      </c>
      <c r="AX173" s="73" t="e">
        <f t="shared" si="31"/>
        <v>#N/A</v>
      </c>
      <c r="AY173" s="73" t="e">
        <f t="shared" si="31"/>
        <v>#N/A</v>
      </c>
      <c r="AZ173" s="73" t="e">
        <f t="shared" si="31"/>
        <v>#N/A</v>
      </c>
    </row>
    <row r="174" spans="2:52">
      <c r="B174" s="66">
        <v>170</v>
      </c>
      <c r="C174" s="66" t="s">
        <v>162</v>
      </c>
      <c r="D174" s="66" t="s">
        <v>164</v>
      </c>
      <c r="E174" s="66">
        <f>SUMIF($BF$5:$BF$40,D174,$BE$5:$BE$40)+COUNTIF($D$4:D174,D174)</f>
        <v>22106</v>
      </c>
      <c r="F174" s="66" t="s">
        <v>325</v>
      </c>
      <c r="G174" s="67" t="s">
        <v>161</v>
      </c>
      <c r="H174" s="68" t="s">
        <v>164</v>
      </c>
      <c r="I174" s="68">
        <v>4</v>
      </c>
      <c r="J174" s="68" t="s">
        <v>110</v>
      </c>
      <c r="K174" s="68">
        <v>0</v>
      </c>
      <c r="L174" s="68" t="s">
        <v>110</v>
      </c>
      <c r="M174" s="68">
        <v>0</v>
      </c>
      <c r="N174" s="68" t="s">
        <v>110</v>
      </c>
      <c r="O174" s="68">
        <v>0</v>
      </c>
      <c r="Q174" s="73" t="e">
        <f t="shared" si="34"/>
        <v>#N/A</v>
      </c>
      <c r="R174" s="73" t="e">
        <f t="shared" si="34"/>
        <v>#N/A</v>
      </c>
      <c r="S174" s="73" t="e">
        <f t="shared" si="34"/>
        <v>#N/A</v>
      </c>
      <c r="T174" s="73" t="e">
        <f t="shared" si="34"/>
        <v>#N/A</v>
      </c>
      <c r="U174" s="73" t="e">
        <f t="shared" si="34"/>
        <v>#N/A</v>
      </c>
      <c r="V174" s="73" t="e">
        <f t="shared" si="34"/>
        <v>#N/A</v>
      </c>
      <c r="W174" s="73" t="e">
        <f t="shared" si="34"/>
        <v>#N/A</v>
      </c>
      <c r="X174" s="73" t="e">
        <f t="shared" si="34"/>
        <v>#N/A</v>
      </c>
      <c r="Y174" s="73" t="e">
        <f t="shared" si="34"/>
        <v>#N/A</v>
      </c>
      <c r="Z174" s="73" t="e">
        <f t="shared" si="34"/>
        <v>#N/A</v>
      </c>
      <c r="AA174" s="73" t="e">
        <f t="shared" si="34"/>
        <v>#N/A</v>
      </c>
      <c r="AB174" s="73" t="e">
        <f t="shared" si="34"/>
        <v>#N/A</v>
      </c>
      <c r="AC174" s="73" t="e">
        <f t="shared" si="34"/>
        <v>#N/A</v>
      </c>
      <c r="AD174" s="73" t="e">
        <f t="shared" si="34"/>
        <v>#N/A</v>
      </c>
      <c r="AE174" s="73" t="e">
        <f t="shared" si="34"/>
        <v>#N/A</v>
      </c>
      <c r="AF174" s="73" t="e">
        <f t="shared" si="34"/>
        <v>#N/A</v>
      </c>
      <c r="AG174" s="73" t="e">
        <f t="shared" si="33"/>
        <v>#N/A</v>
      </c>
      <c r="AH174" s="73" t="e">
        <f t="shared" si="33"/>
        <v>#N/A</v>
      </c>
      <c r="AI174" s="73" t="e">
        <f t="shared" si="33"/>
        <v>#N/A</v>
      </c>
      <c r="AJ174" s="73" t="e">
        <f t="shared" si="33"/>
        <v>#N/A</v>
      </c>
      <c r="AK174" s="73">
        <f t="shared" si="33"/>
        <v>4</v>
      </c>
      <c r="AL174" s="73" t="e">
        <f t="shared" si="33"/>
        <v>#N/A</v>
      </c>
      <c r="AM174" s="73" t="e">
        <f t="shared" si="33"/>
        <v>#N/A</v>
      </c>
      <c r="AN174" s="73" t="e">
        <f t="shared" si="33"/>
        <v>#N/A</v>
      </c>
      <c r="AO174" s="73" t="e">
        <f t="shared" si="33"/>
        <v>#N/A</v>
      </c>
      <c r="AP174" s="73" t="e">
        <f t="shared" si="33"/>
        <v>#N/A</v>
      </c>
      <c r="AQ174" s="73" t="e">
        <f t="shared" si="33"/>
        <v>#N/A</v>
      </c>
      <c r="AR174" s="73" t="e">
        <f t="shared" si="31"/>
        <v>#N/A</v>
      </c>
      <c r="AS174" s="73" t="e">
        <f t="shared" si="31"/>
        <v>#N/A</v>
      </c>
      <c r="AT174" s="73" t="e">
        <f t="shared" si="31"/>
        <v>#N/A</v>
      </c>
      <c r="AU174" s="73" t="e">
        <f t="shared" si="31"/>
        <v>#N/A</v>
      </c>
      <c r="AV174" s="73" t="e">
        <f t="shared" si="31"/>
        <v>#N/A</v>
      </c>
      <c r="AW174" s="73" t="e">
        <f t="shared" si="31"/>
        <v>#N/A</v>
      </c>
      <c r="AX174" s="73" t="e">
        <f t="shared" si="31"/>
        <v>#N/A</v>
      </c>
      <c r="AY174" s="73" t="e">
        <f t="shared" si="31"/>
        <v>#N/A</v>
      </c>
      <c r="AZ174" s="73" t="e">
        <f t="shared" si="31"/>
        <v>#N/A</v>
      </c>
    </row>
    <row r="175" spans="2:52">
      <c r="B175" s="66">
        <v>171</v>
      </c>
      <c r="C175" s="66" t="s">
        <v>162</v>
      </c>
      <c r="D175" s="66" t="s">
        <v>164</v>
      </c>
      <c r="E175" s="66">
        <f>SUMIF($BF$5:$BF$40,D175,$BE$5:$BE$40)+COUNTIF($D$4:D175,D175)</f>
        <v>22107</v>
      </c>
      <c r="F175" s="66" t="s">
        <v>326</v>
      </c>
      <c r="G175" s="67" t="s">
        <v>161</v>
      </c>
      <c r="H175" s="68" t="s">
        <v>164</v>
      </c>
      <c r="I175" s="68">
        <v>5</v>
      </c>
      <c r="J175" s="68" t="s">
        <v>110</v>
      </c>
      <c r="K175" s="68">
        <v>0</v>
      </c>
      <c r="L175" s="68" t="s">
        <v>110</v>
      </c>
      <c r="M175" s="68">
        <v>0</v>
      </c>
      <c r="N175" s="68" t="s">
        <v>110</v>
      </c>
      <c r="O175" s="68">
        <v>0</v>
      </c>
      <c r="Q175" s="73" t="e">
        <f t="shared" si="34"/>
        <v>#N/A</v>
      </c>
      <c r="R175" s="73" t="e">
        <f t="shared" si="34"/>
        <v>#N/A</v>
      </c>
      <c r="S175" s="73" t="e">
        <f t="shared" si="34"/>
        <v>#N/A</v>
      </c>
      <c r="T175" s="73" t="e">
        <f t="shared" si="34"/>
        <v>#N/A</v>
      </c>
      <c r="U175" s="73" t="e">
        <f t="shared" si="34"/>
        <v>#N/A</v>
      </c>
      <c r="V175" s="73" t="e">
        <f t="shared" si="34"/>
        <v>#N/A</v>
      </c>
      <c r="W175" s="73" t="e">
        <f t="shared" si="34"/>
        <v>#N/A</v>
      </c>
      <c r="X175" s="73" t="e">
        <f t="shared" si="34"/>
        <v>#N/A</v>
      </c>
      <c r="Y175" s="73" t="e">
        <f t="shared" si="34"/>
        <v>#N/A</v>
      </c>
      <c r="Z175" s="73" t="e">
        <f t="shared" si="34"/>
        <v>#N/A</v>
      </c>
      <c r="AA175" s="73" t="e">
        <f t="shared" si="34"/>
        <v>#N/A</v>
      </c>
      <c r="AB175" s="73" t="e">
        <f t="shared" si="34"/>
        <v>#N/A</v>
      </c>
      <c r="AC175" s="73" t="e">
        <f t="shared" si="34"/>
        <v>#N/A</v>
      </c>
      <c r="AD175" s="73" t="e">
        <f t="shared" si="34"/>
        <v>#N/A</v>
      </c>
      <c r="AE175" s="73" t="e">
        <f t="shared" si="34"/>
        <v>#N/A</v>
      </c>
      <c r="AF175" s="73" t="e">
        <f t="shared" si="34"/>
        <v>#N/A</v>
      </c>
      <c r="AG175" s="73" t="e">
        <f t="shared" si="33"/>
        <v>#N/A</v>
      </c>
      <c r="AH175" s="73" t="e">
        <f t="shared" si="33"/>
        <v>#N/A</v>
      </c>
      <c r="AI175" s="73" t="e">
        <f t="shared" si="33"/>
        <v>#N/A</v>
      </c>
      <c r="AJ175" s="73" t="e">
        <f t="shared" si="33"/>
        <v>#N/A</v>
      </c>
      <c r="AK175" s="73">
        <f t="shared" si="33"/>
        <v>5</v>
      </c>
      <c r="AL175" s="73" t="e">
        <f t="shared" si="33"/>
        <v>#N/A</v>
      </c>
      <c r="AM175" s="73" t="e">
        <f t="shared" si="33"/>
        <v>#N/A</v>
      </c>
      <c r="AN175" s="73" t="e">
        <f t="shared" si="33"/>
        <v>#N/A</v>
      </c>
      <c r="AO175" s="73" t="e">
        <f t="shared" si="33"/>
        <v>#N/A</v>
      </c>
      <c r="AP175" s="73" t="e">
        <f t="shared" si="33"/>
        <v>#N/A</v>
      </c>
      <c r="AQ175" s="73" t="e">
        <f t="shared" si="33"/>
        <v>#N/A</v>
      </c>
      <c r="AR175" s="73" t="e">
        <f t="shared" si="31"/>
        <v>#N/A</v>
      </c>
      <c r="AS175" s="73" t="e">
        <f t="shared" si="31"/>
        <v>#N/A</v>
      </c>
      <c r="AT175" s="73" t="e">
        <f t="shared" si="31"/>
        <v>#N/A</v>
      </c>
      <c r="AU175" s="73" t="e">
        <f t="shared" si="31"/>
        <v>#N/A</v>
      </c>
      <c r="AV175" s="73" t="e">
        <f t="shared" si="31"/>
        <v>#N/A</v>
      </c>
      <c r="AW175" s="73" t="e">
        <f t="shared" si="31"/>
        <v>#N/A</v>
      </c>
      <c r="AX175" s="73" t="e">
        <f t="shared" si="31"/>
        <v>#N/A</v>
      </c>
      <c r="AY175" s="73" t="e">
        <f t="shared" si="31"/>
        <v>#N/A</v>
      </c>
      <c r="AZ175" s="73" t="e">
        <f t="shared" si="31"/>
        <v>#N/A</v>
      </c>
    </row>
    <row r="176" spans="2:52">
      <c r="B176" s="66">
        <v>172</v>
      </c>
      <c r="C176" s="66" t="s">
        <v>162</v>
      </c>
      <c r="D176" s="66" t="s">
        <v>164</v>
      </c>
      <c r="E176" s="66">
        <f>SUMIF($BF$5:$BF$40,D176,$BE$5:$BE$40)+COUNTIF($D$4:D176,D176)</f>
        <v>22108</v>
      </c>
      <c r="F176" s="66" t="s">
        <v>327</v>
      </c>
      <c r="G176" s="67" t="s">
        <v>161</v>
      </c>
      <c r="H176" s="68" t="s">
        <v>164</v>
      </c>
      <c r="I176" s="68">
        <v>6</v>
      </c>
      <c r="J176" s="68" t="s">
        <v>110</v>
      </c>
      <c r="K176" s="68">
        <v>0</v>
      </c>
      <c r="L176" s="68" t="s">
        <v>110</v>
      </c>
      <c r="M176" s="68">
        <v>0</v>
      </c>
      <c r="N176" s="68" t="s">
        <v>110</v>
      </c>
      <c r="O176" s="68">
        <v>0</v>
      </c>
      <c r="Q176" s="73" t="e">
        <f t="shared" si="34"/>
        <v>#N/A</v>
      </c>
      <c r="R176" s="73" t="e">
        <f t="shared" si="34"/>
        <v>#N/A</v>
      </c>
      <c r="S176" s="73" t="e">
        <f t="shared" si="34"/>
        <v>#N/A</v>
      </c>
      <c r="T176" s="73" t="e">
        <f t="shared" si="34"/>
        <v>#N/A</v>
      </c>
      <c r="U176" s="73" t="e">
        <f t="shared" si="34"/>
        <v>#N/A</v>
      </c>
      <c r="V176" s="73" t="e">
        <f t="shared" si="34"/>
        <v>#N/A</v>
      </c>
      <c r="W176" s="73" t="e">
        <f t="shared" si="34"/>
        <v>#N/A</v>
      </c>
      <c r="X176" s="73" t="e">
        <f t="shared" si="34"/>
        <v>#N/A</v>
      </c>
      <c r="Y176" s="73" t="e">
        <f t="shared" si="34"/>
        <v>#N/A</v>
      </c>
      <c r="Z176" s="73" t="e">
        <f t="shared" si="34"/>
        <v>#N/A</v>
      </c>
      <c r="AA176" s="73" t="e">
        <f t="shared" si="34"/>
        <v>#N/A</v>
      </c>
      <c r="AB176" s="73" t="e">
        <f t="shared" si="34"/>
        <v>#N/A</v>
      </c>
      <c r="AC176" s="73" t="e">
        <f t="shared" si="34"/>
        <v>#N/A</v>
      </c>
      <c r="AD176" s="73" t="e">
        <f t="shared" si="34"/>
        <v>#N/A</v>
      </c>
      <c r="AE176" s="73" t="e">
        <f t="shared" si="34"/>
        <v>#N/A</v>
      </c>
      <c r="AF176" s="73" t="e">
        <f t="shared" si="34"/>
        <v>#N/A</v>
      </c>
      <c r="AG176" s="73" t="e">
        <f t="shared" si="33"/>
        <v>#N/A</v>
      </c>
      <c r="AH176" s="73" t="e">
        <f t="shared" si="33"/>
        <v>#N/A</v>
      </c>
      <c r="AI176" s="73" t="e">
        <f t="shared" si="33"/>
        <v>#N/A</v>
      </c>
      <c r="AJ176" s="73" t="e">
        <f t="shared" si="33"/>
        <v>#N/A</v>
      </c>
      <c r="AK176" s="73">
        <f t="shared" si="33"/>
        <v>6</v>
      </c>
      <c r="AL176" s="73" t="e">
        <f t="shared" si="33"/>
        <v>#N/A</v>
      </c>
      <c r="AM176" s="73" t="e">
        <f t="shared" si="33"/>
        <v>#N/A</v>
      </c>
      <c r="AN176" s="73" t="e">
        <f t="shared" si="33"/>
        <v>#N/A</v>
      </c>
      <c r="AO176" s="73" t="e">
        <f t="shared" si="33"/>
        <v>#N/A</v>
      </c>
      <c r="AP176" s="73" t="e">
        <f t="shared" si="33"/>
        <v>#N/A</v>
      </c>
      <c r="AQ176" s="73" t="e">
        <f t="shared" si="33"/>
        <v>#N/A</v>
      </c>
      <c r="AR176" s="73" t="e">
        <f t="shared" si="31"/>
        <v>#N/A</v>
      </c>
      <c r="AS176" s="73" t="e">
        <f t="shared" si="31"/>
        <v>#N/A</v>
      </c>
      <c r="AT176" s="73" t="e">
        <f t="shared" si="31"/>
        <v>#N/A</v>
      </c>
      <c r="AU176" s="73" t="e">
        <f t="shared" si="31"/>
        <v>#N/A</v>
      </c>
      <c r="AV176" s="73" t="e">
        <f t="shared" si="31"/>
        <v>#N/A</v>
      </c>
      <c r="AW176" s="73" t="e">
        <f t="shared" si="31"/>
        <v>#N/A</v>
      </c>
      <c r="AX176" s="73" t="e">
        <f t="shared" si="31"/>
        <v>#N/A</v>
      </c>
      <c r="AY176" s="73" t="e">
        <f t="shared" si="31"/>
        <v>#N/A</v>
      </c>
      <c r="AZ176" s="73" t="e">
        <f t="shared" si="31"/>
        <v>#N/A</v>
      </c>
    </row>
    <row r="177" spans="2:52">
      <c r="B177" s="66">
        <v>173</v>
      </c>
      <c r="C177" s="66" t="s">
        <v>162</v>
      </c>
      <c r="D177" s="66" t="s">
        <v>164</v>
      </c>
      <c r="E177" s="66">
        <f>SUMIF($BF$5:$BF$40,D177,$BE$5:$BE$40)+COUNTIF($D$4:D177,D177)</f>
        <v>22109</v>
      </c>
      <c r="F177" s="66" t="s">
        <v>328</v>
      </c>
      <c r="G177" s="67" t="s">
        <v>161</v>
      </c>
      <c r="H177" s="68" t="s">
        <v>164</v>
      </c>
      <c r="I177" s="68">
        <v>6</v>
      </c>
      <c r="J177" s="68" t="s">
        <v>110</v>
      </c>
      <c r="K177" s="68">
        <v>0</v>
      </c>
      <c r="L177" s="68" t="s">
        <v>110</v>
      </c>
      <c r="M177" s="68">
        <v>0</v>
      </c>
      <c r="N177" s="68" t="s">
        <v>110</v>
      </c>
      <c r="O177" s="68">
        <v>0</v>
      </c>
      <c r="Q177" s="73" t="e">
        <f t="shared" si="34"/>
        <v>#N/A</v>
      </c>
      <c r="R177" s="73" t="e">
        <f t="shared" si="34"/>
        <v>#N/A</v>
      </c>
      <c r="S177" s="73" t="e">
        <f t="shared" si="34"/>
        <v>#N/A</v>
      </c>
      <c r="T177" s="73" t="e">
        <f t="shared" si="34"/>
        <v>#N/A</v>
      </c>
      <c r="U177" s="73" t="e">
        <f t="shared" si="34"/>
        <v>#N/A</v>
      </c>
      <c r="V177" s="73" t="e">
        <f t="shared" si="34"/>
        <v>#N/A</v>
      </c>
      <c r="W177" s="73" t="e">
        <f t="shared" si="34"/>
        <v>#N/A</v>
      </c>
      <c r="X177" s="73" t="e">
        <f t="shared" si="34"/>
        <v>#N/A</v>
      </c>
      <c r="Y177" s="73" t="e">
        <f t="shared" si="34"/>
        <v>#N/A</v>
      </c>
      <c r="Z177" s="73" t="e">
        <f t="shared" si="34"/>
        <v>#N/A</v>
      </c>
      <c r="AA177" s="73" t="e">
        <f t="shared" si="34"/>
        <v>#N/A</v>
      </c>
      <c r="AB177" s="73" t="e">
        <f t="shared" si="34"/>
        <v>#N/A</v>
      </c>
      <c r="AC177" s="73" t="e">
        <f t="shared" si="34"/>
        <v>#N/A</v>
      </c>
      <c r="AD177" s="73" t="e">
        <f t="shared" si="34"/>
        <v>#N/A</v>
      </c>
      <c r="AE177" s="73" t="e">
        <f t="shared" si="34"/>
        <v>#N/A</v>
      </c>
      <c r="AF177" s="73" t="e">
        <f t="shared" si="34"/>
        <v>#N/A</v>
      </c>
      <c r="AG177" s="73" t="e">
        <f t="shared" si="33"/>
        <v>#N/A</v>
      </c>
      <c r="AH177" s="73" t="e">
        <f t="shared" si="33"/>
        <v>#N/A</v>
      </c>
      <c r="AI177" s="73" t="e">
        <f t="shared" si="33"/>
        <v>#N/A</v>
      </c>
      <c r="AJ177" s="73" t="e">
        <f t="shared" si="33"/>
        <v>#N/A</v>
      </c>
      <c r="AK177" s="73">
        <f t="shared" si="33"/>
        <v>6</v>
      </c>
      <c r="AL177" s="73" t="e">
        <f t="shared" si="33"/>
        <v>#N/A</v>
      </c>
      <c r="AM177" s="73" t="e">
        <f t="shared" si="33"/>
        <v>#N/A</v>
      </c>
      <c r="AN177" s="73" t="e">
        <f t="shared" si="33"/>
        <v>#N/A</v>
      </c>
      <c r="AO177" s="73" t="e">
        <f t="shared" si="33"/>
        <v>#N/A</v>
      </c>
      <c r="AP177" s="73" t="e">
        <f t="shared" si="33"/>
        <v>#N/A</v>
      </c>
      <c r="AQ177" s="73" t="e">
        <f t="shared" si="33"/>
        <v>#N/A</v>
      </c>
      <c r="AR177" s="73" t="e">
        <f t="shared" si="31"/>
        <v>#N/A</v>
      </c>
      <c r="AS177" s="73" t="e">
        <f t="shared" si="31"/>
        <v>#N/A</v>
      </c>
      <c r="AT177" s="73" t="e">
        <f t="shared" si="31"/>
        <v>#N/A</v>
      </c>
      <c r="AU177" s="73" t="e">
        <f t="shared" si="31"/>
        <v>#N/A</v>
      </c>
      <c r="AV177" s="73" t="e">
        <f t="shared" si="31"/>
        <v>#N/A</v>
      </c>
      <c r="AW177" s="73" t="e">
        <f t="shared" si="31"/>
        <v>#N/A</v>
      </c>
      <c r="AX177" s="73" t="e">
        <f t="shared" si="31"/>
        <v>#N/A</v>
      </c>
      <c r="AY177" s="73" t="e">
        <f t="shared" si="31"/>
        <v>#N/A</v>
      </c>
      <c r="AZ177" s="73" t="e">
        <f t="shared" si="31"/>
        <v>#N/A</v>
      </c>
    </row>
    <row r="178" spans="2:52">
      <c r="B178" s="66">
        <v>174</v>
      </c>
      <c r="C178" s="66" t="s">
        <v>162</v>
      </c>
      <c r="D178" s="66" t="s">
        <v>146</v>
      </c>
      <c r="E178" s="66">
        <f>SUMIF($BF$5:$BF$40,D178,$BE$5:$BE$40)+COUNTIF($D$4:D178,D178)</f>
        <v>22201</v>
      </c>
      <c r="F178" s="66" t="s">
        <v>329</v>
      </c>
      <c r="G178" s="67" t="s">
        <v>161</v>
      </c>
      <c r="H178" s="68" t="s">
        <v>146</v>
      </c>
      <c r="I178" s="68">
        <v>1</v>
      </c>
      <c r="J178" s="68" t="s">
        <v>110</v>
      </c>
      <c r="K178" s="68">
        <v>0</v>
      </c>
      <c r="L178" s="68" t="s">
        <v>110</v>
      </c>
      <c r="M178" s="68">
        <v>0</v>
      </c>
      <c r="N178" s="68" t="s">
        <v>110</v>
      </c>
      <c r="O178" s="68">
        <v>0</v>
      </c>
      <c r="Q178" s="73" t="e">
        <f t="shared" si="34"/>
        <v>#N/A</v>
      </c>
      <c r="R178" s="73" t="e">
        <f t="shared" si="34"/>
        <v>#N/A</v>
      </c>
      <c r="S178" s="73" t="e">
        <f t="shared" si="34"/>
        <v>#N/A</v>
      </c>
      <c r="T178" s="73" t="e">
        <f t="shared" si="34"/>
        <v>#N/A</v>
      </c>
      <c r="U178" s="73" t="e">
        <f t="shared" si="34"/>
        <v>#N/A</v>
      </c>
      <c r="V178" s="73" t="e">
        <f t="shared" si="34"/>
        <v>#N/A</v>
      </c>
      <c r="W178" s="73" t="e">
        <f t="shared" si="34"/>
        <v>#N/A</v>
      </c>
      <c r="X178" s="73" t="e">
        <f t="shared" si="34"/>
        <v>#N/A</v>
      </c>
      <c r="Y178" s="73" t="e">
        <f t="shared" si="34"/>
        <v>#N/A</v>
      </c>
      <c r="Z178" s="73" t="e">
        <f t="shared" si="34"/>
        <v>#N/A</v>
      </c>
      <c r="AA178" s="73" t="e">
        <f t="shared" si="34"/>
        <v>#N/A</v>
      </c>
      <c r="AB178" s="73" t="e">
        <f t="shared" si="34"/>
        <v>#N/A</v>
      </c>
      <c r="AC178" s="73" t="e">
        <f t="shared" si="34"/>
        <v>#N/A</v>
      </c>
      <c r="AD178" s="73" t="e">
        <f t="shared" si="34"/>
        <v>#N/A</v>
      </c>
      <c r="AE178" s="73" t="e">
        <f t="shared" si="34"/>
        <v>#N/A</v>
      </c>
      <c r="AF178" s="73" t="e">
        <f t="shared" si="34"/>
        <v>#N/A</v>
      </c>
      <c r="AG178" s="73" t="e">
        <f t="shared" si="33"/>
        <v>#N/A</v>
      </c>
      <c r="AH178" s="73" t="e">
        <f t="shared" si="33"/>
        <v>#N/A</v>
      </c>
      <c r="AI178" s="73" t="e">
        <f t="shared" si="33"/>
        <v>#N/A</v>
      </c>
      <c r="AJ178" s="73" t="e">
        <f t="shared" si="33"/>
        <v>#N/A</v>
      </c>
      <c r="AK178" s="73" t="e">
        <f t="shared" ref="AG178:AQ202" si="35">INDEX($H178:$O178,1,MATCH(AK$4,$H178:$O178,0)+1)</f>
        <v>#N/A</v>
      </c>
      <c r="AL178" s="73">
        <f t="shared" si="35"/>
        <v>1</v>
      </c>
      <c r="AM178" s="73" t="e">
        <f t="shared" si="35"/>
        <v>#N/A</v>
      </c>
      <c r="AN178" s="73" t="e">
        <f t="shared" si="35"/>
        <v>#N/A</v>
      </c>
      <c r="AO178" s="73" t="e">
        <f t="shared" si="35"/>
        <v>#N/A</v>
      </c>
      <c r="AP178" s="73" t="e">
        <f t="shared" si="35"/>
        <v>#N/A</v>
      </c>
      <c r="AQ178" s="73" t="e">
        <f t="shared" si="35"/>
        <v>#N/A</v>
      </c>
      <c r="AR178" s="73" t="e">
        <f t="shared" si="31"/>
        <v>#N/A</v>
      </c>
      <c r="AS178" s="73" t="e">
        <f t="shared" si="31"/>
        <v>#N/A</v>
      </c>
      <c r="AT178" s="73" t="e">
        <f t="shared" si="31"/>
        <v>#N/A</v>
      </c>
      <c r="AU178" s="73" t="e">
        <f t="shared" si="31"/>
        <v>#N/A</v>
      </c>
      <c r="AV178" s="73" t="e">
        <f t="shared" si="31"/>
        <v>#N/A</v>
      </c>
      <c r="AW178" s="73" t="e">
        <f t="shared" si="31"/>
        <v>#N/A</v>
      </c>
      <c r="AX178" s="73" t="e">
        <f t="shared" si="31"/>
        <v>#N/A</v>
      </c>
      <c r="AY178" s="73" t="e">
        <f t="shared" si="31"/>
        <v>#N/A</v>
      </c>
      <c r="AZ178" s="73" t="e">
        <f t="shared" si="31"/>
        <v>#N/A</v>
      </c>
    </row>
    <row r="179" spans="2:52">
      <c r="B179" s="66">
        <v>175</v>
      </c>
      <c r="C179" s="66" t="s">
        <v>162</v>
      </c>
      <c r="D179" s="66" t="s">
        <v>146</v>
      </c>
      <c r="E179" s="66">
        <f>SUMIF($BF$5:$BF$40,D179,$BE$5:$BE$40)+COUNTIF($D$4:D179,D179)</f>
        <v>22202</v>
      </c>
      <c r="F179" s="66" t="s">
        <v>330</v>
      </c>
      <c r="G179" s="67" t="s">
        <v>161</v>
      </c>
      <c r="H179" s="68" t="s">
        <v>146</v>
      </c>
      <c r="I179" s="68">
        <v>1</v>
      </c>
      <c r="J179" s="68" t="s">
        <v>110</v>
      </c>
      <c r="K179" s="68">
        <v>0</v>
      </c>
      <c r="L179" s="68" t="s">
        <v>110</v>
      </c>
      <c r="M179" s="68">
        <v>0</v>
      </c>
      <c r="N179" s="68" t="s">
        <v>110</v>
      </c>
      <c r="O179" s="68">
        <v>0</v>
      </c>
      <c r="Q179" s="73" t="e">
        <f t="shared" si="34"/>
        <v>#N/A</v>
      </c>
      <c r="R179" s="73" t="e">
        <f t="shared" si="34"/>
        <v>#N/A</v>
      </c>
      <c r="S179" s="73" t="e">
        <f t="shared" si="34"/>
        <v>#N/A</v>
      </c>
      <c r="T179" s="73" t="e">
        <f t="shared" si="34"/>
        <v>#N/A</v>
      </c>
      <c r="U179" s="73" t="e">
        <f t="shared" si="34"/>
        <v>#N/A</v>
      </c>
      <c r="V179" s="73" t="e">
        <f t="shared" si="34"/>
        <v>#N/A</v>
      </c>
      <c r="W179" s="73" t="e">
        <f t="shared" si="34"/>
        <v>#N/A</v>
      </c>
      <c r="X179" s="73" t="e">
        <f t="shared" si="34"/>
        <v>#N/A</v>
      </c>
      <c r="Y179" s="73" t="e">
        <f t="shared" si="34"/>
        <v>#N/A</v>
      </c>
      <c r="Z179" s="73" t="e">
        <f t="shared" si="34"/>
        <v>#N/A</v>
      </c>
      <c r="AA179" s="73" t="e">
        <f t="shared" si="34"/>
        <v>#N/A</v>
      </c>
      <c r="AB179" s="73" t="e">
        <f t="shared" si="34"/>
        <v>#N/A</v>
      </c>
      <c r="AC179" s="73" t="e">
        <f t="shared" si="34"/>
        <v>#N/A</v>
      </c>
      <c r="AD179" s="73" t="e">
        <f t="shared" si="34"/>
        <v>#N/A</v>
      </c>
      <c r="AE179" s="73" t="e">
        <f t="shared" si="34"/>
        <v>#N/A</v>
      </c>
      <c r="AF179" s="73" t="e">
        <f t="shared" si="34"/>
        <v>#N/A</v>
      </c>
      <c r="AG179" s="73" t="e">
        <f t="shared" si="35"/>
        <v>#N/A</v>
      </c>
      <c r="AH179" s="73" t="e">
        <f t="shared" si="35"/>
        <v>#N/A</v>
      </c>
      <c r="AI179" s="73" t="e">
        <f t="shared" si="35"/>
        <v>#N/A</v>
      </c>
      <c r="AJ179" s="73" t="e">
        <f t="shared" si="35"/>
        <v>#N/A</v>
      </c>
      <c r="AK179" s="73" t="e">
        <f t="shared" si="35"/>
        <v>#N/A</v>
      </c>
      <c r="AL179" s="73">
        <f t="shared" si="35"/>
        <v>1</v>
      </c>
      <c r="AM179" s="73" t="e">
        <f t="shared" si="35"/>
        <v>#N/A</v>
      </c>
      <c r="AN179" s="73" t="e">
        <f t="shared" si="35"/>
        <v>#N/A</v>
      </c>
      <c r="AO179" s="73" t="e">
        <f t="shared" si="35"/>
        <v>#N/A</v>
      </c>
      <c r="AP179" s="73" t="e">
        <f t="shared" si="35"/>
        <v>#N/A</v>
      </c>
      <c r="AQ179" s="73" t="e">
        <f t="shared" si="35"/>
        <v>#N/A</v>
      </c>
      <c r="AR179" s="73" t="e">
        <f t="shared" si="31"/>
        <v>#N/A</v>
      </c>
      <c r="AS179" s="73" t="e">
        <f t="shared" si="31"/>
        <v>#N/A</v>
      </c>
      <c r="AT179" s="73" t="e">
        <f t="shared" si="31"/>
        <v>#N/A</v>
      </c>
      <c r="AU179" s="73" t="e">
        <f t="shared" si="31"/>
        <v>#N/A</v>
      </c>
      <c r="AV179" s="73" t="e">
        <f t="shared" si="31"/>
        <v>#N/A</v>
      </c>
      <c r="AW179" s="73" t="e">
        <f t="shared" si="31"/>
        <v>#N/A</v>
      </c>
      <c r="AX179" s="73" t="e">
        <f t="shared" si="31"/>
        <v>#N/A</v>
      </c>
      <c r="AY179" s="73" t="e">
        <f t="shared" si="31"/>
        <v>#N/A</v>
      </c>
      <c r="AZ179" s="73" t="e">
        <f t="shared" si="31"/>
        <v>#N/A</v>
      </c>
    </row>
    <row r="180" spans="2:52">
      <c r="B180" s="66">
        <v>176</v>
      </c>
      <c r="C180" s="66" t="s">
        <v>162</v>
      </c>
      <c r="D180" s="66" t="s">
        <v>146</v>
      </c>
      <c r="E180" s="66">
        <f>SUMIF($BF$5:$BF$40,D180,$BE$5:$BE$40)+COUNTIF($D$4:D180,D180)</f>
        <v>22203</v>
      </c>
      <c r="F180" s="66" t="s">
        <v>331</v>
      </c>
      <c r="G180" s="67" t="s">
        <v>161</v>
      </c>
      <c r="H180" s="68" t="s">
        <v>146</v>
      </c>
      <c r="I180" s="68">
        <v>1</v>
      </c>
      <c r="J180" s="68" t="s">
        <v>110</v>
      </c>
      <c r="K180" s="68">
        <v>0</v>
      </c>
      <c r="L180" s="68" t="s">
        <v>110</v>
      </c>
      <c r="M180" s="68">
        <v>0</v>
      </c>
      <c r="N180" s="68" t="s">
        <v>110</v>
      </c>
      <c r="O180" s="68">
        <v>0</v>
      </c>
      <c r="Q180" s="73" t="e">
        <f t="shared" si="34"/>
        <v>#N/A</v>
      </c>
      <c r="R180" s="73" t="e">
        <f t="shared" si="34"/>
        <v>#N/A</v>
      </c>
      <c r="S180" s="73" t="e">
        <f t="shared" si="34"/>
        <v>#N/A</v>
      </c>
      <c r="T180" s="73" t="e">
        <f t="shared" si="34"/>
        <v>#N/A</v>
      </c>
      <c r="U180" s="73" t="e">
        <f t="shared" si="34"/>
        <v>#N/A</v>
      </c>
      <c r="V180" s="73" t="e">
        <f t="shared" si="34"/>
        <v>#N/A</v>
      </c>
      <c r="W180" s="73" t="e">
        <f t="shared" si="34"/>
        <v>#N/A</v>
      </c>
      <c r="X180" s="73" t="e">
        <f t="shared" si="34"/>
        <v>#N/A</v>
      </c>
      <c r="Y180" s="73" t="e">
        <f t="shared" si="34"/>
        <v>#N/A</v>
      </c>
      <c r="Z180" s="73" t="e">
        <f t="shared" si="34"/>
        <v>#N/A</v>
      </c>
      <c r="AA180" s="73" t="e">
        <f t="shared" si="34"/>
        <v>#N/A</v>
      </c>
      <c r="AB180" s="73" t="e">
        <f t="shared" si="34"/>
        <v>#N/A</v>
      </c>
      <c r="AC180" s="73" t="e">
        <f t="shared" si="34"/>
        <v>#N/A</v>
      </c>
      <c r="AD180" s="73" t="e">
        <f t="shared" si="34"/>
        <v>#N/A</v>
      </c>
      <c r="AE180" s="73" t="e">
        <f t="shared" si="34"/>
        <v>#N/A</v>
      </c>
      <c r="AF180" s="73" t="e">
        <f t="shared" si="34"/>
        <v>#N/A</v>
      </c>
      <c r="AG180" s="73" t="e">
        <f t="shared" si="35"/>
        <v>#N/A</v>
      </c>
      <c r="AH180" s="73" t="e">
        <f t="shared" si="35"/>
        <v>#N/A</v>
      </c>
      <c r="AI180" s="73" t="e">
        <f t="shared" si="35"/>
        <v>#N/A</v>
      </c>
      <c r="AJ180" s="73" t="e">
        <f t="shared" si="35"/>
        <v>#N/A</v>
      </c>
      <c r="AK180" s="73" t="e">
        <f t="shared" si="35"/>
        <v>#N/A</v>
      </c>
      <c r="AL180" s="73">
        <f t="shared" si="35"/>
        <v>1</v>
      </c>
      <c r="AM180" s="73" t="e">
        <f t="shared" si="35"/>
        <v>#N/A</v>
      </c>
      <c r="AN180" s="73" t="e">
        <f t="shared" si="35"/>
        <v>#N/A</v>
      </c>
      <c r="AO180" s="73" t="e">
        <f t="shared" si="35"/>
        <v>#N/A</v>
      </c>
      <c r="AP180" s="73" t="e">
        <f t="shared" si="35"/>
        <v>#N/A</v>
      </c>
      <c r="AQ180" s="73" t="e">
        <f t="shared" si="35"/>
        <v>#N/A</v>
      </c>
      <c r="AR180" s="73" t="e">
        <f t="shared" si="31"/>
        <v>#N/A</v>
      </c>
      <c r="AS180" s="73" t="e">
        <f t="shared" si="31"/>
        <v>#N/A</v>
      </c>
      <c r="AT180" s="73" t="e">
        <f t="shared" si="31"/>
        <v>#N/A</v>
      </c>
      <c r="AU180" s="73" t="e">
        <f t="shared" si="31"/>
        <v>#N/A</v>
      </c>
      <c r="AV180" s="73" t="e">
        <f t="shared" si="31"/>
        <v>#N/A</v>
      </c>
      <c r="AW180" s="73" t="e">
        <f t="shared" si="31"/>
        <v>#N/A</v>
      </c>
      <c r="AX180" s="73" t="e">
        <f t="shared" si="31"/>
        <v>#N/A</v>
      </c>
      <c r="AY180" s="73" t="e">
        <f t="shared" si="31"/>
        <v>#N/A</v>
      </c>
      <c r="AZ180" s="73" t="e">
        <f t="shared" si="31"/>
        <v>#N/A</v>
      </c>
    </row>
    <row r="181" spans="2:52">
      <c r="B181" s="66">
        <v>177</v>
      </c>
      <c r="C181" s="66" t="s">
        <v>162</v>
      </c>
      <c r="D181" s="66" t="s">
        <v>146</v>
      </c>
      <c r="E181" s="66">
        <f>SUMIF($BF$5:$BF$40,D181,$BE$5:$BE$40)+COUNTIF($D$4:D181,D181)</f>
        <v>22204</v>
      </c>
      <c r="F181" s="66" t="s">
        <v>332</v>
      </c>
      <c r="G181" s="67" t="s">
        <v>161</v>
      </c>
      <c r="H181" s="68" t="s">
        <v>146</v>
      </c>
      <c r="I181" s="68">
        <v>4</v>
      </c>
      <c r="J181" s="68" t="s">
        <v>110</v>
      </c>
      <c r="K181" s="68">
        <v>0</v>
      </c>
      <c r="L181" s="68" t="s">
        <v>110</v>
      </c>
      <c r="M181" s="68">
        <v>0</v>
      </c>
      <c r="N181" s="68" t="s">
        <v>110</v>
      </c>
      <c r="O181" s="68">
        <v>0</v>
      </c>
      <c r="Q181" s="73" t="e">
        <f t="shared" si="34"/>
        <v>#N/A</v>
      </c>
      <c r="R181" s="73" t="e">
        <f t="shared" si="34"/>
        <v>#N/A</v>
      </c>
      <c r="S181" s="73" t="e">
        <f t="shared" si="34"/>
        <v>#N/A</v>
      </c>
      <c r="T181" s="73" t="e">
        <f t="shared" si="34"/>
        <v>#N/A</v>
      </c>
      <c r="U181" s="73" t="e">
        <f t="shared" si="34"/>
        <v>#N/A</v>
      </c>
      <c r="V181" s="73" t="e">
        <f t="shared" si="34"/>
        <v>#N/A</v>
      </c>
      <c r="W181" s="73" t="e">
        <f t="shared" si="34"/>
        <v>#N/A</v>
      </c>
      <c r="X181" s="73" t="e">
        <f t="shared" si="34"/>
        <v>#N/A</v>
      </c>
      <c r="Y181" s="73" t="e">
        <f t="shared" si="34"/>
        <v>#N/A</v>
      </c>
      <c r="Z181" s="73" t="e">
        <f t="shared" si="34"/>
        <v>#N/A</v>
      </c>
      <c r="AA181" s="73" t="e">
        <f t="shared" si="34"/>
        <v>#N/A</v>
      </c>
      <c r="AB181" s="73" t="e">
        <f t="shared" si="34"/>
        <v>#N/A</v>
      </c>
      <c r="AC181" s="73" t="e">
        <f t="shared" si="34"/>
        <v>#N/A</v>
      </c>
      <c r="AD181" s="73" t="e">
        <f t="shared" si="34"/>
        <v>#N/A</v>
      </c>
      <c r="AE181" s="73" t="e">
        <f t="shared" si="34"/>
        <v>#N/A</v>
      </c>
      <c r="AF181" s="73" t="e">
        <f t="shared" si="34"/>
        <v>#N/A</v>
      </c>
      <c r="AG181" s="73" t="e">
        <f t="shared" si="35"/>
        <v>#N/A</v>
      </c>
      <c r="AH181" s="73" t="e">
        <f t="shared" si="35"/>
        <v>#N/A</v>
      </c>
      <c r="AI181" s="73" t="e">
        <f t="shared" si="35"/>
        <v>#N/A</v>
      </c>
      <c r="AJ181" s="73" t="e">
        <f t="shared" si="35"/>
        <v>#N/A</v>
      </c>
      <c r="AK181" s="73" t="e">
        <f t="shared" si="35"/>
        <v>#N/A</v>
      </c>
      <c r="AL181" s="73">
        <f t="shared" si="35"/>
        <v>4</v>
      </c>
      <c r="AM181" s="73" t="e">
        <f t="shared" si="35"/>
        <v>#N/A</v>
      </c>
      <c r="AN181" s="73" t="e">
        <f t="shared" si="35"/>
        <v>#N/A</v>
      </c>
      <c r="AO181" s="73" t="e">
        <f t="shared" si="35"/>
        <v>#N/A</v>
      </c>
      <c r="AP181" s="73" t="e">
        <f t="shared" si="35"/>
        <v>#N/A</v>
      </c>
      <c r="AQ181" s="73" t="e">
        <f t="shared" si="35"/>
        <v>#N/A</v>
      </c>
      <c r="AR181" s="73" t="e">
        <f t="shared" si="31"/>
        <v>#N/A</v>
      </c>
      <c r="AS181" s="73" t="e">
        <f t="shared" si="31"/>
        <v>#N/A</v>
      </c>
      <c r="AT181" s="73" t="e">
        <f t="shared" si="31"/>
        <v>#N/A</v>
      </c>
      <c r="AU181" s="73" t="e">
        <f t="shared" si="31"/>
        <v>#N/A</v>
      </c>
      <c r="AV181" s="73" t="e">
        <f t="shared" si="31"/>
        <v>#N/A</v>
      </c>
      <c r="AW181" s="73" t="e">
        <f t="shared" si="31"/>
        <v>#N/A</v>
      </c>
      <c r="AX181" s="73" t="e">
        <f t="shared" si="31"/>
        <v>#N/A</v>
      </c>
      <c r="AY181" s="73" t="e">
        <f t="shared" si="31"/>
        <v>#N/A</v>
      </c>
      <c r="AZ181" s="73" t="e">
        <f t="shared" si="31"/>
        <v>#N/A</v>
      </c>
    </row>
    <row r="182" spans="2:52">
      <c r="B182" s="66">
        <v>178</v>
      </c>
      <c r="C182" s="66" t="s">
        <v>162</v>
      </c>
      <c r="D182" s="66" t="s">
        <v>146</v>
      </c>
      <c r="E182" s="66">
        <f>SUMIF($BF$5:$BF$40,D182,$BE$5:$BE$40)+COUNTIF($D$4:D182,D182)</f>
        <v>22205</v>
      </c>
      <c r="F182" s="66" t="s">
        <v>333</v>
      </c>
      <c r="G182" s="67" t="s">
        <v>161</v>
      </c>
      <c r="H182" s="68" t="s">
        <v>146</v>
      </c>
      <c r="I182" s="68">
        <v>6</v>
      </c>
      <c r="J182" s="68" t="s">
        <v>110</v>
      </c>
      <c r="K182" s="68">
        <v>0</v>
      </c>
      <c r="L182" s="68" t="s">
        <v>110</v>
      </c>
      <c r="M182" s="68">
        <v>0</v>
      </c>
      <c r="N182" s="68" t="s">
        <v>110</v>
      </c>
      <c r="O182" s="68">
        <v>0</v>
      </c>
      <c r="Q182" s="73" t="e">
        <f t="shared" si="34"/>
        <v>#N/A</v>
      </c>
      <c r="R182" s="73" t="e">
        <f t="shared" si="34"/>
        <v>#N/A</v>
      </c>
      <c r="S182" s="73" t="e">
        <f t="shared" si="34"/>
        <v>#N/A</v>
      </c>
      <c r="T182" s="73" t="e">
        <f t="shared" si="34"/>
        <v>#N/A</v>
      </c>
      <c r="U182" s="73" t="e">
        <f t="shared" si="34"/>
        <v>#N/A</v>
      </c>
      <c r="V182" s="73" t="e">
        <f t="shared" si="34"/>
        <v>#N/A</v>
      </c>
      <c r="W182" s="73" t="e">
        <f t="shared" si="34"/>
        <v>#N/A</v>
      </c>
      <c r="X182" s="73" t="e">
        <f t="shared" si="34"/>
        <v>#N/A</v>
      </c>
      <c r="Y182" s="73" t="e">
        <f t="shared" si="34"/>
        <v>#N/A</v>
      </c>
      <c r="Z182" s="73" t="e">
        <f t="shared" si="34"/>
        <v>#N/A</v>
      </c>
      <c r="AA182" s="73" t="e">
        <f t="shared" si="34"/>
        <v>#N/A</v>
      </c>
      <c r="AB182" s="73" t="e">
        <f t="shared" si="34"/>
        <v>#N/A</v>
      </c>
      <c r="AC182" s="73" t="e">
        <f t="shared" si="34"/>
        <v>#N/A</v>
      </c>
      <c r="AD182" s="73" t="e">
        <f t="shared" si="34"/>
        <v>#N/A</v>
      </c>
      <c r="AE182" s="73" t="e">
        <f t="shared" si="34"/>
        <v>#N/A</v>
      </c>
      <c r="AF182" s="73" t="e">
        <f t="shared" si="34"/>
        <v>#N/A</v>
      </c>
      <c r="AG182" s="73" t="e">
        <f t="shared" si="35"/>
        <v>#N/A</v>
      </c>
      <c r="AH182" s="73" t="e">
        <f t="shared" si="35"/>
        <v>#N/A</v>
      </c>
      <c r="AI182" s="73" t="e">
        <f t="shared" si="35"/>
        <v>#N/A</v>
      </c>
      <c r="AJ182" s="73" t="e">
        <f t="shared" si="35"/>
        <v>#N/A</v>
      </c>
      <c r="AK182" s="73" t="e">
        <f t="shared" si="35"/>
        <v>#N/A</v>
      </c>
      <c r="AL182" s="73">
        <f t="shared" si="35"/>
        <v>6</v>
      </c>
      <c r="AM182" s="73" t="e">
        <f t="shared" si="35"/>
        <v>#N/A</v>
      </c>
      <c r="AN182" s="73" t="e">
        <f t="shared" si="35"/>
        <v>#N/A</v>
      </c>
      <c r="AO182" s="73" t="e">
        <f t="shared" si="35"/>
        <v>#N/A</v>
      </c>
      <c r="AP182" s="73" t="e">
        <f t="shared" si="35"/>
        <v>#N/A</v>
      </c>
      <c r="AQ182" s="73" t="e">
        <f t="shared" si="35"/>
        <v>#N/A</v>
      </c>
      <c r="AR182" s="73" t="e">
        <f t="shared" si="31"/>
        <v>#N/A</v>
      </c>
      <c r="AS182" s="73" t="e">
        <f t="shared" si="31"/>
        <v>#N/A</v>
      </c>
      <c r="AT182" s="73" t="e">
        <f t="shared" ref="AR182:AZ211" si="36">INDEX($H182:$O182,1,MATCH(AT$4,$H182:$O182,0)+1)</f>
        <v>#N/A</v>
      </c>
      <c r="AU182" s="73" t="e">
        <f t="shared" si="36"/>
        <v>#N/A</v>
      </c>
      <c r="AV182" s="73" t="e">
        <f t="shared" si="36"/>
        <v>#N/A</v>
      </c>
      <c r="AW182" s="73" t="e">
        <f t="shared" si="36"/>
        <v>#N/A</v>
      </c>
      <c r="AX182" s="73" t="e">
        <f t="shared" si="36"/>
        <v>#N/A</v>
      </c>
      <c r="AY182" s="73" t="e">
        <f t="shared" si="36"/>
        <v>#N/A</v>
      </c>
      <c r="AZ182" s="73" t="e">
        <f t="shared" si="36"/>
        <v>#N/A</v>
      </c>
    </row>
    <row r="183" spans="2:52">
      <c r="B183" s="66">
        <v>179</v>
      </c>
      <c r="C183" s="66" t="s">
        <v>162</v>
      </c>
      <c r="D183" s="66" t="s">
        <v>146</v>
      </c>
      <c r="E183" s="66">
        <f>SUMIF($BF$5:$BF$40,D183,$BE$5:$BE$40)+COUNTIF($D$4:D183,D183)</f>
        <v>22206</v>
      </c>
      <c r="F183" s="66" t="s">
        <v>334</v>
      </c>
      <c r="G183" s="67" t="s">
        <v>161</v>
      </c>
      <c r="H183" s="68" t="s">
        <v>146</v>
      </c>
      <c r="I183" s="68">
        <v>8</v>
      </c>
      <c r="J183" s="68" t="s">
        <v>110</v>
      </c>
      <c r="K183" s="68">
        <v>0</v>
      </c>
      <c r="L183" s="68" t="s">
        <v>110</v>
      </c>
      <c r="M183" s="68">
        <v>0</v>
      </c>
      <c r="N183" s="68" t="s">
        <v>110</v>
      </c>
      <c r="O183" s="68">
        <v>0</v>
      </c>
      <c r="Q183" s="73" t="e">
        <f t="shared" si="34"/>
        <v>#N/A</v>
      </c>
      <c r="R183" s="73" t="e">
        <f t="shared" si="34"/>
        <v>#N/A</v>
      </c>
      <c r="S183" s="73" t="e">
        <f t="shared" si="34"/>
        <v>#N/A</v>
      </c>
      <c r="T183" s="73" t="e">
        <f t="shared" si="34"/>
        <v>#N/A</v>
      </c>
      <c r="U183" s="73" t="e">
        <f t="shared" si="34"/>
        <v>#N/A</v>
      </c>
      <c r="V183" s="73" t="e">
        <f t="shared" si="34"/>
        <v>#N/A</v>
      </c>
      <c r="W183" s="73" t="e">
        <f t="shared" si="34"/>
        <v>#N/A</v>
      </c>
      <c r="X183" s="73" t="e">
        <f t="shared" si="34"/>
        <v>#N/A</v>
      </c>
      <c r="Y183" s="73" t="e">
        <f t="shared" si="34"/>
        <v>#N/A</v>
      </c>
      <c r="Z183" s="73" t="e">
        <f t="shared" si="34"/>
        <v>#N/A</v>
      </c>
      <c r="AA183" s="73" t="e">
        <f t="shared" si="34"/>
        <v>#N/A</v>
      </c>
      <c r="AB183" s="73" t="e">
        <f t="shared" si="34"/>
        <v>#N/A</v>
      </c>
      <c r="AC183" s="73" t="e">
        <f t="shared" si="34"/>
        <v>#N/A</v>
      </c>
      <c r="AD183" s="73" t="e">
        <f t="shared" si="34"/>
        <v>#N/A</v>
      </c>
      <c r="AE183" s="73" t="e">
        <f t="shared" si="34"/>
        <v>#N/A</v>
      </c>
      <c r="AF183" s="73" t="e">
        <f t="shared" si="34"/>
        <v>#N/A</v>
      </c>
      <c r="AG183" s="73" t="e">
        <f t="shared" si="35"/>
        <v>#N/A</v>
      </c>
      <c r="AH183" s="73" t="e">
        <f t="shared" si="35"/>
        <v>#N/A</v>
      </c>
      <c r="AI183" s="73" t="e">
        <f t="shared" si="35"/>
        <v>#N/A</v>
      </c>
      <c r="AJ183" s="73" t="e">
        <f t="shared" si="35"/>
        <v>#N/A</v>
      </c>
      <c r="AK183" s="73" t="e">
        <f t="shared" si="35"/>
        <v>#N/A</v>
      </c>
      <c r="AL183" s="73">
        <f t="shared" si="35"/>
        <v>8</v>
      </c>
      <c r="AM183" s="73" t="e">
        <f t="shared" si="35"/>
        <v>#N/A</v>
      </c>
      <c r="AN183" s="73" t="e">
        <f t="shared" si="35"/>
        <v>#N/A</v>
      </c>
      <c r="AO183" s="73" t="e">
        <f t="shared" si="35"/>
        <v>#N/A</v>
      </c>
      <c r="AP183" s="73" t="e">
        <f t="shared" si="35"/>
        <v>#N/A</v>
      </c>
      <c r="AQ183" s="73" t="e">
        <f t="shared" si="35"/>
        <v>#N/A</v>
      </c>
      <c r="AR183" s="73" t="e">
        <f t="shared" si="36"/>
        <v>#N/A</v>
      </c>
      <c r="AS183" s="73" t="e">
        <f t="shared" si="36"/>
        <v>#N/A</v>
      </c>
      <c r="AT183" s="73" t="e">
        <f t="shared" si="36"/>
        <v>#N/A</v>
      </c>
      <c r="AU183" s="73" t="e">
        <f t="shared" si="36"/>
        <v>#N/A</v>
      </c>
      <c r="AV183" s="73" t="e">
        <f t="shared" si="36"/>
        <v>#N/A</v>
      </c>
      <c r="AW183" s="73" t="e">
        <f t="shared" si="36"/>
        <v>#N/A</v>
      </c>
      <c r="AX183" s="73" t="e">
        <f t="shared" si="36"/>
        <v>#N/A</v>
      </c>
      <c r="AY183" s="73" t="e">
        <f t="shared" si="36"/>
        <v>#N/A</v>
      </c>
      <c r="AZ183" s="73" t="e">
        <f t="shared" si="36"/>
        <v>#N/A</v>
      </c>
    </row>
    <row r="184" spans="2:52">
      <c r="B184" s="66">
        <v>180</v>
      </c>
      <c r="C184" s="66" t="s">
        <v>162</v>
      </c>
      <c r="D184" s="66" t="s">
        <v>146</v>
      </c>
      <c r="E184" s="66">
        <f>SUMIF($BF$5:$BF$40,D184,$BE$5:$BE$40)+COUNTIF($D$4:D184,D184)</f>
        <v>22207</v>
      </c>
      <c r="F184" s="66" t="s">
        <v>335</v>
      </c>
      <c r="G184" s="67" t="s">
        <v>95</v>
      </c>
      <c r="H184" s="68" t="s">
        <v>146</v>
      </c>
      <c r="I184" s="68">
        <v>9</v>
      </c>
      <c r="J184" s="68" t="s">
        <v>93</v>
      </c>
      <c r="K184" s="68">
        <v>8</v>
      </c>
      <c r="L184" s="68" t="s">
        <v>147</v>
      </c>
      <c r="M184" s="68">
        <v>10</v>
      </c>
      <c r="N184" s="68" t="s">
        <v>110</v>
      </c>
      <c r="O184" s="68">
        <v>0</v>
      </c>
      <c r="Q184" s="73" t="e">
        <f t="shared" si="34"/>
        <v>#N/A</v>
      </c>
      <c r="R184" s="73" t="e">
        <f t="shared" si="34"/>
        <v>#N/A</v>
      </c>
      <c r="S184" s="73" t="e">
        <f t="shared" si="34"/>
        <v>#N/A</v>
      </c>
      <c r="T184" s="73" t="e">
        <f t="shared" si="34"/>
        <v>#N/A</v>
      </c>
      <c r="U184" s="73" t="e">
        <f t="shared" si="34"/>
        <v>#N/A</v>
      </c>
      <c r="V184" s="73" t="e">
        <f t="shared" si="34"/>
        <v>#N/A</v>
      </c>
      <c r="W184" s="73" t="e">
        <f t="shared" si="34"/>
        <v>#N/A</v>
      </c>
      <c r="X184" s="73" t="e">
        <f t="shared" si="34"/>
        <v>#N/A</v>
      </c>
      <c r="Y184" s="73" t="e">
        <f t="shared" si="34"/>
        <v>#N/A</v>
      </c>
      <c r="Z184" s="73" t="e">
        <f t="shared" si="34"/>
        <v>#N/A</v>
      </c>
      <c r="AA184" s="73" t="e">
        <f t="shared" si="34"/>
        <v>#N/A</v>
      </c>
      <c r="AB184" s="73" t="e">
        <f t="shared" si="34"/>
        <v>#N/A</v>
      </c>
      <c r="AC184" s="73">
        <f t="shared" si="34"/>
        <v>8</v>
      </c>
      <c r="AD184" s="73" t="e">
        <f t="shared" si="34"/>
        <v>#N/A</v>
      </c>
      <c r="AE184" s="73" t="e">
        <f t="shared" si="34"/>
        <v>#N/A</v>
      </c>
      <c r="AF184" s="73" t="e">
        <f t="shared" si="34"/>
        <v>#N/A</v>
      </c>
      <c r="AG184" s="73" t="e">
        <f t="shared" si="35"/>
        <v>#N/A</v>
      </c>
      <c r="AH184" s="73" t="e">
        <f t="shared" si="35"/>
        <v>#N/A</v>
      </c>
      <c r="AI184" s="73" t="e">
        <f t="shared" si="35"/>
        <v>#N/A</v>
      </c>
      <c r="AJ184" s="73" t="e">
        <f t="shared" si="35"/>
        <v>#N/A</v>
      </c>
      <c r="AK184" s="73" t="e">
        <f t="shared" si="35"/>
        <v>#N/A</v>
      </c>
      <c r="AL184" s="73">
        <f t="shared" si="35"/>
        <v>9</v>
      </c>
      <c r="AM184" s="73" t="e">
        <f t="shared" si="35"/>
        <v>#N/A</v>
      </c>
      <c r="AN184" s="73" t="e">
        <f t="shared" si="35"/>
        <v>#N/A</v>
      </c>
      <c r="AO184" s="73" t="e">
        <f t="shared" si="35"/>
        <v>#N/A</v>
      </c>
      <c r="AP184" s="73" t="e">
        <f t="shared" si="35"/>
        <v>#N/A</v>
      </c>
      <c r="AQ184" s="73" t="e">
        <f t="shared" si="35"/>
        <v>#N/A</v>
      </c>
      <c r="AR184" s="73" t="e">
        <f t="shared" si="36"/>
        <v>#N/A</v>
      </c>
      <c r="AS184" s="73" t="e">
        <f t="shared" si="36"/>
        <v>#N/A</v>
      </c>
      <c r="AT184" s="73" t="e">
        <f t="shared" si="36"/>
        <v>#N/A</v>
      </c>
      <c r="AU184" s="73" t="e">
        <f t="shared" si="36"/>
        <v>#N/A</v>
      </c>
      <c r="AV184" s="73" t="e">
        <f t="shared" si="36"/>
        <v>#N/A</v>
      </c>
      <c r="AW184" s="73" t="e">
        <f t="shared" si="36"/>
        <v>#N/A</v>
      </c>
      <c r="AX184" s="73">
        <f t="shared" si="36"/>
        <v>10</v>
      </c>
      <c r="AY184" s="73" t="e">
        <f t="shared" si="36"/>
        <v>#N/A</v>
      </c>
      <c r="AZ184" s="73" t="e">
        <f t="shared" si="36"/>
        <v>#N/A</v>
      </c>
    </row>
    <row r="185" spans="2:52">
      <c r="B185" s="66">
        <v>181</v>
      </c>
      <c r="C185" s="66" t="s">
        <v>162</v>
      </c>
      <c r="D185" s="66" t="s">
        <v>136</v>
      </c>
      <c r="E185" s="66">
        <f>SUMIF($BF$5:$BF$40,D185,$BE$5:$BE$40)+COUNTIF($D$4:D185,D185)</f>
        <v>22301</v>
      </c>
      <c r="F185" s="66" t="s">
        <v>336</v>
      </c>
      <c r="G185" s="67" t="s">
        <v>337</v>
      </c>
      <c r="H185" s="68" t="s">
        <v>136</v>
      </c>
      <c r="I185" s="68">
        <v>1</v>
      </c>
      <c r="J185" s="68" t="s">
        <v>137</v>
      </c>
      <c r="K185" s="68">
        <v>0</v>
      </c>
      <c r="L185" s="68" t="s">
        <v>137</v>
      </c>
      <c r="M185" s="68">
        <v>0</v>
      </c>
      <c r="N185" s="68" t="s">
        <v>137</v>
      </c>
      <c r="O185" s="68">
        <v>0</v>
      </c>
      <c r="Q185" s="73" t="e">
        <f t="shared" si="34"/>
        <v>#N/A</v>
      </c>
      <c r="R185" s="73" t="e">
        <f t="shared" si="34"/>
        <v>#N/A</v>
      </c>
      <c r="S185" s="73" t="e">
        <f t="shared" si="34"/>
        <v>#N/A</v>
      </c>
      <c r="T185" s="73" t="e">
        <f t="shared" si="34"/>
        <v>#N/A</v>
      </c>
      <c r="U185" s="73" t="e">
        <f t="shared" si="34"/>
        <v>#N/A</v>
      </c>
      <c r="V185" s="73" t="e">
        <f t="shared" si="34"/>
        <v>#N/A</v>
      </c>
      <c r="W185" s="73" t="e">
        <f t="shared" si="34"/>
        <v>#N/A</v>
      </c>
      <c r="X185" s="73" t="e">
        <f t="shared" si="34"/>
        <v>#N/A</v>
      </c>
      <c r="Y185" s="73" t="e">
        <f t="shared" si="34"/>
        <v>#N/A</v>
      </c>
      <c r="Z185" s="73" t="e">
        <f t="shared" si="34"/>
        <v>#N/A</v>
      </c>
      <c r="AA185" s="73" t="e">
        <f t="shared" si="34"/>
        <v>#N/A</v>
      </c>
      <c r="AB185" s="73" t="e">
        <f t="shared" si="34"/>
        <v>#N/A</v>
      </c>
      <c r="AC185" s="73" t="e">
        <f t="shared" si="34"/>
        <v>#N/A</v>
      </c>
      <c r="AD185" s="73" t="e">
        <f t="shared" si="34"/>
        <v>#N/A</v>
      </c>
      <c r="AE185" s="73" t="e">
        <f t="shared" si="34"/>
        <v>#N/A</v>
      </c>
      <c r="AF185" s="73" t="e">
        <f t="shared" si="34"/>
        <v>#N/A</v>
      </c>
      <c r="AG185" s="73" t="e">
        <f t="shared" si="35"/>
        <v>#N/A</v>
      </c>
      <c r="AH185" s="73" t="e">
        <f t="shared" si="35"/>
        <v>#N/A</v>
      </c>
      <c r="AI185" s="73" t="e">
        <f t="shared" si="35"/>
        <v>#N/A</v>
      </c>
      <c r="AJ185" s="73" t="e">
        <f t="shared" si="35"/>
        <v>#N/A</v>
      </c>
      <c r="AK185" s="73" t="e">
        <f t="shared" si="35"/>
        <v>#N/A</v>
      </c>
      <c r="AL185" s="73" t="e">
        <f t="shared" si="35"/>
        <v>#N/A</v>
      </c>
      <c r="AM185" s="73">
        <f t="shared" si="35"/>
        <v>1</v>
      </c>
      <c r="AN185" s="73" t="e">
        <f t="shared" si="35"/>
        <v>#N/A</v>
      </c>
      <c r="AO185" s="73" t="e">
        <f t="shared" si="35"/>
        <v>#N/A</v>
      </c>
      <c r="AP185" s="73" t="e">
        <f t="shared" si="35"/>
        <v>#N/A</v>
      </c>
      <c r="AQ185" s="73" t="e">
        <f t="shared" si="35"/>
        <v>#N/A</v>
      </c>
      <c r="AR185" s="73" t="e">
        <f t="shared" si="36"/>
        <v>#N/A</v>
      </c>
      <c r="AS185" s="73" t="e">
        <f t="shared" si="36"/>
        <v>#N/A</v>
      </c>
      <c r="AT185" s="73" t="e">
        <f t="shared" si="36"/>
        <v>#N/A</v>
      </c>
      <c r="AU185" s="73" t="e">
        <f t="shared" si="36"/>
        <v>#N/A</v>
      </c>
      <c r="AV185" s="73" t="e">
        <f t="shared" si="36"/>
        <v>#N/A</v>
      </c>
      <c r="AW185" s="73" t="e">
        <f t="shared" si="36"/>
        <v>#N/A</v>
      </c>
      <c r="AX185" s="73" t="e">
        <f t="shared" si="36"/>
        <v>#N/A</v>
      </c>
      <c r="AY185" s="73" t="e">
        <f t="shared" si="36"/>
        <v>#N/A</v>
      </c>
      <c r="AZ185" s="73" t="e">
        <f t="shared" si="36"/>
        <v>#N/A</v>
      </c>
    </row>
    <row r="186" spans="2:52">
      <c r="B186" s="66">
        <v>182</v>
      </c>
      <c r="C186" s="66" t="s">
        <v>296</v>
      </c>
      <c r="D186" s="66" t="s">
        <v>136</v>
      </c>
      <c r="E186" s="66">
        <f>SUMIF($BF$5:$BF$40,D186,$BE$5:$BE$40)+COUNTIF($D$4:D186,D186)</f>
        <v>22302</v>
      </c>
      <c r="F186" s="66" t="s">
        <v>338</v>
      </c>
      <c r="G186" s="67" t="s">
        <v>337</v>
      </c>
      <c r="H186" s="68" t="s">
        <v>136</v>
      </c>
      <c r="I186" s="68">
        <v>1</v>
      </c>
      <c r="J186" s="68" t="s">
        <v>137</v>
      </c>
      <c r="K186" s="68">
        <v>0</v>
      </c>
      <c r="L186" s="68" t="s">
        <v>137</v>
      </c>
      <c r="M186" s="68">
        <v>0</v>
      </c>
      <c r="N186" s="68" t="s">
        <v>137</v>
      </c>
      <c r="O186" s="68">
        <v>0</v>
      </c>
      <c r="Q186" s="73" t="e">
        <f t="shared" si="34"/>
        <v>#N/A</v>
      </c>
      <c r="R186" s="73" t="e">
        <f t="shared" si="34"/>
        <v>#N/A</v>
      </c>
      <c r="S186" s="73" t="e">
        <f t="shared" si="34"/>
        <v>#N/A</v>
      </c>
      <c r="T186" s="73" t="e">
        <f t="shared" si="34"/>
        <v>#N/A</v>
      </c>
      <c r="U186" s="73" t="e">
        <f t="shared" si="34"/>
        <v>#N/A</v>
      </c>
      <c r="V186" s="73" t="e">
        <f t="shared" si="34"/>
        <v>#N/A</v>
      </c>
      <c r="W186" s="73" t="e">
        <f t="shared" ref="Q186:AF203" si="37">INDEX($H186:$O186,1,MATCH(W$4,$H186:$O186,0)+1)</f>
        <v>#N/A</v>
      </c>
      <c r="X186" s="73" t="e">
        <f t="shared" si="37"/>
        <v>#N/A</v>
      </c>
      <c r="Y186" s="73" t="e">
        <f t="shared" si="37"/>
        <v>#N/A</v>
      </c>
      <c r="Z186" s="73" t="e">
        <f t="shared" si="37"/>
        <v>#N/A</v>
      </c>
      <c r="AA186" s="73" t="e">
        <f t="shared" si="37"/>
        <v>#N/A</v>
      </c>
      <c r="AB186" s="73" t="e">
        <f t="shared" si="37"/>
        <v>#N/A</v>
      </c>
      <c r="AC186" s="73" t="e">
        <f t="shared" si="37"/>
        <v>#N/A</v>
      </c>
      <c r="AD186" s="73" t="e">
        <f t="shared" si="37"/>
        <v>#N/A</v>
      </c>
      <c r="AE186" s="73" t="e">
        <f t="shared" si="37"/>
        <v>#N/A</v>
      </c>
      <c r="AF186" s="73" t="e">
        <f t="shared" si="37"/>
        <v>#N/A</v>
      </c>
      <c r="AG186" s="73" t="e">
        <f t="shared" si="35"/>
        <v>#N/A</v>
      </c>
      <c r="AH186" s="73" t="e">
        <f t="shared" si="35"/>
        <v>#N/A</v>
      </c>
      <c r="AI186" s="73" t="e">
        <f t="shared" si="35"/>
        <v>#N/A</v>
      </c>
      <c r="AJ186" s="73" t="e">
        <f t="shared" si="35"/>
        <v>#N/A</v>
      </c>
      <c r="AK186" s="73" t="e">
        <f t="shared" si="35"/>
        <v>#N/A</v>
      </c>
      <c r="AL186" s="73" t="e">
        <f t="shared" si="35"/>
        <v>#N/A</v>
      </c>
      <c r="AM186" s="73">
        <f t="shared" si="35"/>
        <v>1</v>
      </c>
      <c r="AN186" s="73" t="e">
        <f t="shared" si="35"/>
        <v>#N/A</v>
      </c>
      <c r="AO186" s="73" t="e">
        <f t="shared" si="35"/>
        <v>#N/A</v>
      </c>
      <c r="AP186" s="73" t="e">
        <f t="shared" si="35"/>
        <v>#N/A</v>
      </c>
      <c r="AQ186" s="73" t="e">
        <f t="shared" si="35"/>
        <v>#N/A</v>
      </c>
      <c r="AR186" s="73" t="e">
        <f t="shared" si="36"/>
        <v>#N/A</v>
      </c>
      <c r="AS186" s="73" t="e">
        <f t="shared" si="36"/>
        <v>#N/A</v>
      </c>
      <c r="AT186" s="73" t="e">
        <f t="shared" si="36"/>
        <v>#N/A</v>
      </c>
      <c r="AU186" s="73" t="e">
        <f t="shared" si="36"/>
        <v>#N/A</v>
      </c>
      <c r="AV186" s="73" t="e">
        <f t="shared" si="36"/>
        <v>#N/A</v>
      </c>
      <c r="AW186" s="73" t="e">
        <f t="shared" si="36"/>
        <v>#N/A</v>
      </c>
      <c r="AX186" s="73" t="e">
        <f t="shared" si="36"/>
        <v>#N/A</v>
      </c>
      <c r="AY186" s="73" t="e">
        <f t="shared" si="36"/>
        <v>#N/A</v>
      </c>
      <c r="AZ186" s="73" t="e">
        <f t="shared" si="36"/>
        <v>#N/A</v>
      </c>
    </row>
    <row r="187" spans="2:52">
      <c r="B187" s="66">
        <v>183</v>
      </c>
      <c r="C187" s="66" t="s">
        <v>296</v>
      </c>
      <c r="D187" s="66" t="s">
        <v>136</v>
      </c>
      <c r="E187" s="66">
        <f>SUMIF($BF$5:$BF$40,D187,$BE$5:$BE$40)+COUNTIF($D$4:D187,D187)</f>
        <v>22303</v>
      </c>
      <c r="F187" s="66" t="s">
        <v>339</v>
      </c>
      <c r="G187" s="67" t="s">
        <v>337</v>
      </c>
      <c r="H187" s="68" t="s">
        <v>136</v>
      </c>
      <c r="I187" s="68">
        <v>1</v>
      </c>
      <c r="J187" s="68" t="s">
        <v>137</v>
      </c>
      <c r="K187" s="68">
        <v>0</v>
      </c>
      <c r="L187" s="68" t="s">
        <v>137</v>
      </c>
      <c r="M187" s="68">
        <v>0</v>
      </c>
      <c r="N187" s="68" t="s">
        <v>137</v>
      </c>
      <c r="O187" s="68">
        <v>0</v>
      </c>
      <c r="Q187" s="73" t="e">
        <f t="shared" si="37"/>
        <v>#N/A</v>
      </c>
      <c r="R187" s="73" t="e">
        <f t="shared" si="37"/>
        <v>#N/A</v>
      </c>
      <c r="S187" s="73" t="e">
        <f t="shared" si="37"/>
        <v>#N/A</v>
      </c>
      <c r="T187" s="73" t="e">
        <f t="shared" si="37"/>
        <v>#N/A</v>
      </c>
      <c r="U187" s="73" t="e">
        <f t="shared" si="37"/>
        <v>#N/A</v>
      </c>
      <c r="V187" s="73" t="e">
        <f t="shared" si="37"/>
        <v>#N/A</v>
      </c>
      <c r="W187" s="73" t="e">
        <f t="shared" si="37"/>
        <v>#N/A</v>
      </c>
      <c r="X187" s="73" t="e">
        <f t="shared" si="37"/>
        <v>#N/A</v>
      </c>
      <c r="Y187" s="73" t="e">
        <f t="shared" si="37"/>
        <v>#N/A</v>
      </c>
      <c r="Z187" s="73" t="e">
        <f t="shared" si="37"/>
        <v>#N/A</v>
      </c>
      <c r="AA187" s="73" t="e">
        <f t="shared" si="37"/>
        <v>#N/A</v>
      </c>
      <c r="AB187" s="73" t="e">
        <f t="shared" si="37"/>
        <v>#N/A</v>
      </c>
      <c r="AC187" s="73" t="e">
        <f t="shared" si="37"/>
        <v>#N/A</v>
      </c>
      <c r="AD187" s="73" t="e">
        <f t="shared" si="37"/>
        <v>#N/A</v>
      </c>
      <c r="AE187" s="73" t="e">
        <f t="shared" si="37"/>
        <v>#N/A</v>
      </c>
      <c r="AF187" s="73" t="e">
        <f t="shared" si="37"/>
        <v>#N/A</v>
      </c>
      <c r="AG187" s="73" t="e">
        <f t="shared" si="35"/>
        <v>#N/A</v>
      </c>
      <c r="AH187" s="73" t="e">
        <f t="shared" si="35"/>
        <v>#N/A</v>
      </c>
      <c r="AI187" s="73" t="e">
        <f t="shared" si="35"/>
        <v>#N/A</v>
      </c>
      <c r="AJ187" s="73" t="e">
        <f t="shared" si="35"/>
        <v>#N/A</v>
      </c>
      <c r="AK187" s="73" t="e">
        <f t="shared" si="35"/>
        <v>#N/A</v>
      </c>
      <c r="AL187" s="73" t="e">
        <f t="shared" si="35"/>
        <v>#N/A</v>
      </c>
      <c r="AM187" s="73">
        <f t="shared" si="35"/>
        <v>1</v>
      </c>
      <c r="AN187" s="73" t="e">
        <f t="shared" si="35"/>
        <v>#N/A</v>
      </c>
      <c r="AO187" s="73" t="e">
        <f t="shared" si="35"/>
        <v>#N/A</v>
      </c>
      <c r="AP187" s="73" t="e">
        <f t="shared" si="35"/>
        <v>#N/A</v>
      </c>
      <c r="AQ187" s="73" t="e">
        <f t="shared" si="35"/>
        <v>#N/A</v>
      </c>
      <c r="AR187" s="73" t="e">
        <f t="shared" si="36"/>
        <v>#N/A</v>
      </c>
      <c r="AS187" s="73" t="e">
        <f t="shared" si="36"/>
        <v>#N/A</v>
      </c>
      <c r="AT187" s="73" t="e">
        <f t="shared" si="36"/>
        <v>#N/A</v>
      </c>
      <c r="AU187" s="73" t="e">
        <f t="shared" si="36"/>
        <v>#N/A</v>
      </c>
      <c r="AV187" s="73" t="e">
        <f t="shared" si="36"/>
        <v>#N/A</v>
      </c>
      <c r="AW187" s="73" t="e">
        <f t="shared" si="36"/>
        <v>#N/A</v>
      </c>
      <c r="AX187" s="73" t="e">
        <f t="shared" si="36"/>
        <v>#N/A</v>
      </c>
      <c r="AY187" s="73" t="e">
        <f t="shared" si="36"/>
        <v>#N/A</v>
      </c>
      <c r="AZ187" s="73" t="e">
        <f t="shared" si="36"/>
        <v>#N/A</v>
      </c>
    </row>
    <row r="188" spans="2:52">
      <c r="B188" s="66">
        <v>184</v>
      </c>
      <c r="C188" s="66" t="s">
        <v>296</v>
      </c>
      <c r="D188" s="66" t="s">
        <v>136</v>
      </c>
      <c r="E188" s="66">
        <f>SUMIF($BF$5:$BF$40,D188,$BE$5:$BE$40)+COUNTIF($D$4:D188,D188)</f>
        <v>22304</v>
      </c>
      <c r="F188" s="66" t="s">
        <v>340</v>
      </c>
      <c r="G188" s="67" t="s">
        <v>337</v>
      </c>
      <c r="H188" s="68" t="s">
        <v>136</v>
      </c>
      <c r="I188" s="68">
        <v>2</v>
      </c>
      <c r="J188" s="68" t="s">
        <v>137</v>
      </c>
      <c r="K188" s="68">
        <v>0</v>
      </c>
      <c r="L188" s="68" t="s">
        <v>137</v>
      </c>
      <c r="M188" s="68">
        <v>0</v>
      </c>
      <c r="N188" s="68" t="s">
        <v>137</v>
      </c>
      <c r="O188" s="68">
        <v>0</v>
      </c>
      <c r="Q188" s="73" t="e">
        <f t="shared" si="37"/>
        <v>#N/A</v>
      </c>
      <c r="R188" s="73" t="e">
        <f t="shared" si="37"/>
        <v>#N/A</v>
      </c>
      <c r="S188" s="73" t="e">
        <f t="shared" si="37"/>
        <v>#N/A</v>
      </c>
      <c r="T188" s="73" t="e">
        <f t="shared" si="37"/>
        <v>#N/A</v>
      </c>
      <c r="U188" s="73" t="e">
        <f t="shared" si="37"/>
        <v>#N/A</v>
      </c>
      <c r="V188" s="73" t="e">
        <f t="shared" si="37"/>
        <v>#N/A</v>
      </c>
      <c r="W188" s="73" t="e">
        <f t="shared" si="37"/>
        <v>#N/A</v>
      </c>
      <c r="X188" s="73" t="e">
        <f t="shared" si="37"/>
        <v>#N/A</v>
      </c>
      <c r="Y188" s="73" t="e">
        <f t="shared" si="37"/>
        <v>#N/A</v>
      </c>
      <c r="Z188" s="73" t="e">
        <f t="shared" si="37"/>
        <v>#N/A</v>
      </c>
      <c r="AA188" s="73" t="e">
        <f t="shared" si="37"/>
        <v>#N/A</v>
      </c>
      <c r="AB188" s="73" t="e">
        <f t="shared" si="37"/>
        <v>#N/A</v>
      </c>
      <c r="AC188" s="73" t="e">
        <f t="shared" si="37"/>
        <v>#N/A</v>
      </c>
      <c r="AD188" s="73" t="e">
        <f t="shared" si="37"/>
        <v>#N/A</v>
      </c>
      <c r="AE188" s="73" t="e">
        <f t="shared" si="37"/>
        <v>#N/A</v>
      </c>
      <c r="AF188" s="73" t="e">
        <f t="shared" si="37"/>
        <v>#N/A</v>
      </c>
      <c r="AG188" s="73" t="e">
        <f t="shared" si="35"/>
        <v>#N/A</v>
      </c>
      <c r="AH188" s="73" t="e">
        <f t="shared" si="35"/>
        <v>#N/A</v>
      </c>
      <c r="AI188" s="73" t="e">
        <f t="shared" si="35"/>
        <v>#N/A</v>
      </c>
      <c r="AJ188" s="73" t="e">
        <f t="shared" si="35"/>
        <v>#N/A</v>
      </c>
      <c r="AK188" s="73" t="e">
        <f t="shared" si="35"/>
        <v>#N/A</v>
      </c>
      <c r="AL188" s="73" t="e">
        <f t="shared" si="35"/>
        <v>#N/A</v>
      </c>
      <c r="AM188" s="73">
        <f t="shared" si="35"/>
        <v>2</v>
      </c>
      <c r="AN188" s="73" t="e">
        <f t="shared" si="35"/>
        <v>#N/A</v>
      </c>
      <c r="AO188" s="73" t="e">
        <f t="shared" si="35"/>
        <v>#N/A</v>
      </c>
      <c r="AP188" s="73" t="e">
        <f t="shared" si="35"/>
        <v>#N/A</v>
      </c>
      <c r="AQ188" s="73" t="e">
        <f t="shared" si="35"/>
        <v>#N/A</v>
      </c>
      <c r="AR188" s="73" t="e">
        <f t="shared" si="36"/>
        <v>#N/A</v>
      </c>
      <c r="AS188" s="73" t="e">
        <f t="shared" si="36"/>
        <v>#N/A</v>
      </c>
      <c r="AT188" s="73" t="e">
        <f t="shared" si="36"/>
        <v>#N/A</v>
      </c>
      <c r="AU188" s="73" t="e">
        <f t="shared" si="36"/>
        <v>#N/A</v>
      </c>
      <c r="AV188" s="73" t="e">
        <f t="shared" si="36"/>
        <v>#N/A</v>
      </c>
      <c r="AW188" s="73" t="e">
        <f t="shared" si="36"/>
        <v>#N/A</v>
      </c>
      <c r="AX188" s="73" t="e">
        <f t="shared" si="36"/>
        <v>#N/A</v>
      </c>
      <c r="AY188" s="73" t="e">
        <f t="shared" si="36"/>
        <v>#N/A</v>
      </c>
      <c r="AZ188" s="73" t="e">
        <f t="shared" si="36"/>
        <v>#N/A</v>
      </c>
    </row>
    <row r="189" spans="2:52">
      <c r="B189" s="66">
        <v>185</v>
      </c>
      <c r="C189" s="66" t="s">
        <v>296</v>
      </c>
      <c r="D189" s="66" t="s">
        <v>136</v>
      </c>
      <c r="E189" s="66">
        <f>SUMIF($BF$5:$BF$40,D189,$BE$5:$BE$40)+COUNTIF($D$4:D189,D189)</f>
        <v>22305</v>
      </c>
      <c r="F189" s="66" t="s">
        <v>341</v>
      </c>
      <c r="G189" s="67" t="s">
        <v>337</v>
      </c>
      <c r="H189" s="68" t="s">
        <v>136</v>
      </c>
      <c r="I189" s="68">
        <v>3</v>
      </c>
      <c r="J189" s="68" t="s">
        <v>137</v>
      </c>
      <c r="K189" s="68">
        <v>0</v>
      </c>
      <c r="L189" s="68" t="s">
        <v>137</v>
      </c>
      <c r="M189" s="68">
        <v>0</v>
      </c>
      <c r="N189" s="68" t="s">
        <v>137</v>
      </c>
      <c r="O189" s="68">
        <v>0</v>
      </c>
      <c r="Q189" s="73" t="e">
        <f t="shared" si="37"/>
        <v>#N/A</v>
      </c>
      <c r="R189" s="73" t="e">
        <f t="shared" si="37"/>
        <v>#N/A</v>
      </c>
      <c r="S189" s="73" t="e">
        <f t="shared" si="37"/>
        <v>#N/A</v>
      </c>
      <c r="T189" s="73" t="e">
        <f t="shared" si="37"/>
        <v>#N/A</v>
      </c>
      <c r="U189" s="73" t="e">
        <f t="shared" si="37"/>
        <v>#N/A</v>
      </c>
      <c r="V189" s="73" t="e">
        <f t="shared" si="37"/>
        <v>#N/A</v>
      </c>
      <c r="W189" s="73" t="e">
        <f t="shared" si="37"/>
        <v>#N/A</v>
      </c>
      <c r="X189" s="73" t="e">
        <f t="shared" si="37"/>
        <v>#N/A</v>
      </c>
      <c r="Y189" s="73" t="e">
        <f t="shared" si="37"/>
        <v>#N/A</v>
      </c>
      <c r="Z189" s="73" t="e">
        <f t="shared" si="37"/>
        <v>#N/A</v>
      </c>
      <c r="AA189" s="73" t="e">
        <f t="shared" si="37"/>
        <v>#N/A</v>
      </c>
      <c r="AB189" s="73" t="e">
        <f t="shared" si="37"/>
        <v>#N/A</v>
      </c>
      <c r="AC189" s="73" t="e">
        <f t="shared" si="37"/>
        <v>#N/A</v>
      </c>
      <c r="AD189" s="73" t="e">
        <f t="shared" si="37"/>
        <v>#N/A</v>
      </c>
      <c r="AE189" s="73" t="e">
        <f t="shared" si="37"/>
        <v>#N/A</v>
      </c>
      <c r="AF189" s="73" t="e">
        <f t="shared" si="37"/>
        <v>#N/A</v>
      </c>
      <c r="AG189" s="73" t="e">
        <f t="shared" si="35"/>
        <v>#N/A</v>
      </c>
      <c r="AH189" s="73" t="e">
        <f t="shared" si="35"/>
        <v>#N/A</v>
      </c>
      <c r="AI189" s="73" t="e">
        <f t="shared" si="35"/>
        <v>#N/A</v>
      </c>
      <c r="AJ189" s="73" t="e">
        <f t="shared" si="35"/>
        <v>#N/A</v>
      </c>
      <c r="AK189" s="73" t="e">
        <f t="shared" si="35"/>
        <v>#N/A</v>
      </c>
      <c r="AL189" s="73" t="e">
        <f t="shared" si="35"/>
        <v>#N/A</v>
      </c>
      <c r="AM189" s="73">
        <f t="shared" si="35"/>
        <v>3</v>
      </c>
      <c r="AN189" s="73" t="e">
        <f t="shared" si="35"/>
        <v>#N/A</v>
      </c>
      <c r="AO189" s="73" t="e">
        <f t="shared" si="35"/>
        <v>#N/A</v>
      </c>
      <c r="AP189" s="73" t="e">
        <f t="shared" si="35"/>
        <v>#N/A</v>
      </c>
      <c r="AQ189" s="73" t="e">
        <f t="shared" si="35"/>
        <v>#N/A</v>
      </c>
      <c r="AR189" s="73" t="e">
        <f t="shared" si="36"/>
        <v>#N/A</v>
      </c>
      <c r="AS189" s="73" t="e">
        <f t="shared" si="36"/>
        <v>#N/A</v>
      </c>
      <c r="AT189" s="73" t="e">
        <f t="shared" si="36"/>
        <v>#N/A</v>
      </c>
      <c r="AU189" s="73" t="e">
        <f t="shared" si="36"/>
        <v>#N/A</v>
      </c>
      <c r="AV189" s="73" t="e">
        <f t="shared" si="36"/>
        <v>#N/A</v>
      </c>
      <c r="AW189" s="73" t="e">
        <f t="shared" si="36"/>
        <v>#N/A</v>
      </c>
      <c r="AX189" s="73" t="e">
        <f t="shared" si="36"/>
        <v>#N/A</v>
      </c>
      <c r="AY189" s="73" t="e">
        <f t="shared" si="36"/>
        <v>#N/A</v>
      </c>
      <c r="AZ189" s="73" t="e">
        <f t="shared" si="36"/>
        <v>#N/A</v>
      </c>
    </row>
    <row r="190" spans="2:52">
      <c r="B190" s="66">
        <v>186</v>
      </c>
      <c r="C190" s="66" t="s">
        <v>296</v>
      </c>
      <c r="D190" s="66" t="s">
        <v>136</v>
      </c>
      <c r="E190" s="66">
        <f>SUMIF($BF$5:$BF$40,D190,$BE$5:$BE$40)+COUNTIF($D$4:D190,D190)</f>
        <v>22306</v>
      </c>
      <c r="F190" s="66" t="s">
        <v>342</v>
      </c>
      <c r="G190" s="67" t="s">
        <v>337</v>
      </c>
      <c r="H190" s="68" t="s">
        <v>136</v>
      </c>
      <c r="I190" s="68">
        <v>3</v>
      </c>
      <c r="J190" s="68" t="s">
        <v>137</v>
      </c>
      <c r="K190" s="68">
        <v>0</v>
      </c>
      <c r="L190" s="68" t="s">
        <v>137</v>
      </c>
      <c r="M190" s="68">
        <v>0</v>
      </c>
      <c r="N190" s="68" t="s">
        <v>137</v>
      </c>
      <c r="O190" s="68">
        <v>0</v>
      </c>
      <c r="Q190" s="73" t="e">
        <f t="shared" si="37"/>
        <v>#N/A</v>
      </c>
      <c r="R190" s="73" t="e">
        <f t="shared" si="37"/>
        <v>#N/A</v>
      </c>
      <c r="S190" s="73" t="e">
        <f t="shared" si="37"/>
        <v>#N/A</v>
      </c>
      <c r="T190" s="73" t="e">
        <f t="shared" si="37"/>
        <v>#N/A</v>
      </c>
      <c r="U190" s="73" t="e">
        <f t="shared" si="37"/>
        <v>#N/A</v>
      </c>
      <c r="V190" s="73" t="e">
        <f t="shared" si="37"/>
        <v>#N/A</v>
      </c>
      <c r="W190" s="73" t="e">
        <f t="shared" si="37"/>
        <v>#N/A</v>
      </c>
      <c r="X190" s="73" t="e">
        <f t="shared" si="37"/>
        <v>#N/A</v>
      </c>
      <c r="Y190" s="73" t="e">
        <f t="shared" si="37"/>
        <v>#N/A</v>
      </c>
      <c r="Z190" s="73" t="e">
        <f t="shared" si="37"/>
        <v>#N/A</v>
      </c>
      <c r="AA190" s="73" t="e">
        <f t="shared" si="37"/>
        <v>#N/A</v>
      </c>
      <c r="AB190" s="73" t="e">
        <f t="shared" si="37"/>
        <v>#N/A</v>
      </c>
      <c r="AC190" s="73" t="e">
        <f t="shared" si="37"/>
        <v>#N/A</v>
      </c>
      <c r="AD190" s="73" t="e">
        <f t="shared" si="37"/>
        <v>#N/A</v>
      </c>
      <c r="AE190" s="73" t="e">
        <f t="shared" si="37"/>
        <v>#N/A</v>
      </c>
      <c r="AF190" s="73" t="e">
        <f t="shared" si="37"/>
        <v>#N/A</v>
      </c>
      <c r="AG190" s="73" t="e">
        <f t="shared" si="35"/>
        <v>#N/A</v>
      </c>
      <c r="AH190" s="73" t="e">
        <f t="shared" si="35"/>
        <v>#N/A</v>
      </c>
      <c r="AI190" s="73" t="e">
        <f t="shared" si="35"/>
        <v>#N/A</v>
      </c>
      <c r="AJ190" s="73" t="e">
        <f t="shared" si="35"/>
        <v>#N/A</v>
      </c>
      <c r="AK190" s="73" t="e">
        <f t="shared" si="35"/>
        <v>#N/A</v>
      </c>
      <c r="AL190" s="73" t="e">
        <f t="shared" si="35"/>
        <v>#N/A</v>
      </c>
      <c r="AM190" s="73">
        <f t="shared" si="35"/>
        <v>3</v>
      </c>
      <c r="AN190" s="73" t="e">
        <f t="shared" si="35"/>
        <v>#N/A</v>
      </c>
      <c r="AO190" s="73" t="e">
        <f t="shared" si="35"/>
        <v>#N/A</v>
      </c>
      <c r="AP190" s="73" t="e">
        <f t="shared" si="35"/>
        <v>#N/A</v>
      </c>
      <c r="AQ190" s="73" t="e">
        <f t="shared" si="35"/>
        <v>#N/A</v>
      </c>
      <c r="AR190" s="73" t="e">
        <f t="shared" si="36"/>
        <v>#N/A</v>
      </c>
      <c r="AS190" s="73" t="e">
        <f t="shared" si="36"/>
        <v>#N/A</v>
      </c>
      <c r="AT190" s="73" t="e">
        <f t="shared" si="36"/>
        <v>#N/A</v>
      </c>
      <c r="AU190" s="73" t="e">
        <f t="shared" si="36"/>
        <v>#N/A</v>
      </c>
      <c r="AV190" s="73" t="e">
        <f t="shared" si="36"/>
        <v>#N/A</v>
      </c>
      <c r="AW190" s="73" t="e">
        <f t="shared" si="36"/>
        <v>#N/A</v>
      </c>
      <c r="AX190" s="73" t="e">
        <f t="shared" si="36"/>
        <v>#N/A</v>
      </c>
      <c r="AY190" s="73" t="e">
        <f t="shared" si="36"/>
        <v>#N/A</v>
      </c>
      <c r="AZ190" s="73" t="e">
        <f t="shared" si="36"/>
        <v>#N/A</v>
      </c>
    </row>
    <row r="191" spans="2:52">
      <c r="B191" s="66">
        <v>187</v>
      </c>
      <c r="C191" s="66" t="s">
        <v>296</v>
      </c>
      <c r="D191" s="66" t="s">
        <v>136</v>
      </c>
      <c r="E191" s="66">
        <f>SUMIF($BF$5:$BF$40,D191,$BE$5:$BE$40)+COUNTIF($D$4:D191,D191)</f>
        <v>22307</v>
      </c>
      <c r="F191" s="66" t="s">
        <v>343</v>
      </c>
      <c r="G191" s="67" t="s">
        <v>337</v>
      </c>
      <c r="H191" s="68" t="s">
        <v>136</v>
      </c>
      <c r="I191" s="68">
        <v>4</v>
      </c>
      <c r="J191" s="68" t="s">
        <v>137</v>
      </c>
      <c r="K191" s="68">
        <v>0</v>
      </c>
      <c r="L191" s="68" t="s">
        <v>137</v>
      </c>
      <c r="M191" s="68">
        <v>0</v>
      </c>
      <c r="N191" s="68" t="s">
        <v>137</v>
      </c>
      <c r="O191" s="68">
        <v>0</v>
      </c>
      <c r="Q191" s="73" t="e">
        <f t="shared" si="37"/>
        <v>#N/A</v>
      </c>
      <c r="R191" s="73" t="e">
        <f t="shared" si="37"/>
        <v>#N/A</v>
      </c>
      <c r="S191" s="73" t="e">
        <f t="shared" si="37"/>
        <v>#N/A</v>
      </c>
      <c r="T191" s="73" t="e">
        <f t="shared" si="37"/>
        <v>#N/A</v>
      </c>
      <c r="U191" s="73" t="e">
        <f t="shared" si="37"/>
        <v>#N/A</v>
      </c>
      <c r="V191" s="73" t="e">
        <f t="shared" si="37"/>
        <v>#N/A</v>
      </c>
      <c r="W191" s="73" t="e">
        <f t="shared" si="37"/>
        <v>#N/A</v>
      </c>
      <c r="X191" s="73" t="e">
        <f t="shared" si="37"/>
        <v>#N/A</v>
      </c>
      <c r="Y191" s="73" t="e">
        <f t="shared" si="37"/>
        <v>#N/A</v>
      </c>
      <c r="Z191" s="73" t="e">
        <f t="shared" si="37"/>
        <v>#N/A</v>
      </c>
      <c r="AA191" s="73" t="e">
        <f t="shared" si="37"/>
        <v>#N/A</v>
      </c>
      <c r="AB191" s="73" t="e">
        <f t="shared" si="37"/>
        <v>#N/A</v>
      </c>
      <c r="AC191" s="73" t="e">
        <f t="shared" si="37"/>
        <v>#N/A</v>
      </c>
      <c r="AD191" s="73" t="e">
        <f t="shared" si="37"/>
        <v>#N/A</v>
      </c>
      <c r="AE191" s="73" t="e">
        <f t="shared" si="37"/>
        <v>#N/A</v>
      </c>
      <c r="AF191" s="73" t="e">
        <f t="shared" si="37"/>
        <v>#N/A</v>
      </c>
      <c r="AG191" s="73" t="e">
        <f t="shared" si="35"/>
        <v>#N/A</v>
      </c>
      <c r="AH191" s="73" t="e">
        <f t="shared" si="35"/>
        <v>#N/A</v>
      </c>
      <c r="AI191" s="73" t="e">
        <f t="shared" si="35"/>
        <v>#N/A</v>
      </c>
      <c r="AJ191" s="73" t="e">
        <f t="shared" si="35"/>
        <v>#N/A</v>
      </c>
      <c r="AK191" s="73" t="e">
        <f t="shared" si="35"/>
        <v>#N/A</v>
      </c>
      <c r="AL191" s="73" t="e">
        <f t="shared" si="35"/>
        <v>#N/A</v>
      </c>
      <c r="AM191" s="73">
        <f t="shared" si="35"/>
        <v>4</v>
      </c>
      <c r="AN191" s="73" t="e">
        <f t="shared" si="35"/>
        <v>#N/A</v>
      </c>
      <c r="AO191" s="73" t="e">
        <f t="shared" si="35"/>
        <v>#N/A</v>
      </c>
      <c r="AP191" s="73" t="e">
        <f t="shared" si="35"/>
        <v>#N/A</v>
      </c>
      <c r="AQ191" s="73" t="e">
        <f t="shared" si="35"/>
        <v>#N/A</v>
      </c>
      <c r="AR191" s="73" t="e">
        <f t="shared" si="36"/>
        <v>#N/A</v>
      </c>
      <c r="AS191" s="73" t="e">
        <f t="shared" si="36"/>
        <v>#N/A</v>
      </c>
      <c r="AT191" s="73" t="e">
        <f t="shared" si="36"/>
        <v>#N/A</v>
      </c>
      <c r="AU191" s="73" t="e">
        <f t="shared" si="36"/>
        <v>#N/A</v>
      </c>
      <c r="AV191" s="73" t="e">
        <f t="shared" si="36"/>
        <v>#N/A</v>
      </c>
      <c r="AW191" s="73" t="e">
        <f t="shared" si="36"/>
        <v>#N/A</v>
      </c>
      <c r="AX191" s="73" t="e">
        <f t="shared" si="36"/>
        <v>#N/A</v>
      </c>
      <c r="AY191" s="73" t="e">
        <f t="shared" si="36"/>
        <v>#N/A</v>
      </c>
      <c r="AZ191" s="73" t="e">
        <f t="shared" si="36"/>
        <v>#N/A</v>
      </c>
    </row>
    <row r="192" spans="2:52">
      <c r="B192" s="66">
        <v>188</v>
      </c>
      <c r="C192" s="66" t="s">
        <v>296</v>
      </c>
      <c r="D192" s="66" t="s">
        <v>136</v>
      </c>
      <c r="E192" s="66">
        <f>SUMIF($BF$5:$BF$40,D192,$BE$5:$BE$40)+COUNTIF($D$4:D192,D192)</f>
        <v>22308</v>
      </c>
      <c r="F192" s="66" t="s">
        <v>344</v>
      </c>
      <c r="G192" s="67" t="s">
        <v>337</v>
      </c>
      <c r="H192" s="68" t="s">
        <v>136</v>
      </c>
      <c r="I192" s="68">
        <v>5</v>
      </c>
      <c r="J192" s="68" t="s">
        <v>137</v>
      </c>
      <c r="K192" s="68">
        <v>0</v>
      </c>
      <c r="L192" s="68" t="s">
        <v>137</v>
      </c>
      <c r="M192" s="68">
        <v>0</v>
      </c>
      <c r="N192" s="68" t="s">
        <v>137</v>
      </c>
      <c r="O192" s="68">
        <v>0</v>
      </c>
      <c r="Q192" s="73" t="e">
        <f t="shared" si="37"/>
        <v>#N/A</v>
      </c>
      <c r="R192" s="73" t="e">
        <f t="shared" si="37"/>
        <v>#N/A</v>
      </c>
      <c r="S192" s="73" t="e">
        <f t="shared" si="37"/>
        <v>#N/A</v>
      </c>
      <c r="T192" s="73" t="e">
        <f t="shared" si="37"/>
        <v>#N/A</v>
      </c>
      <c r="U192" s="73" t="e">
        <f t="shared" si="37"/>
        <v>#N/A</v>
      </c>
      <c r="V192" s="73" t="e">
        <f t="shared" si="37"/>
        <v>#N/A</v>
      </c>
      <c r="W192" s="73" t="e">
        <f t="shared" si="37"/>
        <v>#N/A</v>
      </c>
      <c r="X192" s="73" t="e">
        <f t="shared" si="37"/>
        <v>#N/A</v>
      </c>
      <c r="Y192" s="73" t="e">
        <f t="shared" si="37"/>
        <v>#N/A</v>
      </c>
      <c r="Z192" s="73" t="e">
        <f t="shared" si="37"/>
        <v>#N/A</v>
      </c>
      <c r="AA192" s="73" t="e">
        <f t="shared" si="37"/>
        <v>#N/A</v>
      </c>
      <c r="AB192" s="73" t="e">
        <f t="shared" si="37"/>
        <v>#N/A</v>
      </c>
      <c r="AC192" s="73" t="e">
        <f t="shared" si="37"/>
        <v>#N/A</v>
      </c>
      <c r="AD192" s="73" t="e">
        <f t="shared" si="37"/>
        <v>#N/A</v>
      </c>
      <c r="AE192" s="73" t="e">
        <f t="shared" si="37"/>
        <v>#N/A</v>
      </c>
      <c r="AF192" s="73" t="e">
        <f t="shared" si="37"/>
        <v>#N/A</v>
      </c>
      <c r="AG192" s="73" t="e">
        <f t="shared" si="35"/>
        <v>#N/A</v>
      </c>
      <c r="AH192" s="73" t="e">
        <f t="shared" si="35"/>
        <v>#N/A</v>
      </c>
      <c r="AI192" s="73" t="e">
        <f t="shared" si="35"/>
        <v>#N/A</v>
      </c>
      <c r="AJ192" s="73" t="e">
        <f t="shared" si="35"/>
        <v>#N/A</v>
      </c>
      <c r="AK192" s="73" t="e">
        <f t="shared" si="35"/>
        <v>#N/A</v>
      </c>
      <c r="AL192" s="73" t="e">
        <f t="shared" si="35"/>
        <v>#N/A</v>
      </c>
      <c r="AM192" s="73">
        <f t="shared" si="35"/>
        <v>5</v>
      </c>
      <c r="AN192" s="73" t="e">
        <f t="shared" si="35"/>
        <v>#N/A</v>
      </c>
      <c r="AO192" s="73" t="e">
        <f t="shared" si="35"/>
        <v>#N/A</v>
      </c>
      <c r="AP192" s="73" t="e">
        <f t="shared" si="35"/>
        <v>#N/A</v>
      </c>
      <c r="AQ192" s="73" t="e">
        <f t="shared" si="35"/>
        <v>#N/A</v>
      </c>
      <c r="AR192" s="73" t="e">
        <f t="shared" si="36"/>
        <v>#N/A</v>
      </c>
      <c r="AS192" s="73" t="e">
        <f t="shared" si="36"/>
        <v>#N/A</v>
      </c>
      <c r="AT192" s="73" t="e">
        <f t="shared" si="36"/>
        <v>#N/A</v>
      </c>
      <c r="AU192" s="73" t="e">
        <f t="shared" si="36"/>
        <v>#N/A</v>
      </c>
      <c r="AV192" s="73" t="e">
        <f t="shared" si="36"/>
        <v>#N/A</v>
      </c>
      <c r="AW192" s="73" t="e">
        <f t="shared" si="36"/>
        <v>#N/A</v>
      </c>
      <c r="AX192" s="73" t="e">
        <f t="shared" si="36"/>
        <v>#N/A</v>
      </c>
      <c r="AY192" s="73" t="e">
        <f t="shared" si="36"/>
        <v>#N/A</v>
      </c>
      <c r="AZ192" s="73" t="e">
        <f t="shared" si="36"/>
        <v>#N/A</v>
      </c>
    </row>
    <row r="193" spans="2:52">
      <c r="B193" s="66">
        <v>189</v>
      </c>
      <c r="C193" s="66" t="s">
        <v>296</v>
      </c>
      <c r="D193" s="66" t="s">
        <v>136</v>
      </c>
      <c r="E193" s="66">
        <f>SUMIF($BF$5:$BF$40,D193,$BE$5:$BE$40)+COUNTIF($D$4:D193,D193)</f>
        <v>22309</v>
      </c>
      <c r="F193" s="66" t="s">
        <v>345</v>
      </c>
      <c r="G193" s="67" t="s">
        <v>337</v>
      </c>
      <c r="H193" s="68" t="s">
        <v>136</v>
      </c>
      <c r="I193" s="68">
        <v>6</v>
      </c>
      <c r="J193" s="68" t="s">
        <v>137</v>
      </c>
      <c r="K193" s="68">
        <v>0</v>
      </c>
      <c r="L193" s="68" t="s">
        <v>137</v>
      </c>
      <c r="M193" s="68">
        <v>0</v>
      </c>
      <c r="N193" s="68" t="s">
        <v>137</v>
      </c>
      <c r="O193" s="68">
        <v>0</v>
      </c>
      <c r="Q193" s="73" t="e">
        <f t="shared" si="37"/>
        <v>#N/A</v>
      </c>
      <c r="R193" s="73" t="e">
        <f t="shared" si="37"/>
        <v>#N/A</v>
      </c>
      <c r="S193" s="73" t="e">
        <f t="shared" si="37"/>
        <v>#N/A</v>
      </c>
      <c r="T193" s="73" t="e">
        <f t="shared" si="37"/>
        <v>#N/A</v>
      </c>
      <c r="U193" s="73" t="e">
        <f t="shared" si="37"/>
        <v>#N/A</v>
      </c>
      <c r="V193" s="73" t="e">
        <f t="shared" si="37"/>
        <v>#N/A</v>
      </c>
      <c r="W193" s="73" t="e">
        <f t="shared" si="37"/>
        <v>#N/A</v>
      </c>
      <c r="X193" s="73" t="e">
        <f t="shared" si="37"/>
        <v>#N/A</v>
      </c>
      <c r="Y193" s="73" t="e">
        <f t="shared" si="37"/>
        <v>#N/A</v>
      </c>
      <c r="Z193" s="73" t="e">
        <f t="shared" si="37"/>
        <v>#N/A</v>
      </c>
      <c r="AA193" s="73" t="e">
        <f t="shared" si="37"/>
        <v>#N/A</v>
      </c>
      <c r="AB193" s="73" t="e">
        <f t="shared" si="37"/>
        <v>#N/A</v>
      </c>
      <c r="AC193" s="73" t="e">
        <f t="shared" si="37"/>
        <v>#N/A</v>
      </c>
      <c r="AD193" s="73" t="e">
        <f t="shared" si="37"/>
        <v>#N/A</v>
      </c>
      <c r="AE193" s="73" t="e">
        <f t="shared" si="37"/>
        <v>#N/A</v>
      </c>
      <c r="AF193" s="73" t="e">
        <f t="shared" si="37"/>
        <v>#N/A</v>
      </c>
      <c r="AG193" s="73" t="e">
        <f t="shared" si="35"/>
        <v>#N/A</v>
      </c>
      <c r="AH193" s="73" t="e">
        <f t="shared" si="35"/>
        <v>#N/A</v>
      </c>
      <c r="AI193" s="73" t="e">
        <f t="shared" si="35"/>
        <v>#N/A</v>
      </c>
      <c r="AJ193" s="73" t="e">
        <f t="shared" si="35"/>
        <v>#N/A</v>
      </c>
      <c r="AK193" s="73" t="e">
        <f t="shared" si="35"/>
        <v>#N/A</v>
      </c>
      <c r="AL193" s="73" t="e">
        <f t="shared" si="35"/>
        <v>#N/A</v>
      </c>
      <c r="AM193" s="73">
        <f t="shared" si="35"/>
        <v>6</v>
      </c>
      <c r="AN193" s="73" t="e">
        <f t="shared" si="35"/>
        <v>#N/A</v>
      </c>
      <c r="AO193" s="73" t="e">
        <f t="shared" si="35"/>
        <v>#N/A</v>
      </c>
      <c r="AP193" s="73" t="e">
        <f t="shared" si="35"/>
        <v>#N/A</v>
      </c>
      <c r="AQ193" s="73" t="e">
        <f t="shared" si="35"/>
        <v>#N/A</v>
      </c>
      <c r="AR193" s="73" t="e">
        <f t="shared" si="36"/>
        <v>#N/A</v>
      </c>
      <c r="AS193" s="73" t="e">
        <f t="shared" si="36"/>
        <v>#N/A</v>
      </c>
      <c r="AT193" s="73" t="e">
        <f t="shared" si="36"/>
        <v>#N/A</v>
      </c>
      <c r="AU193" s="73" t="e">
        <f t="shared" si="36"/>
        <v>#N/A</v>
      </c>
      <c r="AV193" s="73" t="e">
        <f t="shared" si="36"/>
        <v>#N/A</v>
      </c>
      <c r="AW193" s="73" t="e">
        <f t="shared" si="36"/>
        <v>#N/A</v>
      </c>
      <c r="AX193" s="73" t="e">
        <f t="shared" si="36"/>
        <v>#N/A</v>
      </c>
      <c r="AY193" s="73" t="e">
        <f t="shared" si="36"/>
        <v>#N/A</v>
      </c>
      <c r="AZ193" s="73" t="e">
        <f t="shared" si="36"/>
        <v>#N/A</v>
      </c>
    </row>
    <row r="194" spans="2:52">
      <c r="B194" s="66">
        <v>190</v>
      </c>
      <c r="C194" s="66" t="s">
        <v>296</v>
      </c>
      <c r="D194" s="66" t="s">
        <v>136</v>
      </c>
      <c r="E194" s="66">
        <f>SUMIF($BF$5:$BF$40,D194,$BE$5:$BE$40)+COUNTIF($D$4:D194,D194)</f>
        <v>22310</v>
      </c>
      <c r="F194" s="66" t="s">
        <v>346</v>
      </c>
      <c r="G194" s="67" t="s">
        <v>95</v>
      </c>
      <c r="H194" s="68" t="s">
        <v>136</v>
      </c>
      <c r="I194" s="68">
        <v>7</v>
      </c>
      <c r="J194" s="68" t="s">
        <v>159</v>
      </c>
      <c r="K194" s="68">
        <v>10</v>
      </c>
      <c r="L194" s="68" t="s">
        <v>97</v>
      </c>
      <c r="M194" s="68">
        <v>6</v>
      </c>
      <c r="N194" s="68" t="s">
        <v>137</v>
      </c>
      <c r="O194" s="68">
        <v>0</v>
      </c>
      <c r="Q194" s="73" t="e">
        <f t="shared" si="37"/>
        <v>#N/A</v>
      </c>
      <c r="R194" s="73" t="e">
        <f t="shared" si="37"/>
        <v>#N/A</v>
      </c>
      <c r="S194" s="73" t="e">
        <f t="shared" si="37"/>
        <v>#N/A</v>
      </c>
      <c r="T194" s="73">
        <f t="shared" si="37"/>
        <v>6</v>
      </c>
      <c r="U194" s="73" t="e">
        <f t="shared" si="37"/>
        <v>#N/A</v>
      </c>
      <c r="V194" s="73" t="e">
        <f t="shared" si="37"/>
        <v>#N/A</v>
      </c>
      <c r="W194" s="73" t="e">
        <f t="shared" si="37"/>
        <v>#N/A</v>
      </c>
      <c r="X194" s="73" t="e">
        <f t="shared" si="37"/>
        <v>#N/A</v>
      </c>
      <c r="Y194" s="73" t="e">
        <f t="shared" si="37"/>
        <v>#N/A</v>
      </c>
      <c r="Z194" s="73" t="e">
        <f t="shared" si="37"/>
        <v>#N/A</v>
      </c>
      <c r="AA194" s="73" t="e">
        <f t="shared" si="37"/>
        <v>#N/A</v>
      </c>
      <c r="AB194" s="73" t="e">
        <f t="shared" si="37"/>
        <v>#N/A</v>
      </c>
      <c r="AC194" s="73" t="e">
        <f t="shared" si="37"/>
        <v>#N/A</v>
      </c>
      <c r="AD194" s="73" t="e">
        <f t="shared" si="37"/>
        <v>#N/A</v>
      </c>
      <c r="AE194" s="73" t="e">
        <f t="shared" si="37"/>
        <v>#N/A</v>
      </c>
      <c r="AF194" s="73" t="e">
        <f t="shared" si="37"/>
        <v>#N/A</v>
      </c>
      <c r="AG194" s="73" t="e">
        <f t="shared" si="35"/>
        <v>#N/A</v>
      </c>
      <c r="AH194" s="73" t="e">
        <f t="shared" si="35"/>
        <v>#N/A</v>
      </c>
      <c r="AI194" s="73" t="e">
        <f t="shared" si="35"/>
        <v>#N/A</v>
      </c>
      <c r="AJ194" s="73" t="e">
        <f t="shared" si="35"/>
        <v>#N/A</v>
      </c>
      <c r="AK194" s="73" t="e">
        <f t="shared" si="35"/>
        <v>#N/A</v>
      </c>
      <c r="AL194" s="73" t="e">
        <f t="shared" si="35"/>
        <v>#N/A</v>
      </c>
      <c r="AM194" s="73">
        <f t="shared" si="35"/>
        <v>7</v>
      </c>
      <c r="AN194" s="73" t="e">
        <f t="shared" si="35"/>
        <v>#N/A</v>
      </c>
      <c r="AO194" s="73" t="e">
        <f t="shared" si="35"/>
        <v>#N/A</v>
      </c>
      <c r="AP194" s="73" t="e">
        <f t="shared" si="35"/>
        <v>#N/A</v>
      </c>
      <c r="AQ194" s="73" t="e">
        <f t="shared" si="35"/>
        <v>#N/A</v>
      </c>
      <c r="AR194" s="73" t="e">
        <f t="shared" si="36"/>
        <v>#N/A</v>
      </c>
      <c r="AS194" s="73" t="e">
        <f t="shared" si="36"/>
        <v>#N/A</v>
      </c>
      <c r="AT194" s="73">
        <f t="shared" si="36"/>
        <v>10</v>
      </c>
      <c r="AU194" s="73" t="e">
        <f t="shared" si="36"/>
        <v>#N/A</v>
      </c>
      <c r="AV194" s="73" t="e">
        <f t="shared" si="36"/>
        <v>#N/A</v>
      </c>
      <c r="AW194" s="73" t="e">
        <f t="shared" si="36"/>
        <v>#N/A</v>
      </c>
      <c r="AX194" s="73" t="e">
        <f t="shared" si="36"/>
        <v>#N/A</v>
      </c>
      <c r="AY194" s="73" t="e">
        <f t="shared" si="36"/>
        <v>#N/A</v>
      </c>
      <c r="AZ194" s="73" t="e">
        <f t="shared" si="36"/>
        <v>#N/A</v>
      </c>
    </row>
    <row r="195" spans="2:52">
      <c r="B195" s="133">
        <v>191</v>
      </c>
      <c r="C195" s="133" t="s">
        <v>134</v>
      </c>
      <c r="D195" s="133" t="s">
        <v>136</v>
      </c>
      <c r="E195" s="133">
        <f>SUMIF($BF$5:$BF$40,D195,$BE$5:$BE$40)+COUNTIF($D$4:D195,D195)</f>
        <v>22311</v>
      </c>
      <c r="F195" s="133" t="s">
        <v>504</v>
      </c>
      <c r="G195" s="134" t="s">
        <v>95</v>
      </c>
      <c r="H195" s="134" t="s">
        <v>136</v>
      </c>
      <c r="I195" s="134">
        <v>7</v>
      </c>
      <c r="J195" s="134" t="s">
        <v>159</v>
      </c>
      <c r="K195" s="134">
        <v>10</v>
      </c>
      <c r="L195" s="134" t="s">
        <v>97</v>
      </c>
      <c r="M195" s="134">
        <v>6</v>
      </c>
      <c r="N195" s="134" t="s">
        <v>81</v>
      </c>
      <c r="O195" s="134">
        <v>0</v>
      </c>
      <c r="Q195" s="73" t="e">
        <f t="shared" ref="Q195:AZ195" si="38">INDEX($H195:$O195,1,MATCH(Q$4,$H195:$O195,0)+1)</f>
        <v>#N/A</v>
      </c>
      <c r="R195" s="73" t="e">
        <f t="shared" si="38"/>
        <v>#N/A</v>
      </c>
      <c r="S195" s="73" t="e">
        <f t="shared" si="38"/>
        <v>#N/A</v>
      </c>
      <c r="T195" s="73">
        <f t="shared" si="38"/>
        <v>6</v>
      </c>
      <c r="U195" s="73" t="e">
        <f t="shared" si="38"/>
        <v>#N/A</v>
      </c>
      <c r="V195" s="73" t="e">
        <f t="shared" si="38"/>
        <v>#N/A</v>
      </c>
      <c r="W195" s="73" t="e">
        <f t="shared" si="38"/>
        <v>#N/A</v>
      </c>
      <c r="X195" s="73" t="e">
        <f t="shared" si="38"/>
        <v>#N/A</v>
      </c>
      <c r="Y195" s="73" t="e">
        <f t="shared" si="38"/>
        <v>#N/A</v>
      </c>
      <c r="Z195" s="73" t="e">
        <f t="shared" si="38"/>
        <v>#N/A</v>
      </c>
      <c r="AA195" s="73" t="e">
        <f t="shared" si="38"/>
        <v>#N/A</v>
      </c>
      <c r="AB195" s="73" t="e">
        <f t="shared" si="38"/>
        <v>#N/A</v>
      </c>
      <c r="AC195" s="73" t="e">
        <f t="shared" si="38"/>
        <v>#N/A</v>
      </c>
      <c r="AD195" s="73" t="e">
        <f t="shared" si="38"/>
        <v>#N/A</v>
      </c>
      <c r="AE195" s="73" t="e">
        <f t="shared" si="38"/>
        <v>#N/A</v>
      </c>
      <c r="AF195" s="73" t="e">
        <f t="shared" si="38"/>
        <v>#N/A</v>
      </c>
      <c r="AG195" s="73" t="e">
        <f t="shared" si="38"/>
        <v>#N/A</v>
      </c>
      <c r="AH195" s="73" t="e">
        <f t="shared" si="38"/>
        <v>#N/A</v>
      </c>
      <c r="AI195" s="73" t="e">
        <f t="shared" si="38"/>
        <v>#N/A</v>
      </c>
      <c r="AJ195" s="73" t="e">
        <f t="shared" si="38"/>
        <v>#N/A</v>
      </c>
      <c r="AK195" s="73" t="e">
        <f t="shared" si="38"/>
        <v>#N/A</v>
      </c>
      <c r="AL195" s="73" t="e">
        <f t="shared" si="38"/>
        <v>#N/A</v>
      </c>
      <c r="AM195" s="73">
        <f t="shared" si="38"/>
        <v>7</v>
      </c>
      <c r="AN195" s="73" t="e">
        <f t="shared" si="38"/>
        <v>#N/A</v>
      </c>
      <c r="AO195" s="73" t="e">
        <f t="shared" si="38"/>
        <v>#N/A</v>
      </c>
      <c r="AP195" s="73" t="e">
        <f t="shared" si="38"/>
        <v>#N/A</v>
      </c>
      <c r="AQ195" s="73" t="e">
        <f t="shared" si="38"/>
        <v>#N/A</v>
      </c>
      <c r="AR195" s="73" t="e">
        <f t="shared" si="38"/>
        <v>#N/A</v>
      </c>
      <c r="AS195" s="73" t="e">
        <f t="shared" si="38"/>
        <v>#N/A</v>
      </c>
      <c r="AT195" s="73">
        <f t="shared" si="38"/>
        <v>10</v>
      </c>
      <c r="AU195" s="73" t="e">
        <f t="shared" si="38"/>
        <v>#N/A</v>
      </c>
      <c r="AV195" s="73" t="e">
        <f t="shared" si="38"/>
        <v>#N/A</v>
      </c>
      <c r="AW195" s="73" t="e">
        <f t="shared" si="38"/>
        <v>#N/A</v>
      </c>
      <c r="AX195" s="73" t="e">
        <f t="shared" si="38"/>
        <v>#N/A</v>
      </c>
      <c r="AY195" s="73" t="e">
        <f t="shared" si="38"/>
        <v>#N/A</v>
      </c>
      <c r="AZ195" s="73" t="e">
        <f t="shared" si="38"/>
        <v>#N/A</v>
      </c>
    </row>
    <row r="196" spans="2:52">
      <c r="B196" s="66">
        <v>192</v>
      </c>
      <c r="C196" s="66" t="s">
        <v>296</v>
      </c>
      <c r="D196" s="66" t="s">
        <v>136</v>
      </c>
      <c r="E196" s="66">
        <f>SUMIF($BF$5:$BF$40,D196,$BE$5:$BE$40)+COUNTIF($D$4:D196,D196)</f>
        <v>22312</v>
      </c>
      <c r="F196" s="66" t="s">
        <v>347</v>
      </c>
      <c r="G196" s="67" t="s">
        <v>95</v>
      </c>
      <c r="H196" s="68" t="s">
        <v>136</v>
      </c>
      <c r="I196" s="68">
        <v>9</v>
      </c>
      <c r="J196" s="68" t="s">
        <v>84</v>
      </c>
      <c r="K196" s="68">
        <v>9</v>
      </c>
      <c r="L196" s="68" t="s">
        <v>86</v>
      </c>
      <c r="M196" s="68">
        <v>0</v>
      </c>
      <c r="N196" s="68" t="s">
        <v>86</v>
      </c>
      <c r="O196" s="68">
        <v>0</v>
      </c>
      <c r="Q196" s="73" t="e">
        <f t="shared" si="37"/>
        <v>#N/A</v>
      </c>
      <c r="R196" s="73" t="e">
        <f t="shared" si="37"/>
        <v>#N/A</v>
      </c>
      <c r="S196" s="73" t="e">
        <f t="shared" si="37"/>
        <v>#N/A</v>
      </c>
      <c r="T196" s="73" t="e">
        <f t="shared" si="37"/>
        <v>#N/A</v>
      </c>
      <c r="U196" s="73">
        <f t="shared" si="37"/>
        <v>9</v>
      </c>
      <c r="V196" s="73" t="e">
        <f t="shared" si="37"/>
        <v>#N/A</v>
      </c>
      <c r="W196" s="73" t="e">
        <f t="shared" si="37"/>
        <v>#N/A</v>
      </c>
      <c r="X196" s="73" t="e">
        <f t="shared" si="37"/>
        <v>#N/A</v>
      </c>
      <c r="Y196" s="73" t="e">
        <f t="shared" si="37"/>
        <v>#N/A</v>
      </c>
      <c r="Z196" s="73" t="e">
        <f t="shared" si="37"/>
        <v>#N/A</v>
      </c>
      <c r="AA196" s="73" t="e">
        <f t="shared" si="37"/>
        <v>#N/A</v>
      </c>
      <c r="AB196" s="73" t="e">
        <f t="shared" si="37"/>
        <v>#N/A</v>
      </c>
      <c r="AC196" s="73" t="e">
        <f t="shared" si="37"/>
        <v>#N/A</v>
      </c>
      <c r="AD196" s="73" t="e">
        <f t="shared" si="37"/>
        <v>#N/A</v>
      </c>
      <c r="AE196" s="73" t="e">
        <f t="shared" si="37"/>
        <v>#N/A</v>
      </c>
      <c r="AF196" s="73" t="e">
        <f t="shared" si="37"/>
        <v>#N/A</v>
      </c>
      <c r="AG196" s="73" t="e">
        <f t="shared" si="35"/>
        <v>#N/A</v>
      </c>
      <c r="AH196" s="73" t="e">
        <f t="shared" si="35"/>
        <v>#N/A</v>
      </c>
      <c r="AI196" s="73" t="e">
        <f t="shared" si="35"/>
        <v>#N/A</v>
      </c>
      <c r="AJ196" s="73" t="e">
        <f t="shared" si="35"/>
        <v>#N/A</v>
      </c>
      <c r="AK196" s="73" t="e">
        <f t="shared" si="35"/>
        <v>#N/A</v>
      </c>
      <c r="AL196" s="73" t="e">
        <f t="shared" si="35"/>
        <v>#N/A</v>
      </c>
      <c r="AM196" s="73">
        <f t="shared" si="35"/>
        <v>9</v>
      </c>
      <c r="AN196" s="73" t="e">
        <f t="shared" si="35"/>
        <v>#N/A</v>
      </c>
      <c r="AO196" s="73" t="e">
        <f t="shared" si="35"/>
        <v>#N/A</v>
      </c>
      <c r="AP196" s="73" t="e">
        <f t="shared" si="35"/>
        <v>#N/A</v>
      </c>
      <c r="AQ196" s="73" t="e">
        <f t="shared" si="35"/>
        <v>#N/A</v>
      </c>
      <c r="AR196" s="73" t="e">
        <f t="shared" si="36"/>
        <v>#N/A</v>
      </c>
      <c r="AS196" s="73" t="e">
        <f t="shared" si="36"/>
        <v>#N/A</v>
      </c>
      <c r="AT196" s="73" t="e">
        <f t="shared" si="36"/>
        <v>#N/A</v>
      </c>
      <c r="AU196" s="73" t="e">
        <f t="shared" si="36"/>
        <v>#N/A</v>
      </c>
      <c r="AV196" s="73" t="e">
        <f t="shared" si="36"/>
        <v>#N/A</v>
      </c>
      <c r="AW196" s="73" t="e">
        <f t="shared" si="36"/>
        <v>#N/A</v>
      </c>
      <c r="AX196" s="73" t="e">
        <f t="shared" si="36"/>
        <v>#N/A</v>
      </c>
      <c r="AY196" s="73" t="e">
        <f t="shared" si="36"/>
        <v>#N/A</v>
      </c>
      <c r="AZ196" s="73" t="e">
        <f t="shared" si="36"/>
        <v>#N/A</v>
      </c>
    </row>
    <row r="197" spans="2:52">
      <c r="B197" s="66">
        <v>193</v>
      </c>
      <c r="C197" s="66" t="s">
        <v>134</v>
      </c>
      <c r="D197" s="66" t="s">
        <v>136</v>
      </c>
      <c r="E197" s="66">
        <f>SUMIF($BF$5:$BF$40,D197,$BE$5:$BE$40)+COUNTIF($D$4:D197,D197)</f>
        <v>22313</v>
      </c>
      <c r="F197" s="66" t="s">
        <v>348</v>
      </c>
      <c r="G197" s="67" t="s">
        <v>95</v>
      </c>
      <c r="H197" s="68" t="s">
        <v>136</v>
      </c>
      <c r="I197" s="68">
        <v>10</v>
      </c>
      <c r="J197" s="68" t="s">
        <v>104</v>
      </c>
      <c r="K197" s="68">
        <v>8</v>
      </c>
      <c r="L197" s="68" t="s">
        <v>137</v>
      </c>
      <c r="M197" s="68">
        <v>0</v>
      </c>
      <c r="N197" s="68" t="s">
        <v>137</v>
      </c>
      <c r="O197" s="68">
        <v>0</v>
      </c>
      <c r="Q197" s="73" t="e">
        <f t="shared" si="37"/>
        <v>#N/A</v>
      </c>
      <c r="R197" s="73" t="e">
        <f t="shared" si="37"/>
        <v>#N/A</v>
      </c>
      <c r="S197" s="73" t="e">
        <f t="shared" si="37"/>
        <v>#N/A</v>
      </c>
      <c r="T197" s="73" t="e">
        <f t="shared" si="37"/>
        <v>#N/A</v>
      </c>
      <c r="U197" s="73" t="e">
        <f t="shared" si="37"/>
        <v>#N/A</v>
      </c>
      <c r="V197" s="73" t="e">
        <f t="shared" si="37"/>
        <v>#N/A</v>
      </c>
      <c r="W197" s="73" t="e">
        <f t="shared" si="37"/>
        <v>#N/A</v>
      </c>
      <c r="X197" s="73" t="e">
        <f t="shared" si="37"/>
        <v>#N/A</v>
      </c>
      <c r="Y197" s="73" t="e">
        <f t="shared" si="37"/>
        <v>#N/A</v>
      </c>
      <c r="Z197" s="73" t="e">
        <f t="shared" si="37"/>
        <v>#N/A</v>
      </c>
      <c r="AA197" s="73" t="e">
        <f t="shared" si="37"/>
        <v>#N/A</v>
      </c>
      <c r="AB197" s="73" t="e">
        <f t="shared" si="37"/>
        <v>#N/A</v>
      </c>
      <c r="AC197" s="73" t="e">
        <f t="shared" si="37"/>
        <v>#N/A</v>
      </c>
      <c r="AD197" s="73">
        <f t="shared" si="37"/>
        <v>8</v>
      </c>
      <c r="AE197" s="73" t="e">
        <f t="shared" si="37"/>
        <v>#N/A</v>
      </c>
      <c r="AF197" s="73" t="e">
        <f t="shared" si="37"/>
        <v>#N/A</v>
      </c>
      <c r="AG197" s="73" t="e">
        <f t="shared" si="35"/>
        <v>#N/A</v>
      </c>
      <c r="AH197" s="73" t="e">
        <f t="shared" si="35"/>
        <v>#N/A</v>
      </c>
      <c r="AI197" s="73" t="e">
        <f t="shared" si="35"/>
        <v>#N/A</v>
      </c>
      <c r="AJ197" s="73" t="e">
        <f t="shared" si="35"/>
        <v>#N/A</v>
      </c>
      <c r="AK197" s="73" t="e">
        <f t="shared" si="35"/>
        <v>#N/A</v>
      </c>
      <c r="AL197" s="73" t="e">
        <f t="shared" si="35"/>
        <v>#N/A</v>
      </c>
      <c r="AM197" s="73">
        <f t="shared" si="35"/>
        <v>10</v>
      </c>
      <c r="AN197" s="73" t="e">
        <f t="shared" si="35"/>
        <v>#N/A</v>
      </c>
      <c r="AO197" s="73" t="e">
        <f t="shared" si="35"/>
        <v>#N/A</v>
      </c>
      <c r="AP197" s="73" t="e">
        <f t="shared" si="35"/>
        <v>#N/A</v>
      </c>
      <c r="AQ197" s="73" t="e">
        <f t="shared" si="35"/>
        <v>#N/A</v>
      </c>
      <c r="AR197" s="73" t="e">
        <f t="shared" si="36"/>
        <v>#N/A</v>
      </c>
      <c r="AS197" s="73" t="e">
        <f t="shared" si="36"/>
        <v>#N/A</v>
      </c>
      <c r="AT197" s="73" t="e">
        <f t="shared" si="36"/>
        <v>#N/A</v>
      </c>
      <c r="AU197" s="73" t="e">
        <f t="shared" si="36"/>
        <v>#N/A</v>
      </c>
      <c r="AV197" s="73" t="e">
        <f t="shared" si="36"/>
        <v>#N/A</v>
      </c>
      <c r="AW197" s="73" t="e">
        <f t="shared" si="36"/>
        <v>#N/A</v>
      </c>
      <c r="AX197" s="73" t="e">
        <f t="shared" si="36"/>
        <v>#N/A</v>
      </c>
      <c r="AY197" s="73" t="e">
        <f t="shared" si="36"/>
        <v>#N/A</v>
      </c>
      <c r="AZ197" s="73" t="e">
        <f t="shared" si="36"/>
        <v>#N/A</v>
      </c>
    </row>
    <row r="198" spans="2:52">
      <c r="B198" s="66">
        <v>194</v>
      </c>
      <c r="C198" s="66" t="s">
        <v>296</v>
      </c>
      <c r="D198" s="66" t="s">
        <v>85</v>
      </c>
      <c r="E198" s="66">
        <f>SUMIF($BF$5:$BF$40,D198,$BE$5:$BE$40)+COUNTIF($D$4:D198,D198)</f>
        <v>21201</v>
      </c>
      <c r="F198" s="66" t="s">
        <v>349</v>
      </c>
      <c r="G198" s="67" t="s">
        <v>337</v>
      </c>
      <c r="H198" s="68" t="s">
        <v>85</v>
      </c>
      <c r="I198" s="68">
        <v>1</v>
      </c>
      <c r="J198" s="68" t="s">
        <v>137</v>
      </c>
      <c r="K198" s="68">
        <v>0</v>
      </c>
      <c r="L198" s="68" t="s">
        <v>137</v>
      </c>
      <c r="M198" s="68">
        <v>0</v>
      </c>
      <c r="N198" s="68" t="s">
        <v>137</v>
      </c>
      <c r="O198" s="68">
        <v>0</v>
      </c>
      <c r="Q198" s="73" t="e">
        <f t="shared" si="37"/>
        <v>#N/A</v>
      </c>
      <c r="R198" s="73" t="e">
        <f t="shared" si="37"/>
        <v>#N/A</v>
      </c>
      <c r="S198" s="73" t="e">
        <f t="shared" si="37"/>
        <v>#N/A</v>
      </c>
      <c r="T198" s="73" t="e">
        <f t="shared" si="37"/>
        <v>#N/A</v>
      </c>
      <c r="U198" s="73" t="e">
        <f t="shared" si="37"/>
        <v>#N/A</v>
      </c>
      <c r="V198" s="73" t="e">
        <f t="shared" si="37"/>
        <v>#N/A</v>
      </c>
      <c r="W198" s="73" t="e">
        <f t="shared" si="37"/>
        <v>#N/A</v>
      </c>
      <c r="X198" s="73" t="e">
        <f t="shared" si="37"/>
        <v>#N/A</v>
      </c>
      <c r="Y198" s="73" t="e">
        <f t="shared" si="37"/>
        <v>#N/A</v>
      </c>
      <c r="Z198" s="73" t="e">
        <f t="shared" si="37"/>
        <v>#N/A</v>
      </c>
      <c r="AA198" s="73" t="e">
        <f t="shared" si="37"/>
        <v>#N/A</v>
      </c>
      <c r="AB198" s="73">
        <f t="shared" si="37"/>
        <v>1</v>
      </c>
      <c r="AC198" s="73" t="e">
        <f t="shared" si="37"/>
        <v>#N/A</v>
      </c>
      <c r="AD198" s="73" t="e">
        <f t="shared" si="37"/>
        <v>#N/A</v>
      </c>
      <c r="AE198" s="73" t="e">
        <f t="shared" si="37"/>
        <v>#N/A</v>
      </c>
      <c r="AF198" s="73" t="e">
        <f t="shared" si="37"/>
        <v>#N/A</v>
      </c>
      <c r="AG198" s="73" t="e">
        <f t="shared" si="35"/>
        <v>#N/A</v>
      </c>
      <c r="AH198" s="73" t="e">
        <f t="shared" si="35"/>
        <v>#N/A</v>
      </c>
      <c r="AI198" s="73" t="e">
        <f t="shared" si="35"/>
        <v>#N/A</v>
      </c>
      <c r="AJ198" s="73" t="e">
        <f t="shared" si="35"/>
        <v>#N/A</v>
      </c>
      <c r="AK198" s="73" t="e">
        <f t="shared" si="35"/>
        <v>#N/A</v>
      </c>
      <c r="AL198" s="73" t="e">
        <f t="shared" si="35"/>
        <v>#N/A</v>
      </c>
      <c r="AM198" s="73" t="e">
        <f t="shared" si="35"/>
        <v>#N/A</v>
      </c>
      <c r="AN198" s="73" t="e">
        <f t="shared" si="35"/>
        <v>#N/A</v>
      </c>
      <c r="AO198" s="73" t="e">
        <f t="shared" si="35"/>
        <v>#N/A</v>
      </c>
      <c r="AP198" s="73" t="e">
        <f t="shared" si="35"/>
        <v>#N/A</v>
      </c>
      <c r="AQ198" s="73" t="e">
        <f t="shared" si="35"/>
        <v>#N/A</v>
      </c>
      <c r="AR198" s="73" t="e">
        <f t="shared" si="36"/>
        <v>#N/A</v>
      </c>
      <c r="AS198" s="73" t="e">
        <f t="shared" si="36"/>
        <v>#N/A</v>
      </c>
      <c r="AT198" s="73" t="e">
        <f t="shared" si="36"/>
        <v>#N/A</v>
      </c>
      <c r="AU198" s="73" t="e">
        <f t="shared" si="36"/>
        <v>#N/A</v>
      </c>
      <c r="AV198" s="73" t="e">
        <f t="shared" si="36"/>
        <v>#N/A</v>
      </c>
      <c r="AW198" s="73" t="e">
        <f t="shared" si="36"/>
        <v>#N/A</v>
      </c>
      <c r="AX198" s="73" t="e">
        <f t="shared" si="36"/>
        <v>#N/A</v>
      </c>
      <c r="AY198" s="73" t="e">
        <f t="shared" si="36"/>
        <v>#N/A</v>
      </c>
      <c r="AZ198" s="73" t="e">
        <f t="shared" si="36"/>
        <v>#N/A</v>
      </c>
    </row>
    <row r="199" spans="2:52">
      <c r="B199" s="66">
        <v>195</v>
      </c>
      <c r="C199" s="66" t="s">
        <v>296</v>
      </c>
      <c r="D199" s="66" t="s">
        <v>85</v>
      </c>
      <c r="E199" s="66">
        <f>SUMIF($BF$5:$BF$40,D199,$BE$5:$BE$40)+COUNTIF($D$4:D199,D199)</f>
        <v>21202</v>
      </c>
      <c r="F199" s="66" t="s">
        <v>350</v>
      </c>
      <c r="G199" s="67" t="s">
        <v>337</v>
      </c>
      <c r="H199" s="68" t="s">
        <v>85</v>
      </c>
      <c r="I199" s="68">
        <v>3</v>
      </c>
      <c r="J199" s="68" t="s">
        <v>137</v>
      </c>
      <c r="K199" s="68">
        <v>0</v>
      </c>
      <c r="L199" s="68" t="s">
        <v>137</v>
      </c>
      <c r="M199" s="68">
        <v>0</v>
      </c>
      <c r="N199" s="68" t="s">
        <v>137</v>
      </c>
      <c r="O199" s="68">
        <v>0</v>
      </c>
      <c r="Q199" s="73" t="e">
        <f t="shared" si="37"/>
        <v>#N/A</v>
      </c>
      <c r="R199" s="73" t="e">
        <f t="shared" si="37"/>
        <v>#N/A</v>
      </c>
      <c r="S199" s="73" t="e">
        <f t="shared" si="37"/>
        <v>#N/A</v>
      </c>
      <c r="T199" s="73" t="e">
        <f t="shared" si="37"/>
        <v>#N/A</v>
      </c>
      <c r="U199" s="73" t="e">
        <f t="shared" si="37"/>
        <v>#N/A</v>
      </c>
      <c r="V199" s="73" t="e">
        <f t="shared" si="37"/>
        <v>#N/A</v>
      </c>
      <c r="W199" s="73" t="e">
        <f t="shared" si="37"/>
        <v>#N/A</v>
      </c>
      <c r="X199" s="73" t="e">
        <f t="shared" si="37"/>
        <v>#N/A</v>
      </c>
      <c r="Y199" s="73" t="e">
        <f t="shared" si="37"/>
        <v>#N/A</v>
      </c>
      <c r="Z199" s="73" t="e">
        <f t="shared" si="37"/>
        <v>#N/A</v>
      </c>
      <c r="AA199" s="73" t="e">
        <f t="shared" si="37"/>
        <v>#N/A</v>
      </c>
      <c r="AB199" s="73">
        <f t="shared" si="37"/>
        <v>3</v>
      </c>
      <c r="AC199" s="73" t="e">
        <f t="shared" si="37"/>
        <v>#N/A</v>
      </c>
      <c r="AD199" s="73" t="e">
        <f t="shared" si="37"/>
        <v>#N/A</v>
      </c>
      <c r="AE199" s="73" t="e">
        <f t="shared" si="37"/>
        <v>#N/A</v>
      </c>
      <c r="AF199" s="73" t="e">
        <f t="shared" si="37"/>
        <v>#N/A</v>
      </c>
      <c r="AG199" s="73" t="e">
        <f t="shared" si="35"/>
        <v>#N/A</v>
      </c>
      <c r="AH199" s="73" t="e">
        <f t="shared" si="35"/>
        <v>#N/A</v>
      </c>
      <c r="AI199" s="73" t="e">
        <f t="shared" si="35"/>
        <v>#N/A</v>
      </c>
      <c r="AJ199" s="73" t="e">
        <f t="shared" si="35"/>
        <v>#N/A</v>
      </c>
      <c r="AK199" s="73" t="e">
        <f t="shared" si="35"/>
        <v>#N/A</v>
      </c>
      <c r="AL199" s="73" t="e">
        <f t="shared" si="35"/>
        <v>#N/A</v>
      </c>
      <c r="AM199" s="73" t="e">
        <f t="shared" si="35"/>
        <v>#N/A</v>
      </c>
      <c r="AN199" s="73" t="e">
        <f t="shared" si="35"/>
        <v>#N/A</v>
      </c>
      <c r="AO199" s="73" t="e">
        <f t="shared" si="35"/>
        <v>#N/A</v>
      </c>
      <c r="AP199" s="73" t="e">
        <f t="shared" si="35"/>
        <v>#N/A</v>
      </c>
      <c r="AQ199" s="73" t="e">
        <f t="shared" si="35"/>
        <v>#N/A</v>
      </c>
      <c r="AR199" s="73" t="e">
        <f t="shared" si="36"/>
        <v>#N/A</v>
      </c>
      <c r="AS199" s="73" t="e">
        <f t="shared" si="36"/>
        <v>#N/A</v>
      </c>
      <c r="AT199" s="73" t="e">
        <f t="shared" si="36"/>
        <v>#N/A</v>
      </c>
      <c r="AU199" s="73" t="e">
        <f t="shared" si="36"/>
        <v>#N/A</v>
      </c>
      <c r="AV199" s="73" t="e">
        <f t="shared" si="36"/>
        <v>#N/A</v>
      </c>
      <c r="AW199" s="73" t="e">
        <f t="shared" si="36"/>
        <v>#N/A</v>
      </c>
      <c r="AX199" s="73" t="e">
        <f t="shared" si="36"/>
        <v>#N/A</v>
      </c>
      <c r="AY199" s="73" t="e">
        <f t="shared" si="36"/>
        <v>#N/A</v>
      </c>
      <c r="AZ199" s="73" t="e">
        <f t="shared" si="36"/>
        <v>#N/A</v>
      </c>
    </row>
    <row r="200" spans="2:52">
      <c r="B200" s="66">
        <v>196</v>
      </c>
      <c r="C200" s="66" t="s">
        <v>296</v>
      </c>
      <c r="D200" s="66" t="s">
        <v>85</v>
      </c>
      <c r="E200" s="66">
        <f>SUMIF($BF$5:$BF$40,D200,$BE$5:$BE$40)+COUNTIF($D$4:D200,D200)</f>
        <v>21203</v>
      </c>
      <c r="F200" s="66" t="s">
        <v>351</v>
      </c>
      <c r="G200" s="67" t="s">
        <v>337</v>
      </c>
      <c r="H200" s="68" t="s">
        <v>85</v>
      </c>
      <c r="I200" s="68">
        <v>6</v>
      </c>
      <c r="J200" s="68" t="s">
        <v>137</v>
      </c>
      <c r="K200" s="68">
        <v>0</v>
      </c>
      <c r="L200" s="68" t="s">
        <v>137</v>
      </c>
      <c r="M200" s="68">
        <v>0</v>
      </c>
      <c r="N200" s="68" t="s">
        <v>137</v>
      </c>
      <c r="O200" s="68">
        <v>0</v>
      </c>
      <c r="Q200" s="73" t="e">
        <f t="shared" si="37"/>
        <v>#N/A</v>
      </c>
      <c r="R200" s="73" t="e">
        <f t="shared" si="37"/>
        <v>#N/A</v>
      </c>
      <c r="S200" s="73" t="e">
        <f t="shared" si="37"/>
        <v>#N/A</v>
      </c>
      <c r="T200" s="73" t="e">
        <f t="shared" si="37"/>
        <v>#N/A</v>
      </c>
      <c r="U200" s="73" t="e">
        <f t="shared" si="37"/>
        <v>#N/A</v>
      </c>
      <c r="V200" s="73" t="e">
        <f t="shared" si="37"/>
        <v>#N/A</v>
      </c>
      <c r="W200" s="73" t="e">
        <f t="shared" si="37"/>
        <v>#N/A</v>
      </c>
      <c r="X200" s="73" t="e">
        <f t="shared" si="37"/>
        <v>#N/A</v>
      </c>
      <c r="Y200" s="73" t="e">
        <f t="shared" si="37"/>
        <v>#N/A</v>
      </c>
      <c r="Z200" s="73" t="e">
        <f t="shared" si="37"/>
        <v>#N/A</v>
      </c>
      <c r="AA200" s="73" t="e">
        <f t="shared" si="37"/>
        <v>#N/A</v>
      </c>
      <c r="AB200" s="73">
        <f t="shared" si="37"/>
        <v>6</v>
      </c>
      <c r="AC200" s="73" t="e">
        <f t="shared" si="37"/>
        <v>#N/A</v>
      </c>
      <c r="AD200" s="73" t="e">
        <f t="shared" si="37"/>
        <v>#N/A</v>
      </c>
      <c r="AE200" s="73" t="e">
        <f t="shared" si="37"/>
        <v>#N/A</v>
      </c>
      <c r="AF200" s="73" t="e">
        <f t="shared" si="37"/>
        <v>#N/A</v>
      </c>
      <c r="AG200" s="73" t="e">
        <f t="shared" si="35"/>
        <v>#N/A</v>
      </c>
      <c r="AH200" s="73" t="e">
        <f t="shared" si="35"/>
        <v>#N/A</v>
      </c>
      <c r="AI200" s="73" t="e">
        <f t="shared" si="35"/>
        <v>#N/A</v>
      </c>
      <c r="AJ200" s="73" t="e">
        <f t="shared" si="35"/>
        <v>#N/A</v>
      </c>
      <c r="AK200" s="73" t="e">
        <f t="shared" si="35"/>
        <v>#N/A</v>
      </c>
      <c r="AL200" s="73" t="e">
        <f t="shared" si="35"/>
        <v>#N/A</v>
      </c>
      <c r="AM200" s="73" t="e">
        <f t="shared" si="35"/>
        <v>#N/A</v>
      </c>
      <c r="AN200" s="73" t="e">
        <f t="shared" si="35"/>
        <v>#N/A</v>
      </c>
      <c r="AO200" s="73" t="e">
        <f t="shared" si="35"/>
        <v>#N/A</v>
      </c>
      <c r="AP200" s="73" t="e">
        <f t="shared" si="35"/>
        <v>#N/A</v>
      </c>
      <c r="AQ200" s="73" t="e">
        <f t="shared" si="35"/>
        <v>#N/A</v>
      </c>
      <c r="AR200" s="73" t="e">
        <f t="shared" si="36"/>
        <v>#N/A</v>
      </c>
      <c r="AS200" s="73" t="e">
        <f t="shared" si="36"/>
        <v>#N/A</v>
      </c>
      <c r="AT200" s="73" t="e">
        <f t="shared" si="36"/>
        <v>#N/A</v>
      </c>
      <c r="AU200" s="73" t="e">
        <f t="shared" si="36"/>
        <v>#N/A</v>
      </c>
      <c r="AV200" s="73" t="e">
        <f t="shared" si="36"/>
        <v>#N/A</v>
      </c>
      <c r="AW200" s="73" t="e">
        <f t="shared" si="36"/>
        <v>#N/A</v>
      </c>
      <c r="AX200" s="73" t="e">
        <f t="shared" si="36"/>
        <v>#N/A</v>
      </c>
      <c r="AY200" s="73" t="e">
        <f t="shared" si="36"/>
        <v>#N/A</v>
      </c>
      <c r="AZ200" s="73" t="e">
        <f t="shared" si="36"/>
        <v>#N/A</v>
      </c>
    </row>
    <row r="201" spans="2:52">
      <c r="B201" s="133">
        <v>197</v>
      </c>
      <c r="C201" s="133" t="s">
        <v>296</v>
      </c>
      <c r="D201" s="133" t="s">
        <v>85</v>
      </c>
      <c r="E201" s="133">
        <f>SUMIF($BF$5:$BF$40,D201,$BE$5:$BE$40)+COUNTIF($D$4:D201,D201)</f>
        <v>21204</v>
      </c>
      <c r="F201" s="133" t="s">
        <v>482</v>
      </c>
      <c r="G201" s="134" t="s">
        <v>181</v>
      </c>
      <c r="H201" s="134" t="s">
        <v>85</v>
      </c>
      <c r="I201" s="134">
        <v>8</v>
      </c>
      <c r="J201" s="134" t="s">
        <v>492</v>
      </c>
      <c r="K201" s="134">
        <v>0</v>
      </c>
      <c r="L201" s="134" t="s">
        <v>492</v>
      </c>
      <c r="M201" s="134">
        <v>0</v>
      </c>
      <c r="N201" s="134" t="s">
        <v>492</v>
      </c>
      <c r="O201" s="134">
        <v>0</v>
      </c>
      <c r="Q201" s="73" t="e">
        <f t="shared" si="37"/>
        <v>#N/A</v>
      </c>
      <c r="R201" s="73" t="e">
        <f t="shared" si="37"/>
        <v>#N/A</v>
      </c>
      <c r="S201" s="73" t="e">
        <f t="shared" si="37"/>
        <v>#N/A</v>
      </c>
      <c r="T201" s="73" t="e">
        <f t="shared" si="37"/>
        <v>#N/A</v>
      </c>
      <c r="U201" s="73" t="e">
        <f t="shared" si="37"/>
        <v>#N/A</v>
      </c>
      <c r="V201" s="73" t="e">
        <f t="shared" si="37"/>
        <v>#N/A</v>
      </c>
      <c r="W201" s="73" t="e">
        <f t="shared" si="37"/>
        <v>#N/A</v>
      </c>
      <c r="X201" s="73" t="e">
        <f t="shared" si="37"/>
        <v>#N/A</v>
      </c>
      <c r="Y201" s="73" t="e">
        <f t="shared" si="37"/>
        <v>#N/A</v>
      </c>
      <c r="Z201" s="73" t="e">
        <f t="shared" si="37"/>
        <v>#N/A</v>
      </c>
      <c r="AA201" s="73" t="e">
        <f t="shared" si="37"/>
        <v>#N/A</v>
      </c>
      <c r="AB201" s="73">
        <f t="shared" si="37"/>
        <v>8</v>
      </c>
      <c r="AC201" s="73" t="e">
        <f t="shared" si="37"/>
        <v>#N/A</v>
      </c>
      <c r="AD201" s="73" t="e">
        <f t="shared" si="37"/>
        <v>#N/A</v>
      </c>
      <c r="AE201" s="73" t="e">
        <f t="shared" si="37"/>
        <v>#N/A</v>
      </c>
      <c r="AF201" s="73" t="e">
        <f t="shared" si="37"/>
        <v>#N/A</v>
      </c>
      <c r="AG201" s="73" t="e">
        <f t="shared" si="35"/>
        <v>#N/A</v>
      </c>
      <c r="AH201" s="73" t="e">
        <f t="shared" si="35"/>
        <v>#N/A</v>
      </c>
      <c r="AI201" s="73" t="e">
        <f t="shared" si="35"/>
        <v>#N/A</v>
      </c>
      <c r="AJ201" s="73" t="e">
        <f t="shared" si="35"/>
        <v>#N/A</v>
      </c>
      <c r="AK201" s="73" t="e">
        <f t="shared" si="35"/>
        <v>#N/A</v>
      </c>
      <c r="AL201" s="73" t="e">
        <f t="shared" si="35"/>
        <v>#N/A</v>
      </c>
      <c r="AM201" s="73" t="e">
        <f t="shared" si="35"/>
        <v>#N/A</v>
      </c>
      <c r="AN201" s="73" t="e">
        <f t="shared" si="35"/>
        <v>#N/A</v>
      </c>
      <c r="AO201" s="73" t="e">
        <f t="shared" si="35"/>
        <v>#N/A</v>
      </c>
      <c r="AP201" s="73" t="e">
        <f t="shared" si="35"/>
        <v>#N/A</v>
      </c>
      <c r="AQ201" s="73" t="e">
        <f t="shared" si="35"/>
        <v>#N/A</v>
      </c>
      <c r="AR201" s="73" t="e">
        <f t="shared" si="36"/>
        <v>#N/A</v>
      </c>
      <c r="AS201" s="73" t="e">
        <f t="shared" si="36"/>
        <v>#N/A</v>
      </c>
      <c r="AT201" s="73" t="e">
        <f t="shared" si="36"/>
        <v>#N/A</v>
      </c>
      <c r="AU201" s="73" t="e">
        <f t="shared" si="36"/>
        <v>#N/A</v>
      </c>
      <c r="AV201" s="73" t="e">
        <f t="shared" si="36"/>
        <v>#N/A</v>
      </c>
      <c r="AW201" s="73" t="e">
        <f t="shared" si="36"/>
        <v>#N/A</v>
      </c>
      <c r="AX201" s="73" t="e">
        <f t="shared" si="36"/>
        <v>#N/A</v>
      </c>
      <c r="AY201" s="73" t="e">
        <f t="shared" si="36"/>
        <v>#N/A</v>
      </c>
      <c r="AZ201" s="73" t="e">
        <f t="shared" si="36"/>
        <v>#N/A</v>
      </c>
    </row>
    <row r="202" spans="2:52">
      <c r="B202" s="66">
        <v>198</v>
      </c>
      <c r="C202" s="66" t="s">
        <v>296</v>
      </c>
      <c r="D202" s="66" t="s">
        <v>85</v>
      </c>
      <c r="E202" s="66">
        <f>SUMIF($BF$5:$BF$40,D202,$BE$5:$BE$40)+COUNTIF($D$4:D202,D202)</f>
        <v>21205</v>
      </c>
      <c r="F202" s="66" t="s">
        <v>352</v>
      </c>
      <c r="G202" s="67" t="s">
        <v>337</v>
      </c>
      <c r="H202" s="68" t="s">
        <v>85</v>
      </c>
      <c r="I202" s="68">
        <v>8</v>
      </c>
      <c r="J202" s="68" t="s">
        <v>137</v>
      </c>
      <c r="K202" s="68">
        <v>0</v>
      </c>
      <c r="L202" s="68" t="s">
        <v>137</v>
      </c>
      <c r="M202" s="68">
        <v>0</v>
      </c>
      <c r="N202" s="68" t="s">
        <v>137</v>
      </c>
      <c r="O202" s="68">
        <v>0</v>
      </c>
      <c r="Q202" s="73" t="e">
        <f t="shared" si="37"/>
        <v>#N/A</v>
      </c>
      <c r="R202" s="73" t="e">
        <f t="shared" si="37"/>
        <v>#N/A</v>
      </c>
      <c r="S202" s="73" t="e">
        <f t="shared" si="37"/>
        <v>#N/A</v>
      </c>
      <c r="T202" s="73" t="e">
        <f t="shared" si="37"/>
        <v>#N/A</v>
      </c>
      <c r="U202" s="73" t="e">
        <f t="shared" si="37"/>
        <v>#N/A</v>
      </c>
      <c r="V202" s="73" t="e">
        <f t="shared" si="37"/>
        <v>#N/A</v>
      </c>
      <c r="W202" s="73" t="e">
        <f t="shared" si="37"/>
        <v>#N/A</v>
      </c>
      <c r="X202" s="73" t="e">
        <f t="shared" si="37"/>
        <v>#N/A</v>
      </c>
      <c r="Y202" s="73" t="e">
        <f t="shared" si="37"/>
        <v>#N/A</v>
      </c>
      <c r="Z202" s="73" t="e">
        <f t="shared" si="37"/>
        <v>#N/A</v>
      </c>
      <c r="AA202" s="73" t="e">
        <f t="shared" si="37"/>
        <v>#N/A</v>
      </c>
      <c r="AB202" s="73">
        <f t="shared" si="37"/>
        <v>8</v>
      </c>
      <c r="AC202" s="73" t="e">
        <f t="shared" si="37"/>
        <v>#N/A</v>
      </c>
      <c r="AD202" s="73" t="e">
        <f t="shared" si="37"/>
        <v>#N/A</v>
      </c>
      <c r="AE202" s="73" t="e">
        <f t="shared" si="37"/>
        <v>#N/A</v>
      </c>
      <c r="AF202" s="73" t="e">
        <f t="shared" si="37"/>
        <v>#N/A</v>
      </c>
      <c r="AG202" s="73" t="e">
        <f t="shared" si="35"/>
        <v>#N/A</v>
      </c>
      <c r="AH202" s="73" t="e">
        <f t="shared" si="35"/>
        <v>#N/A</v>
      </c>
      <c r="AI202" s="73" t="e">
        <f t="shared" si="35"/>
        <v>#N/A</v>
      </c>
      <c r="AJ202" s="73" t="e">
        <f t="shared" si="35"/>
        <v>#N/A</v>
      </c>
      <c r="AK202" s="73" t="e">
        <f t="shared" si="35"/>
        <v>#N/A</v>
      </c>
      <c r="AL202" s="73" t="e">
        <f t="shared" si="35"/>
        <v>#N/A</v>
      </c>
      <c r="AM202" s="73" t="e">
        <f t="shared" ref="AG202:AQ225" si="39">INDEX($H202:$O202,1,MATCH(AM$4,$H202:$O202,0)+1)</f>
        <v>#N/A</v>
      </c>
      <c r="AN202" s="73" t="e">
        <f t="shared" si="39"/>
        <v>#N/A</v>
      </c>
      <c r="AO202" s="73" t="e">
        <f t="shared" si="39"/>
        <v>#N/A</v>
      </c>
      <c r="AP202" s="73" t="e">
        <f t="shared" si="39"/>
        <v>#N/A</v>
      </c>
      <c r="AQ202" s="73" t="e">
        <f t="shared" si="39"/>
        <v>#N/A</v>
      </c>
      <c r="AR202" s="73" t="e">
        <f t="shared" si="36"/>
        <v>#N/A</v>
      </c>
      <c r="AS202" s="73" t="e">
        <f t="shared" si="36"/>
        <v>#N/A</v>
      </c>
      <c r="AT202" s="73" t="e">
        <f t="shared" si="36"/>
        <v>#N/A</v>
      </c>
      <c r="AU202" s="73" t="e">
        <f t="shared" si="36"/>
        <v>#N/A</v>
      </c>
      <c r="AV202" s="73" t="e">
        <f t="shared" si="36"/>
        <v>#N/A</v>
      </c>
      <c r="AW202" s="73" t="e">
        <f t="shared" si="36"/>
        <v>#N/A</v>
      </c>
      <c r="AX202" s="73" t="e">
        <f t="shared" si="36"/>
        <v>#N/A</v>
      </c>
      <c r="AY202" s="73" t="e">
        <f t="shared" si="36"/>
        <v>#N/A</v>
      </c>
      <c r="AZ202" s="73" t="e">
        <f t="shared" si="36"/>
        <v>#N/A</v>
      </c>
    </row>
    <row r="203" spans="2:52">
      <c r="B203" s="66">
        <v>199</v>
      </c>
      <c r="C203" s="66" t="s">
        <v>296</v>
      </c>
      <c r="D203" s="66" t="s">
        <v>85</v>
      </c>
      <c r="E203" s="66">
        <f>SUMIF($BF$5:$BF$40,D203,$BE$5:$BE$40)+COUNTIF($D$4:D203,D203)</f>
        <v>21206</v>
      </c>
      <c r="F203" s="66" t="s">
        <v>353</v>
      </c>
      <c r="G203" s="67" t="s">
        <v>95</v>
      </c>
      <c r="H203" s="68" t="s">
        <v>85</v>
      </c>
      <c r="I203" s="68">
        <v>8</v>
      </c>
      <c r="J203" s="68" t="s">
        <v>143</v>
      </c>
      <c r="K203" s="68">
        <v>4</v>
      </c>
      <c r="L203" s="68" t="s">
        <v>146</v>
      </c>
      <c r="M203" s="68">
        <v>8</v>
      </c>
      <c r="N203" s="68" t="s">
        <v>137</v>
      </c>
      <c r="O203" s="68">
        <v>0</v>
      </c>
      <c r="Q203" s="73" t="e">
        <f t="shared" si="37"/>
        <v>#N/A</v>
      </c>
      <c r="R203" s="73" t="e">
        <f t="shared" si="37"/>
        <v>#N/A</v>
      </c>
      <c r="S203" s="73" t="e">
        <f t="shared" si="37"/>
        <v>#N/A</v>
      </c>
      <c r="T203" s="73" t="e">
        <f t="shared" si="37"/>
        <v>#N/A</v>
      </c>
      <c r="U203" s="73" t="e">
        <f t="shared" si="37"/>
        <v>#N/A</v>
      </c>
      <c r="V203" s="73" t="e">
        <f t="shared" ref="Q203:AF219" si="40">INDEX($H203:$O203,1,MATCH(V$4,$H203:$O203,0)+1)</f>
        <v>#N/A</v>
      </c>
      <c r="W203" s="73" t="e">
        <f t="shared" si="40"/>
        <v>#N/A</v>
      </c>
      <c r="X203" s="73" t="e">
        <f t="shared" si="40"/>
        <v>#N/A</v>
      </c>
      <c r="Y203" s="73" t="e">
        <f t="shared" si="40"/>
        <v>#N/A</v>
      </c>
      <c r="Z203" s="73" t="e">
        <f t="shared" si="40"/>
        <v>#N/A</v>
      </c>
      <c r="AA203" s="73" t="e">
        <f t="shared" si="40"/>
        <v>#N/A</v>
      </c>
      <c r="AB203" s="73">
        <f t="shared" si="40"/>
        <v>8</v>
      </c>
      <c r="AC203" s="73" t="e">
        <f t="shared" si="40"/>
        <v>#N/A</v>
      </c>
      <c r="AD203" s="73" t="e">
        <f t="shared" si="40"/>
        <v>#N/A</v>
      </c>
      <c r="AE203" s="73" t="e">
        <f t="shared" si="40"/>
        <v>#N/A</v>
      </c>
      <c r="AF203" s="73" t="e">
        <f t="shared" si="40"/>
        <v>#N/A</v>
      </c>
      <c r="AG203" s="73" t="e">
        <f t="shared" si="39"/>
        <v>#N/A</v>
      </c>
      <c r="AH203" s="73" t="e">
        <f t="shared" si="39"/>
        <v>#N/A</v>
      </c>
      <c r="AI203" s="73" t="e">
        <f t="shared" si="39"/>
        <v>#N/A</v>
      </c>
      <c r="AJ203" s="73" t="e">
        <f t="shared" si="39"/>
        <v>#N/A</v>
      </c>
      <c r="AK203" s="73" t="e">
        <f t="shared" si="39"/>
        <v>#N/A</v>
      </c>
      <c r="AL203" s="73">
        <f t="shared" si="39"/>
        <v>8</v>
      </c>
      <c r="AM203" s="73" t="e">
        <f t="shared" si="39"/>
        <v>#N/A</v>
      </c>
      <c r="AN203" s="73" t="e">
        <f t="shared" si="39"/>
        <v>#N/A</v>
      </c>
      <c r="AO203" s="73" t="e">
        <f t="shared" si="39"/>
        <v>#N/A</v>
      </c>
      <c r="AP203" s="73" t="e">
        <f t="shared" si="39"/>
        <v>#N/A</v>
      </c>
      <c r="AQ203" s="73" t="e">
        <f t="shared" si="39"/>
        <v>#N/A</v>
      </c>
      <c r="AR203" s="73" t="e">
        <f t="shared" si="36"/>
        <v>#N/A</v>
      </c>
      <c r="AS203" s="73">
        <f t="shared" si="36"/>
        <v>4</v>
      </c>
      <c r="AT203" s="73" t="e">
        <f t="shared" si="36"/>
        <v>#N/A</v>
      </c>
      <c r="AU203" s="73" t="e">
        <f t="shared" si="36"/>
        <v>#N/A</v>
      </c>
      <c r="AV203" s="73" t="e">
        <f t="shared" si="36"/>
        <v>#N/A</v>
      </c>
      <c r="AW203" s="73" t="e">
        <f t="shared" si="36"/>
        <v>#N/A</v>
      </c>
      <c r="AX203" s="73" t="e">
        <f t="shared" si="36"/>
        <v>#N/A</v>
      </c>
      <c r="AY203" s="73" t="e">
        <f t="shared" si="36"/>
        <v>#N/A</v>
      </c>
      <c r="AZ203" s="73" t="e">
        <f t="shared" si="36"/>
        <v>#N/A</v>
      </c>
    </row>
    <row r="204" spans="2:52">
      <c r="B204" s="66">
        <v>200</v>
      </c>
      <c r="C204" s="66" t="s">
        <v>296</v>
      </c>
      <c r="D204" s="66" t="s">
        <v>85</v>
      </c>
      <c r="E204" s="66">
        <f>SUMIF($BF$5:$BF$40,D204,$BE$5:$BE$40)+COUNTIF($D$4:D204,D204)</f>
        <v>21207</v>
      </c>
      <c r="F204" s="66" t="s">
        <v>354</v>
      </c>
      <c r="G204" s="67" t="s">
        <v>95</v>
      </c>
      <c r="H204" s="68" t="s">
        <v>85</v>
      </c>
      <c r="I204" s="68">
        <v>8</v>
      </c>
      <c r="J204" s="68" t="s">
        <v>128</v>
      </c>
      <c r="K204" s="68">
        <v>7</v>
      </c>
      <c r="L204" s="68" t="s">
        <v>137</v>
      </c>
      <c r="M204" s="68">
        <v>0</v>
      </c>
      <c r="N204" s="68" t="s">
        <v>137</v>
      </c>
      <c r="O204" s="68">
        <v>0</v>
      </c>
      <c r="Q204" s="73" t="e">
        <f t="shared" si="40"/>
        <v>#N/A</v>
      </c>
      <c r="R204" s="73" t="e">
        <f t="shared" si="40"/>
        <v>#N/A</v>
      </c>
      <c r="S204" s="73" t="e">
        <f t="shared" si="40"/>
        <v>#N/A</v>
      </c>
      <c r="T204" s="73" t="e">
        <f t="shared" si="40"/>
        <v>#N/A</v>
      </c>
      <c r="U204" s="73" t="e">
        <f t="shared" si="40"/>
        <v>#N/A</v>
      </c>
      <c r="V204" s="73" t="e">
        <f t="shared" si="40"/>
        <v>#N/A</v>
      </c>
      <c r="W204" s="73" t="e">
        <f t="shared" si="40"/>
        <v>#N/A</v>
      </c>
      <c r="X204" s="73" t="e">
        <f t="shared" si="40"/>
        <v>#N/A</v>
      </c>
      <c r="Y204" s="73" t="e">
        <f t="shared" si="40"/>
        <v>#N/A</v>
      </c>
      <c r="Z204" s="73" t="e">
        <f t="shared" si="40"/>
        <v>#N/A</v>
      </c>
      <c r="AA204" s="73" t="e">
        <f t="shared" si="40"/>
        <v>#N/A</v>
      </c>
      <c r="AB204" s="73">
        <f t="shared" si="40"/>
        <v>8</v>
      </c>
      <c r="AC204" s="73" t="e">
        <f t="shared" si="40"/>
        <v>#N/A</v>
      </c>
      <c r="AD204" s="73" t="e">
        <f t="shared" si="40"/>
        <v>#N/A</v>
      </c>
      <c r="AE204" s="73" t="e">
        <f t="shared" si="40"/>
        <v>#N/A</v>
      </c>
      <c r="AF204" s="73" t="e">
        <f t="shared" si="40"/>
        <v>#N/A</v>
      </c>
      <c r="AG204" s="73" t="e">
        <f t="shared" si="39"/>
        <v>#N/A</v>
      </c>
      <c r="AH204" s="73" t="e">
        <f t="shared" si="39"/>
        <v>#N/A</v>
      </c>
      <c r="AI204" s="73" t="e">
        <f t="shared" si="39"/>
        <v>#N/A</v>
      </c>
      <c r="AJ204" s="73">
        <f t="shared" si="39"/>
        <v>7</v>
      </c>
      <c r="AK204" s="73" t="e">
        <f t="shared" si="39"/>
        <v>#N/A</v>
      </c>
      <c r="AL204" s="73" t="e">
        <f t="shared" si="39"/>
        <v>#N/A</v>
      </c>
      <c r="AM204" s="73" t="e">
        <f t="shared" si="39"/>
        <v>#N/A</v>
      </c>
      <c r="AN204" s="73" t="e">
        <f t="shared" si="39"/>
        <v>#N/A</v>
      </c>
      <c r="AO204" s="73" t="e">
        <f t="shared" si="39"/>
        <v>#N/A</v>
      </c>
      <c r="AP204" s="73" t="e">
        <f t="shared" si="39"/>
        <v>#N/A</v>
      </c>
      <c r="AQ204" s="73" t="e">
        <f t="shared" si="39"/>
        <v>#N/A</v>
      </c>
      <c r="AR204" s="73" t="e">
        <f t="shared" si="36"/>
        <v>#N/A</v>
      </c>
      <c r="AS204" s="73" t="e">
        <f t="shared" si="36"/>
        <v>#N/A</v>
      </c>
      <c r="AT204" s="73" t="e">
        <f t="shared" si="36"/>
        <v>#N/A</v>
      </c>
      <c r="AU204" s="73" t="e">
        <f t="shared" si="36"/>
        <v>#N/A</v>
      </c>
      <c r="AV204" s="73" t="e">
        <f t="shared" si="36"/>
        <v>#N/A</v>
      </c>
      <c r="AW204" s="73" t="e">
        <f t="shared" si="36"/>
        <v>#N/A</v>
      </c>
      <c r="AX204" s="73" t="e">
        <f t="shared" si="36"/>
        <v>#N/A</v>
      </c>
      <c r="AY204" s="73" t="e">
        <f t="shared" si="36"/>
        <v>#N/A</v>
      </c>
      <c r="AZ204" s="73" t="e">
        <f t="shared" si="36"/>
        <v>#N/A</v>
      </c>
    </row>
    <row r="205" spans="2:52">
      <c r="B205" s="66">
        <v>201</v>
      </c>
      <c r="C205" s="66" t="s">
        <v>175</v>
      </c>
      <c r="D205" s="66" t="s">
        <v>99</v>
      </c>
      <c r="E205" s="66">
        <f>SUMIF($BF$5:$BF$40,D205,$BE$5:$BE$40)+COUNTIF($D$4:D205,D205)</f>
        <v>32501</v>
      </c>
      <c r="F205" s="66" t="s">
        <v>355</v>
      </c>
      <c r="G205" s="67" t="s">
        <v>158</v>
      </c>
      <c r="H205" s="68" t="s">
        <v>99</v>
      </c>
      <c r="I205" s="68">
        <v>1</v>
      </c>
      <c r="J205" s="68" t="s">
        <v>100</v>
      </c>
      <c r="K205" s="68">
        <v>0</v>
      </c>
      <c r="L205" s="68" t="s">
        <v>100</v>
      </c>
      <c r="M205" s="68">
        <v>0</v>
      </c>
      <c r="N205" s="68" t="s">
        <v>100</v>
      </c>
      <c r="O205" s="68">
        <v>0</v>
      </c>
      <c r="Q205" s="73" t="e">
        <f t="shared" si="40"/>
        <v>#N/A</v>
      </c>
      <c r="R205" s="73" t="e">
        <f t="shared" si="40"/>
        <v>#N/A</v>
      </c>
      <c r="S205" s="73" t="e">
        <f t="shared" si="40"/>
        <v>#N/A</v>
      </c>
      <c r="T205" s="73" t="e">
        <f t="shared" si="40"/>
        <v>#N/A</v>
      </c>
      <c r="U205" s="73" t="e">
        <f t="shared" si="40"/>
        <v>#N/A</v>
      </c>
      <c r="V205" s="73" t="e">
        <f t="shared" si="40"/>
        <v>#N/A</v>
      </c>
      <c r="W205" s="73" t="e">
        <f t="shared" si="40"/>
        <v>#N/A</v>
      </c>
      <c r="X205" s="73" t="e">
        <f t="shared" si="40"/>
        <v>#N/A</v>
      </c>
      <c r="Y205" s="73" t="e">
        <f t="shared" si="40"/>
        <v>#N/A</v>
      </c>
      <c r="Z205" s="73" t="e">
        <f t="shared" si="40"/>
        <v>#N/A</v>
      </c>
      <c r="AA205" s="73" t="e">
        <f t="shared" si="40"/>
        <v>#N/A</v>
      </c>
      <c r="AB205" s="73" t="e">
        <f t="shared" si="40"/>
        <v>#N/A</v>
      </c>
      <c r="AC205" s="73" t="e">
        <f t="shared" si="40"/>
        <v>#N/A</v>
      </c>
      <c r="AD205" s="73" t="e">
        <f t="shared" si="40"/>
        <v>#N/A</v>
      </c>
      <c r="AE205" s="73" t="e">
        <f t="shared" si="40"/>
        <v>#N/A</v>
      </c>
      <c r="AF205" s="73" t="e">
        <f t="shared" si="40"/>
        <v>#N/A</v>
      </c>
      <c r="AG205" s="73" t="e">
        <f t="shared" si="39"/>
        <v>#N/A</v>
      </c>
      <c r="AH205" s="73" t="e">
        <f t="shared" si="39"/>
        <v>#N/A</v>
      </c>
      <c r="AI205" s="73" t="e">
        <f t="shared" si="39"/>
        <v>#N/A</v>
      </c>
      <c r="AJ205" s="73" t="e">
        <f t="shared" si="39"/>
        <v>#N/A</v>
      </c>
      <c r="AK205" s="73" t="e">
        <f t="shared" si="39"/>
        <v>#N/A</v>
      </c>
      <c r="AL205" s="73" t="e">
        <f t="shared" si="39"/>
        <v>#N/A</v>
      </c>
      <c r="AM205" s="73" t="e">
        <f t="shared" si="39"/>
        <v>#N/A</v>
      </c>
      <c r="AN205" s="73" t="e">
        <f t="shared" si="39"/>
        <v>#N/A</v>
      </c>
      <c r="AO205" s="73">
        <f t="shared" si="39"/>
        <v>1</v>
      </c>
      <c r="AP205" s="73" t="e">
        <f t="shared" si="39"/>
        <v>#N/A</v>
      </c>
      <c r="AQ205" s="73" t="e">
        <f t="shared" si="39"/>
        <v>#N/A</v>
      </c>
      <c r="AR205" s="73" t="e">
        <f t="shared" si="36"/>
        <v>#N/A</v>
      </c>
      <c r="AS205" s="73" t="e">
        <f t="shared" si="36"/>
        <v>#N/A</v>
      </c>
      <c r="AT205" s="73" t="e">
        <f t="shared" si="36"/>
        <v>#N/A</v>
      </c>
      <c r="AU205" s="73" t="e">
        <f t="shared" si="36"/>
        <v>#N/A</v>
      </c>
      <c r="AV205" s="73" t="e">
        <f t="shared" si="36"/>
        <v>#N/A</v>
      </c>
      <c r="AW205" s="73" t="e">
        <f t="shared" si="36"/>
        <v>#N/A</v>
      </c>
      <c r="AX205" s="73" t="e">
        <f t="shared" si="36"/>
        <v>#N/A</v>
      </c>
      <c r="AY205" s="73" t="e">
        <f t="shared" si="36"/>
        <v>#N/A</v>
      </c>
      <c r="AZ205" s="73" t="e">
        <f t="shared" si="36"/>
        <v>#N/A</v>
      </c>
    </row>
    <row r="206" spans="2:52">
      <c r="B206" s="66">
        <v>202</v>
      </c>
      <c r="C206" s="66" t="s">
        <v>356</v>
      </c>
      <c r="D206" s="66" t="s">
        <v>99</v>
      </c>
      <c r="E206" s="66">
        <f>SUMIF($BF$5:$BF$40,D206,$BE$5:$BE$40)+COUNTIF($D$4:D206,D206)</f>
        <v>32502</v>
      </c>
      <c r="F206" s="66" t="s">
        <v>357</v>
      </c>
      <c r="G206" s="67" t="s">
        <v>158</v>
      </c>
      <c r="H206" s="68" t="s">
        <v>99</v>
      </c>
      <c r="I206" s="68">
        <v>1</v>
      </c>
      <c r="J206" s="68" t="s">
        <v>100</v>
      </c>
      <c r="K206" s="68">
        <v>0</v>
      </c>
      <c r="L206" s="68" t="s">
        <v>100</v>
      </c>
      <c r="M206" s="68">
        <v>0</v>
      </c>
      <c r="N206" s="68" t="s">
        <v>100</v>
      </c>
      <c r="O206" s="68">
        <v>0</v>
      </c>
      <c r="Q206" s="73" t="e">
        <f t="shared" si="40"/>
        <v>#N/A</v>
      </c>
      <c r="R206" s="73" t="e">
        <f t="shared" si="40"/>
        <v>#N/A</v>
      </c>
      <c r="S206" s="73" t="e">
        <f t="shared" si="40"/>
        <v>#N/A</v>
      </c>
      <c r="T206" s="73" t="e">
        <f t="shared" si="40"/>
        <v>#N/A</v>
      </c>
      <c r="U206" s="73" t="e">
        <f t="shared" si="40"/>
        <v>#N/A</v>
      </c>
      <c r="V206" s="73" t="e">
        <f t="shared" si="40"/>
        <v>#N/A</v>
      </c>
      <c r="W206" s="73" t="e">
        <f t="shared" si="40"/>
        <v>#N/A</v>
      </c>
      <c r="X206" s="73" t="e">
        <f t="shared" si="40"/>
        <v>#N/A</v>
      </c>
      <c r="Y206" s="73" t="e">
        <f t="shared" si="40"/>
        <v>#N/A</v>
      </c>
      <c r="Z206" s="73" t="e">
        <f t="shared" si="40"/>
        <v>#N/A</v>
      </c>
      <c r="AA206" s="73" t="e">
        <f t="shared" si="40"/>
        <v>#N/A</v>
      </c>
      <c r="AB206" s="73" t="e">
        <f t="shared" si="40"/>
        <v>#N/A</v>
      </c>
      <c r="AC206" s="73" t="e">
        <f t="shared" si="40"/>
        <v>#N/A</v>
      </c>
      <c r="AD206" s="73" t="e">
        <f t="shared" si="40"/>
        <v>#N/A</v>
      </c>
      <c r="AE206" s="73" t="e">
        <f t="shared" si="40"/>
        <v>#N/A</v>
      </c>
      <c r="AF206" s="73" t="e">
        <f t="shared" si="40"/>
        <v>#N/A</v>
      </c>
      <c r="AG206" s="73" t="e">
        <f t="shared" si="39"/>
        <v>#N/A</v>
      </c>
      <c r="AH206" s="73" t="e">
        <f t="shared" si="39"/>
        <v>#N/A</v>
      </c>
      <c r="AI206" s="73" t="e">
        <f t="shared" si="39"/>
        <v>#N/A</v>
      </c>
      <c r="AJ206" s="73" t="e">
        <f t="shared" si="39"/>
        <v>#N/A</v>
      </c>
      <c r="AK206" s="73" t="e">
        <f t="shared" si="39"/>
        <v>#N/A</v>
      </c>
      <c r="AL206" s="73" t="e">
        <f t="shared" si="39"/>
        <v>#N/A</v>
      </c>
      <c r="AM206" s="73" t="e">
        <f t="shared" si="39"/>
        <v>#N/A</v>
      </c>
      <c r="AN206" s="73" t="e">
        <f t="shared" si="39"/>
        <v>#N/A</v>
      </c>
      <c r="AO206" s="73">
        <f t="shared" si="39"/>
        <v>1</v>
      </c>
      <c r="AP206" s="73" t="e">
        <f t="shared" si="39"/>
        <v>#N/A</v>
      </c>
      <c r="AQ206" s="73" t="e">
        <f t="shared" si="39"/>
        <v>#N/A</v>
      </c>
      <c r="AR206" s="73" t="e">
        <f t="shared" si="36"/>
        <v>#N/A</v>
      </c>
      <c r="AS206" s="73" t="e">
        <f t="shared" si="36"/>
        <v>#N/A</v>
      </c>
      <c r="AT206" s="73" t="e">
        <f t="shared" si="36"/>
        <v>#N/A</v>
      </c>
      <c r="AU206" s="73" t="e">
        <f t="shared" si="36"/>
        <v>#N/A</v>
      </c>
      <c r="AV206" s="73" t="e">
        <f t="shared" si="36"/>
        <v>#N/A</v>
      </c>
      <c r="AW206" s="73" t="e">
        <f t="shared" si="36"/>
        <v>#N/A</v>
      </c>
      <c r="AX206" s="73" t="e">
        <f t="shared" si="36"/>
        <v>#N/A</v>
      </c>
      <c r="AY206" s="73" t="e">
        <f t="shared" si="36"/>
        <v>#N/A</v>
      </c>
      <c r="AZ206" s="73" t="e">
        <f t="shared" si="36"/>
        <v>#N/A</v>
      </c>
    </row>
    <row r="207" spans="2:52">
      <c r="B207" s="66">
        <v>203</v>
      </c>
      <c r="C207" s="66" t="s">
        <v>356</v>
      </c>
      <c r="D207" s="66" t="s">
        <v>99</v>
      </c>
      <c r="E207" s="66">
        <f>SUMIF($BF$5:$BF$40,D207,$BE$5:$BE$40)+COUNTIF($D$4:D207,D207)</f>
        <v>32503</v>
      </c>
      <c r="F207" s="66" t="s">
        <v>358</v>
      </c>
      <c r="G207" s="67" t="s">
        <v>158</v>
      </c>
      <c r="H207" s="68" t="s">
        <v>99</v>
      </c>
      <c r="I207" s="68">
        <v>1</v>
      </c>
      <c r="J207" s="68" t="s">
        <v>100</v>
      </c>
      <c r="K207" s="68">
        <v>0</v>
      </c>
      <c r="L207" s="68" t="s">
        <v>100</v>
      </c>
      <c r="M207" s="68">
        <v>0</v>
      </c>
      <c r="N207" s="68" t="s">
        <v>100</v>
      </c>
      <c r="O207" s="68">
        <v>0</v>
      </c>
      <c r="Q207" s="73" t="e">
        <f t="shared" si="40"/>
        <v>#N/A</v>
      </c>
      <c r="R207" s="73" t="e">
        <f t="shared" si="40"/>
        <v>#N/A</v>
      </c>
      <c r="S207" s="73" t="e">
        <f t="shared" si="40"/>
        <v>#N/A</v>
      </c>
      <c r="T207" s="73" t="e">
        <f t="shared" si="40"/>
        <v>#N/A</v>
      </c>
      <c r="U207" s="73" t="e">
        <f t="shared" si="40"/>
        <v>#N/A</v>
      </c>
      <c r="V207" s="73" t="e">
        <f t="shared" si="40"/>
        <v>#N/A</v>
      </c>
      <c r="W207" s="73" t="e">
        <f t="shared" si="40"/>
        <v>#N/A</v>
      </c>
      <c r="X207" s="73" t="e">
        <f t="shared" si="40"/>
        <v>#N/A</v>
      </c>
      <c r="Y207" s="73" t="e">
        <f t="shared" si="40"/>
        <v>#N/A</v>
      </c>
      <c r="Z207" s="73" t="e">
        <f t="shared" si="40"/>
        <v>#N/A</v>
      </c>
      <c r="AA207" s="73" t="e">
        <f t="shared" si="40"/>
        <v>#N/A</v>
      </c>
      <c r="AB207" s="73" t="e">
        <f t="shared" si="40"/>
        <v>#N/A</v>
      </c>
      <c r="AC207" s="73" t="e">
        <f t="shared" si="40"/>
        <v>#N/A</v>
      </c>
      <c r="AD207" s="73" t="e">
        <f t="shared" si="40"/>
        <v>#N/A</v>
      </c>
      <c r="AE207" s="73" t="e">
        <f t="shared" si="40"/>
        <v>#N/A</v>
      </c>
      <c r="AF207" s="73" t="e">
        <f t="shared" si="40"/>
        <v>#N/A</v>
      </c>
      <c r="AG207" s="73" t="e">
        <f t="shared" si="39"/>
        <v>#N/A</v>
      </c>
      <c r="AH207" s="73" t="e">
        <f t="shared" si="39"/>
        <v>#N/A</v>
      </c>
      <c r="AI207" s="73" t="e">
        <f t="shared" si="39"/>
        <v>#N/A</v>
      </c>
      <c r="AJ207" s="73" t="e">
        <f t="shared" si="39"/>
        <v>#N/A</v>
      </c>
      <c r="AK207" s="73" t="e">
        <f t="shared" si="39"/>
        <v>#N/A</v>
      </c>
      <c r="AL207" s="73" t="e">
        <f t="shared" si="39"/>
        <v>#N/A</v>
      </c>
      <c r="AM207" s="73" t="e">
        <f t="shared" si="39"/>
        <v>#N/A</v>
      </c>
      <c r="AN207" s="73" t="e">
        <f t="shared" si="39"/>
        <v>#N/A</v>
      </c>
      <c r="AO207" s="73">
        <f t="shared" si="39"/>
        <v>1</v>
      </c>
      <c r="AP207" s="73" t="e">
        <f t="shared" si="39"/>
        <v>#N/A</v>
      </c>
      <c r="AQ207" s="73" t="e">
        <f t="shared" si="39"/>
        <v>#N/A</v>
      </c>
      <c r="AR207" s="73" t="e">
        <f t="shared" si="36"/>
        <v>#N/A</v>
      </c>
      <c r="AS207" s="73" t="e">
        <f t="shared" si="36"/>
        <v>#N/A</v>
      </c>
      <c r="AT207" s="73" t="e">
        <f t="shared" si="36"/>
        <v>#N/A</v>
      </c>
      <c r="AU207" s="73" t="e">
        <f t="shared" si="36"/>
        <v>#N/A</v>
      </c>
      <c r="AV207" s="73" t="e">
        <f t="shared" si="36"/>
        <v>#N/A</v>
      </c>
      <c r="AW207" s="73" t="e">
        <f t="shared" si="36"/>
        <v>#N/A</v>
      </c>
      <c r="AX207" s="73" t="e">
        <f t="shared" si="36"/>
        <v>#N/A</v>
      </c>
      <c r="AY207" s="73" t="e">
        <f t="shared" si="36"/>
        <v>#N/A</v>
      </c>
      <c r="AZ207" s="73" t="e">
        <f t="shared" si="36"/>
        <v>#N/A</v>
      </c>
    </row>
    <row r="208" spans="2:52">
      <c r="B208" s="66">
        <v>204</v>
      </c>
      <c r="C208" s="66" t="s">
        <v>356</v>
      </c>
      <c r="D208" s="66" t="s">
        <v>99</v>
      </c>
      <c r="E208" s="66">
        <f>SUMIF($BF$5:$BF$40,D208,$BE$5:$BE$40)+COUNTIF($D$4:D208,D208)</f>
        <v>32504</v>
      </c>
      <c r="F208" s="66" t="s">
        <v>359</v>
      </c>
      <c r="G208" s="67" t="s">
        <v>158</v>
      </c>
      <c r="H208" s="68" t="s">
        <v>99</v>
      </c>
      <c r="I208" s="68">
        <v>2</v>
      </c>
      <c r="J208" s="68" t="s">
        <v>100</v>
      </c>
      <c r="K208" s="68">
        <v>0</v>
      </c>
      <c r="L208" s="68" t="s">
        <v>100</v>
      </c>
      <c r="M208" s="68">
        <v>0</v>
      </c>
      <c r="N208" s="68" t="s">
        <v>100</v>
      </c>
      <c r="O208" s="68">
        <v>0</v>
      </c>
      <c r="Q208" s="73" t="e">
        <f t="shared" si="40"/>
        <v>#N/A</v>
      </c>
      <c r="R208" s="73" t="e">
        <f t="shared" si="40"/>
        <v>#N/A</v>
      </c>
      <c r="S208" s="73" t="e">
        <f t="shared" si="40"/>
        <v>#N/A</v>
      </c>
      <c r="T208" s="73" t="e">
        <f t="shared" si="40"/>
        <v>#N/A</v>
      </c>
      <c r="U208" s="73" t="e">
        <f t="shared" si="40"/>
        <v>#N/A</v>
      </c>
      <c r="V208" s="73" t="e">
        <f t="shared" si="40"/>
        <v>#N/A</v>
      </c>
      <c r="W208" s="73" t="e">
        <f t="shared" si="40"/>
        <v>#N/A</v>
      </c>
      <c r="X208" s="73" t="e">
        <f t="shared" si="40"/>
        <v>#N/A</v>
      </c>
      <c r="Y208" s="73" t="e">
        <f t="shared" si="40"/>
        <v>#N/A</v>
      </c>
      <c r="Z208" s="73" t="e">
        <f t="shared" si="40"/>
        <v>#N/A</v>
      </c>
      <c r="AA208" s="73" t="e">
        <f t="shared" si="40"/>
        <v>#N/A</v>
      </c>
      <c r="AB208" s="73" t="e">
        <f t="shared" si="40"/>
        <v>#N/A</v>
      </c>
      <c r="AC208" s="73" t="e">
        <f t="shared" si="40"/>
        <v>#N/A</v>
      </c>
      <c r="AD208" s="73" t="e">
        <f t="shared" si="40"/>
        <v>#N/A</v>
      </c>
      <c r="AE208" s="73" t="e">
        <f t="shared" si="40"/>
        <v>#N/A</v>
      </c>
      <c r="AF208" s="73" t="e">
        <f t="shared" si="40"/>
        <v>#N/A</v>
      </c>
      <c r="AG208" s="73" t="e">
        <f t="shared" si="39"/>
        <v>#N/A</v>
      </c>
      <c r="AH208" s="73" t="e">
        <f t="shared" si="39"/>
        <v>#N/A</v>
      </c>
      <c r="AI208" s="73" t="e">
        <f t="shared" si="39"/>
        <v>#N/A</v>
      </c>
      <c r="AJ208" s="73" t="e">
        <f t="shared" si="39"/>
        <v>#N/A</v>
      </c>
      <c r="AK208" s="73" t="e">
        <f t="shared" si="39"/>
        <v>#N/A</v>
      </c>
      <c r="AL208" s="73" t="e">
        <f t="shared" si="39"/>
        <v>#N/A</v>
      </c>
      <c r="AM208" s="73" t="e">
        <f t="shared" si="39"/>
        <v>#N/A</v>
      </c>
      <c r="AN208" s="73" t="e">
        <f t="shared" si="39"/>
        <v>#N/A</v>
      </c>
      <c r="AO208" s="73">
        <f t="shared" si="39"/>
        <v>2</v>
      </c>
      <c r="AP208" s="73" t="e">
        <f t="shared" si="39"/>
        <v>#N/A</v>
      </c>
      <c r="AQ208" s="73" t="e">
        <f t="shared" si="39"/>
        <v>#N/A</v>
      </c>
      <c r="AR208" s="73" t="e">
        <f t="shared" si="36"/>
        <v>#N/A</v>
      </c>
      <c r="AS208" s="73" t="e">
        <f t="shared" si="36"/>
        <v>#N/A</v>
      </c>
      <c r="AT208" s="73" t="e">
        <f t="shared" si="36"/>
        <v>#N/A</v>
      </c>
      <c r="AU208" s="73" t="e">
        <f t="shared" si="36"/>
        <v>#N/A</v>
      </c>
      <c r="AV208" s="73" t="e">
        <f t="shared" si="36"/>
        <v>#N/A</v>
      </c>
      <c r="AW208" s="73" t="e">
        <f t="shared" si="36"/>
        <v>#N/A</v>
      </c>
      <c r="AX208" s="73" t="e">
        <f t="shared" si="36"/>
        <v>#N/A</v>
      </c>
      <c r="AY208" s="73" t="e">
        <f t="shared" si="36"/>
        <v>#N/A</v>
      </c>
      <c r="AZ208" s="73" t="e">
        <f t="shared" si="36"/>
        <v>#N/A</v>
      </c>
    </row>
    <row r="209" spans="2:52">
      <c r="B209" s="66">
        <v>205</v>
      </c>
      <c r="C209" s="66" t="s">
        <v>356</v>
      </c>
      <c r="D209" s="66" t="s">
        <v>99</v>
      </c>
      <c r="E209" s="66">
        <f>SUMIF($BF$5:$BF$40,D209,$BE$5:$BE$40)+COUNTIF($D$4:D209,D209)</f>
        <v>32505</v>
      </c>
      <c r="F209" s="66" t="s">
        <v>360</v>
      </c>
      <c r="G209" s="67" t="s">
        <v>158</v>
      </c>
      <c r="H209" s="68" t="s">
        <v>99</v>
      </c>
      <c r="I209" s="68">
        <v>3</v>
      </c>
      <c r="J209" s="68" t="s">
        <v>100</v>
      </c>
      <c r="K209" s="68">
        <v>0</v>
      </c>
      <c r="L209" s="68" t="s">
        <v>100</v>
      </c>
      <c r="M209" s="68">
        <v>0</v>
      </c>
      <c r="N209" s="68" t="s">
        <v>100</v>
      </c>
      <c r="O209" s="68">
        <v>0</v>
      </c>
      <c r="Q209" s="73" t="e">
        <f t="shared" si="40"/>
        <v>#N/A</v>
      </c>
      <c r="R209" s="73" t="e">
        <f t="shared" si="40"/>
        <v>#N/A</v>
      </c>
      <c r="S209" s="73" t="e">
        <f t="shared" si="40"/>
        <v>#N/A</v>
      </c>
      <c r="T209" s="73" t="e">
        <f t="shared" si="40"/>
        <v>#N/A</v>
      </c>
      <c r="U209" s="73" t="e">
        <f t="shared" si="40"/>
        <v>#N/A</v>
      </c>
      <c r="V209" s="73" t="e">
        <f t="shared" si="40"/>
        <v>#N/A</v>
      </c>
      <c r="W209" s="73" t="e">
        <f t="shared" si="40"/>
        <v>#N/A</v>
      </c>
      <c r="X209" s="73" t="e">
        <f t="shared" si="40"/>
        <v>#N/A</v>
      </c>
      <c r="Y209" s="73" t="e">
        <f t="shared" si="40"/>
        <v>#N/A</v>
      </c>
      <c r="Z209" s="73" t="e">
        <f t="shared" si="40"/>
        <v>#N/A</v>
      </c>
      <c r="AA209" s="73" t="e">
        <f t="shared" si="40"/>
        <v>#N/A</v>
      </c>
      <c r="AB209" s="73" t="e">
        <f t="shared" si="40"/>
        <v>#N/A</v>
      </c>
      <c r="AC209" s="73" t="e">
        <f t="shared" si="40"/>
        <v>#N/A</v>
      </c>
      <c r="AD209" s="73" t="e">
        <f t="shared" si="40"/>
        <v>#N/A</v>
      </c>
      <c r="AE209" s="73" t="e">
        <f t="shared" si="40"/>
        <v>#N/A</v>
      </c>
      <c r="AF209" s="73" t="e">
        <f t="shared" si="40"/>
        <v>#N/A</v>
      </c>
      <c r="AG209" s="73" t="e">
        <f t="shared" si="39"/>
        <v>#N/A</v>
      </c>
      <c r="AH209" s="73" t="e">
        <f t="shared" si="39"/>
        <v>#N/A</v>
      </c>
      <c r="AI209" s="73" t="e">
        <f t="shared" si="39"/>
        <v>#N/A</v>
      </c>
      <c r="AJ209" s="73" t="e">
        <f t="shared" si="39"/>
        <v>#N/A</v>
      </c>
      <c r="AK209" s="73" t="e">
        <f t="shared" si="39"/>
        <v>#N/A</v>
      </c>
      <c r="AL209" s="73" t="e">
        <f t="shared" si="39"/>
        <v>#N/A</v>
      </c>
      <c r="AM209" s="73" t="e">
        <f t="shared" si="39"/>
        <v>#N/A</v>
      </c>
      <c r="AN209" s="73" t="e">
        <f t="shared" si="39"/>
        <v>#N/A</v>
      </c>
      <c r="AO209" s="73">
        <f t="shared" si="39"/>
        <v>3</v>
      </c>
      <c r="AP209" s="73" t="e">
        <f t="shared" si="39"/>
        <v>#N/A</v>
      </c>
      <c r="AQ209" s="73" t="e">
        <f t="shared" si="39"/>
        <v>#N/A</v>
      </c>
      <c r="AR209" s="73" t="e">
        <f t="shared" si="36"/>
        <v>#N/A</v>
      </c>
      <c r="AS209" s="73" t="e">
        <f t="shared" si="36"/>
        <v>#N/A</v>
      </c>
      <c r="AT209" s="73" t="e">
        <f t="shared" si="36"/>
        <v>#N/A</v>
      </c>
      <c r="AU209" s="73" t="e">
        <f t="shared" si="36"/>
        <v>#N/A</v>
      </c>
      <c r="AV209" s="73" t="e">
        <f t="shared" si="36"/>
        <v>#N/A</v>
      </c>
      <c r="AW209" s="73" t="e">
        <f t="shared" si="36"/>
        <v>#N/A</v>
      </c>
      <c r="AX209" s="73" t="e">
        <f t="shared" si="36"/>
        <v>#N/A</v>
      </c>
      <c r="AY209" s="73" t="e">
        <f t="shared" si="36"/>
        <v>#N/A</v>
      </c>
      <c r="AZ209" s="73" t="e">
        <f t="shared" si="36"/>
        <v>#N/A</v>
      </c>
    </row>
    <row r="210" spans="2:52">
      <c r="B210" s="66">
        <v>206</v>
      </c>
      <c r="C210" s="66" t="s">
        <v>356</v>
      </c>
      <c r="D210" s="66" t="s">
        <v>99</v>
      </c>
      <c r="E210" s="66">
        <f>SUMIF($BF$5:$BF$40,D210,$BE$5:$BE$40)+COUNTIF($D$4:D210,D210)</f>
        <v>32506</v>
      </c>
      <c r="F210" s="66" t="s">
        <v>361</v>
      </c>
      <c r="G210" s="67" t="s">
        <v>158</v>
      </c>
      <c r="H210" s="68" t="s">
        <v>99</v>
      </c>
      <c r="I210" s="68">
        <v>4</v>
      </c>
      <c r="J210" s="68" t="s">
        <v>100</v>
      </c>
      <c r="K210" s="68">
        <v>0</v>
      </c>
      <c r="L210" s="68" t="s">
        <v>100</v>
      </c>
      <c r="M210" s="68">
        <v>0</v>
      </c>
      <c r="N210" s="68" t="s">
        <v>100</v>
      </c>
      <c r="O210" s="68">
        <v>0</v>
      </c>
      <c r="Q210" s="73" t="e">
        <f t="shared" si="40"/>
        <v>#N/A</v>
      </c>
      <c r="R210" s="73" t="e">
        <f t="shared" si="40"/>
        <v>#N/A</v>
      </c>
      <c r="S210" s="73" t="e">
        <f t="shared" si="40"/>
        <v>#N/A</v>
      </c>
      <c r="T210" s="73" t="e">
        <f t="shared" si="40"/>
        <v>#N/A</v>
      </c>
      <c r="U210" s="73" t="e">
        <f t="shared" si="40"/>
        <v>#N/A</v>
      </c>
      <c r="V210" s="73" t="e">
        <f t="shared" si="40"/>
        <v>#N/A</v>
      </c>
      <c r="W210" s="73" t="e">
        <f t="shared" si="40"/>
        <v>#N/A</v>
      </c>
      <c r="X210" s="73" t="e">
        <f t="shared" si="40"/>
        <v>#N/A</v>
      </c>
      <c r="Y210" s="73" t="e">
        <f t="shared" si="40"/>
        <v>#N/A</v>
      </c>
      <c r="Z210" s="73" t="e">
        <f t="shared" si="40"/>
        <v>#N/A</v>
      </c>
      <c r="AA210" s="73" t="e">
        <f t="shared" si="40"/>
        <v>#N/A</v>
      </c>
      <c r="AB210" s="73" t="e">
        <f t="shared" si="40"/>
        <v>#N/A</v>
      </c>
      <c r="AC210" s="73" t="e">
        <f t="shared" si="40"/>
        <v>#N/A</v>
      </c>
      <c r="AD210" s="73" t="e">
        <f t="shared" si="40"/>
        <v>#N/A</v>
      </c>
      <c r="AE210" s="73" t="e">
        <f t="shared" si="40"/>
        <v>#N/A</v>
      </c>
      <c r="AF210" s="73" t="e">
        <f t="shared" si="40"/>
        <v>#N/A</v>
      </c>
      <c r="AG210" s="73" t="e">
        <f t="shared" si="39"/>
        <v>#N/A</v>
      </c>
      <c r="AH210" s="73" t="e">
        <f t="shared" si="39"/>
        <v>#N/A</v>
      </c>
      <c r="AI210" s="73" t="e">
        <f t="shared" si="39"/>
        <v>#N/A</v>
      </c>
      <c r="AJ210" s="73" t="e">
        <f t="shared" si="39"/>
        <v>#N/A</v>
      </c>
      <c r="AK210" s="73" t="e">
        <f t="shared" si="39"/>
        <v>#N/A</v>
      </c>
      <c r="AL210" s="73" t="e">
        <f t="shared" si="39"/>
        <v>#N/A</v>
      </c>
      <c r="AM210" s="73" t="e">
        <f t="shared" si="39"/>
        <v>#N/A</v>
      </c>
      <c r="AN210" s="73" t="e">
        <f t="shared" si="39"/>
        <v>#N/A</v>
      </c>
      <c r="AO210" s="73">
        <f t="shared" si="39"/>
        <v>4</v>
      </c>
      <c r="AP210" s="73" t="e">
        <f t="shared" si="39"/>
        <v>#N/A</v>
      </c>
      <c r="AQ210" s="73" t="e">
        <f t="shared" si="39"/>
        <v>#N/A</v>
      </c>
      <c r="AR210" s="73" t="e">
        <f t="shared" si="36"/>
        <v>#N/A</v>
      </c>
      <c r="AS210" s="73" t="e">
        <f t="shared" si="36"/>
        <v>#N/A</v>
      </c>
      <c r="AT210" s="73" t="e">
        <f t="shared" si="36"/>
        <v>#N/A</v>
      </c>
      <c r="AU210" s="73" t="e">
        <f t="shared" si="36"/>
        <v>#N/A</v>
      </c>
      <c r="AV210" s="73" t="e">
        <f t="shared" si="36"/>
        <v>#N/A</v>
      </c>
      <c r="AW210" s="73" t="e">
        <f t="shared" si="36"/>
        <v>#N/A</v>
      </c>
      <c r="AX210" s="73" t="e">
        <f t="shared" si="36"/>
        <v>#N/A</v>
      </c>
      <c r="AY210" s="73" t="e">
        <f t="shared" si="36"/>
        <v>#N/A</v>
      </c>
      <c r="AZ210" s="73" t="e">
        <f t="shared" si="36"/>
        <v>#N/A</v>
      </c>
    </row>
    <row r="211" spans="2:52">
      <c r="B211" s="66">
        <v>207</v>
      </c>
      <c r="C211" s="66" t="s">
        <v>356</v>
      </c>
      <c r="D211" s="66" t="s">
        <v>99</v>
      </c>
      <c r="E211" s="66">
        <f>SUMIF($BF$5:$BF$40,D211,$BE$5:$BE$40)+COUNTIF($D$4:D211,D211)</f>
        <v>32507</v>
      </c>
      <c r="F211" s="66" t="s">
        <v>362</v>
      </c>
      <c r="G211" s="67" t="s">
        <v>158</v>
      </c>
      <c r="H211" s="68" t="s">
        <v>99</v>
      </c>
      <c r="I211" s="68">
        <v>5</v>
      </c>
      <c r="J211" s="68" t="s">
        <v>100</v>
      </c>
      <c r="K211" s="68">
        <v>0</v>
      </c>
      <c r="L211" s="68" t="s">
        <v>100</v>
      </c>
      <c r="M211" s="68">
        <v>0</v>
      </c>
      <c r="N211" s="68" t="s">
        <v>100</v>
      </c>
      <c r="O211" s="68">
        <v>0</v>
      </c>
      <c r="Q211" s="73" t="e">
        <f t="shared" si="40"/>
        <v>#N/A</v>
      </c>
      <c r="R211" s="73" t="e">
        <f t="shared" si="40"/>
        <v>#N/A</v>
      </c>
      <c r="S211" s="73" t="e">
        <f t="shared" si="40"/>
        <v>#N/A</v>
      </c>
      <c r="T211" s="73" t="e">
        <f t="shared" si="40"/>
        <v>#N/A</v>
      </c>
      <c r="U211" s="73" t="e">
        <f t="shared" si="40"/>
        <v>#N/A</v>
      </c>
      <c r="V211" s="73" t="e">
        <f t="shared" si="40"/>
        <v>#N/A</v>
      </c>
      <c r="W211" s="73" t="e">
        <f t="shared" si="40"/>
        <v>#N/A</v>
      </c>
      <c r="X211" s="73" t="e">
        <f t="shared" si="40"/>
        <v>#N/A</v>
      </c>
      <c r="Y211" s="73" t="e">
        <f t="shared" si="40"/>
        <v>#N/A</v>
      </c>
      <c r="Z211" s="73" t="e">
        <f t="shared" si="40"/>
        <v>#N/A</v>
      </c>
      <c r="AA211" s="73" t="e">
        <f t="shared" si="40"/>
        <v>#N/A</v>
      </c>
      <c r="AB211" s="73" t="e">
        <f t="shared" si="40"/>
        <v>#N/A</v>
      </c>
      <c r="AC211" s="73" t="e">
        <f t="shared" si="40"/>
        <v>#N/A</v>
      </c>
      <c r="AD211" s="73" t="e">
        <f t="shared" si="40"/>
        <v>#N/A</v>
      </c>
      <c r="AE211" s="73" t="e">
        <f t="shared" si="40"/>
        <v>#N/A</v>
      </c>
      <c r="AF211" s="73" t="e">
        <f t="shared" si="40"/>
        <v>#N/A</v>
      </c>
      <c r="AG211" s="73" t="e">
        <f t="shared" si="39"/>
        <v>#N/A</v>
      </c>
      <c r="AH211" s="73" t="e">
        <f t="shared" si="39"/>
        <v>#N/A</v>
      </c>
      <c r="AI211" s="73" t="e">
        <f t="shared" si="39"/>
        <v>#N/A</v>
      </c>
      <c r="AJ211" s="73" t="e">
        <f t="shared" si="39"/>
        <v>#N/A</v>
      </c>
      <c r="AK211" s="73" t="e">
        <f t="shared" si="39"/>
        <v>#N/A</v>
      </c>
      <c r="AL211" s="73" t="e">
        <f t="shared" si="39"/>
        <v>#N/A</v>
      </c>
      <c r="AM211" s="73" t="e">
        <f t="shared" si="39"/>
        <v>#N/A</v>
      </c>
      <c r="AN211" s="73" t="e">
        <f t="shared" si="39"/>
        <v>#N/A</v>
      </c>
      <c r="AO211" s="73">
        <f t="shared" si="39"/>
        <v>5</v>
      </c>
      <c r="AP211" s="73" t="e">
        <f t="shared" si="39"/>
        <v>#N/A</v>
      </c>
      <c r="AQ211" s="73" t="e">
        <f t="shared" si="39"/>
        <v>#N/A</v>
      </c>
      <c r="AR211" s="73" t="e">
        <f t="shared" si="36"/>
        <v>#N/A</v>
      </c>
      <c r="AS211" s="73" t="e">
        <f t="shared" si="36"/>
        <v>#N/A</v>
      </c>
      <c r="AT211" s="73" t="e">
        <f t="shared" si="36"/>
        <v>#N/A</v>
      </c>
      <c r="AU211" s="73" t="e">
        <f t="shared" si="36"/>
        <v>#N/A</v>
      </c>
      <c r="AV211" s="73" t="e">
        <f t="shared" si="36"/>
        <v>#N/A</v>
      </c>
      <c r="AW211" s="73" t="e">
        <f t="shared" ref="AR211:AZ239" si="41">INDEX($H211:$O211,1,MATCH(AW$4,$H211:$O211,0)+1)</f>
        <v>#N/A</v>
      </c>
      <c r="AX211" s="73" t="e">
        <f t="shared" si="41"/>
        <v>#N/A</v>
      </c>
      <c r="AY211" s="73" t="e">
        <f t="shared" si="41"/>
        <v>#N/A</v>
      </c>
      <c r="AZ211" s="73" t="e">
        <f t="shared" si="41"/>
        <v>#N/A</v>
      </c>
    </row>
    <row r="212" spans="2:52">
      <c r="B212" s="66">
        <v>208</v>
      </c>
      <c r="C212" s="66" t="s">
        <v>356</v>
      </c>
      <c r="D212" s="66" t="s">
        <v>99</v>
      </c>
      <c r="E212" s="66">
        <f>SUMIF($BF$5:$BF$40,D212,$BE$5:$BE$40)+COUNTIF($D$4:D212,D212)</f>
        <v>32508</v>
      </c>
      <c r="F212" s="66" t="s">
        <v>363</v>
      </c>
      <c r="G212" s="67" t="s">
        <v>158</v>
      </c>
      <c r="H212" s="68" t="s">
        <v>99</v>
      </c>
      <c r="I212" s="68">
        <v>6</v>
      </c>
      <c r="J212" s="68" t="s">
        <v>100</v>
      </c>
      <c r="K212" s="68">
        <v>0</v>
      </c>
      <c r="L212" s="68" t="s">
        <v>100</v>
      </c>
      <c r="M212" s="68">
        <v>0</v>
      </c>
      <c r="N212" s="68" t="s">
        <v>100</v>
      </c>
      <c r="O212" s="68">
        <v>0</v>
      </c>
      <c r="Q212" s="73" t="e">
        <f t="shared" si="40"/>
        <v>#N/A</v>
      </c>
      <c r="R212" s="73" t="e">
        <f t="shared" si="40"/>
        <v>#N/A</v>
      </c>
      <c r="S212" s="73" t="e">
        <f t="shared" si="40"/>
        <v>#N/A</v>
      </c>
      <c r="T212" s="73" t="e">
        <f t="shared" si="40"/>
        <v>#N/A</v>
      </c>
      <c r="U212" s="73" t="e">
        <f t="shared" si="40"/>
        <v>#N/A</v>
      </c>
      <c r="V212" s="73" t="e">
        <f t="shared" si="40"/>
        <v>#N/A</v>
      </c>
      <c r="W212" s="73" t="e">
        <f t="shared" si="40"/>
        <v>#N/A</v>
      </c>
      <c r="X212" s="73" t="e">
        <f t="shared" si="40"/>
        <v>#N/A</v>
      </c>
      <c r="Y212" s="73" t="e">
        <f t="shared" si="40"/>
        <v>#N/A</v>
      </c>
      <c r="Z212" s="73" t="e">
        <f t="shared" si="40"/>
        <v>#N/A</v>
      </c>
      <c r="AA212" s="73" t="e">
        <f t="shared" si="40"/>
        <v>#N/A</v>
      </c>
      <c r="AB212" s="73" t="e">
        <f t="shared" si="40"/>
        <v>#N/A</v>
      </c>
      <c r="AC212" s="73" t="e">
        <f t="shared" si="40"/>
        <v>#N/A</v>
      </c>
      <c r="AD212" s="73" t="e">
        <f t="shared" si="40"/>
        <v>#N/A</v>
      </c>
      <c r="AE212" s="73" t="e">
        <f t="shared" si="40"/>
        <v>#N/A</v>
      </c>
      <c r="AF212" s="73" t="e">
        <f t="shared" si="40"/>
        <v>#N/A</v>
      </c>
      <c r="AG212" s="73" t="e">
        <f t="shared" si="39"/>
        <v>#N/A</v>
      </c>
      <c r="AH212" s="73" t="e">
        <f t="shared" si="39"/>
        <v>#N/A</v>
      </c>
      <c r="AI212" s="73" t="e">
        <f t="shared" si="39"/>
        <v>#N/A</v>
      </c>
      <c r="AJ212" s="73" t="e">
        <f t="shared" si="39"/>
        <v>#N/A</v>
      </c>
      <c r="AK212" s="73" t="e">
        <f t="shared" si="39"/>
        <v>#N/A</v>
      </c>
      <c r="AL212" s="73" t="e">
        <f t="shared" si="39"/>
        <v>#N/A</v>
      </c>
      <c r="AM212" s="73" t="e">
        <f t="shared" si="39"/>
        <v>#N/A</v>
      </c>
      <c r="AN212" s="73" t="e">
        <f t="shared" si="39"/>
        <v>#N/A</v>
      </c>
      <c r="AO212" s="73">
        <f t="shared" si="39"/>
        <v>6</v>
      </c>
      <c r="AP212" s="73" t="e">
        <f t="shared" si="39"/>
        <v>#N/A</v>
      </c>
      <c r="AQ212" s="73" t="e">
        <f t="shared" si="39"/>
        <v>#N/A</v>
      </c>
      <c r="AR212" s="73" t="e">
        <f t="shared" si="41"/>
        <v>#N/A</v>
      </c>
      <c r="AS212" s="73" t="e">
        <f t="shared" si="41"/>
        <v>#N/A</v>
      </c>
      <c r="AT212" s="73" t="e">
        <f t="shared" si="41"/>
        <v>#N/A</v>
      </c>
      <c r="AU212" s="73" t="e">
        <f t="shared" si="41"/>
        <v>#N/A</v>
      </c>
      <c r="AV212" s="73" t="e">
        <f t="shared" si="41"/>
        <v>#N/A</v>
      </c>
      <c r="AW212" s="73" t="e">
        <f t="shared" si="41"/>
        <v>#N/A</v>
      </c>
      <c r="AX212" s="73" t="e">
        <f t="shared" si="41"/>
        <v>#N/A</v>
      </c>
      <c r="AY212" s="73" t="e">
        <f t="shared" si="41"/>
        <v>#N/A</v>
      </c>
      <c r="AZ212" s="73" t="e">
        <f t="shared" si="41"/>
        <v>#N/A</v>
      </c>
    </row>
    <row r="213" spans="2:52">
      <c r="B213" s="66">
        <v>209</v>
      </c>
      <c r="C213" s="66" t="s">
        <v>356</v>
      </c>
      <c r="D213" s="66" t="s">
        <v>151</v>
      </c>
      <c r="E213" s="66">
        <f>SUMIF($BF$5:$BF$40,D213,$BE$5:$BE$40)+COUNTIF($D$4:D213,D213)</f>
        <v>33201</v>
      </c>
      <c r="F213" s="66" t="s">
        <v>364</v>
      </c>
      <c r="G213" s="67" t="s">
        <v>161</v>
      </c>
      <c r="H213" s="68" t="s">
        <v>151</v>
      </c>
      <c r="I213" s="68">
        <v>1</v>
      </c>
      <c r="J213" s="68" t="s">
        <v>110</v>
      </c>
      <c r="K213" s="68">
        <v>0</v>
      </c>
      <c r="L213" s="68" t="s">
        <v>110</v>
      </c>
      <c r="M213" s="68">
        <v>0</v>
      </c>
      <c r="N213" s="68" t="s">
        <v>110</v>
      </c>
      <c r="O213" s="68">
        <v>0</v>
      </c>
      <c r="Q213" s="73" t="e">
        <f t="shared" si="40"/>
        <v>#N/A</v>
      </c>
      <c r="R213" s="73" t="e">
        <f t="shared" si="40"/>
        <v>#N/A</v>
      </c>
      <c r="S213" s="73" t="e">
        <f t="shared" si="40"/>
        <v>#N/A</v>
      </c>
      <c r="T213" s="73" t="e">
        <f t="shared" si="40"/>
        <v>#N/A</v>
      </c>
      <c r="U213" s="73" t="e">
        <f t="shared" si="40"/>
        <v>#N/A</v>
      </c>
      <c r="V213" s="73" t="e">
        <f t="shared" si="40"/>
        <v>#N/A</v>
      </c>
      <c r="W213" s="73" t="e">
        <f t="shared" si="40"/>
        <v>#N/A</v>
      </c>
      <c r="X213" s="73" t="e">
        <f t="shared" si="40"/>
        <v>#N/A</v>
      </c>
      <c r="Y213" s="73" t="e">
        <f t="shared" si="40"/>
        <v>#N/A</v>
      </c>
      <c r="Z213" s="73" t="e">
        <f t="shared" si="40"/>
        <v>#N/A</v>
      </c>
      <c r="AA213" s="73" t="e">
        <f t="shared" si="40"/>
        <v>#N/A</v>
      </c>
      <c r="AB213" s="73" t="e">
        <f t="shared" si="40"/>
        <v>#N/A</v>
      </c>
      <c r="AC213" s="73" t="e">
        <f t="shared" si="40"/>
        <v>#N/A</v>
      </c>
      <c r="AD213" s="73" t="e">
        <f t="shared" si="40"/>
        <v>#N/A</v>
      </c>
      <c r="AE213" s="73" t="e">
        <f t="shared" si="40"/>
        <v>#N/A</v>
      </c>
      <c r="AF213" s="73" t="e">
        <f t="shared" si="40"/>
        <v>#N/A</v>
      </c>
      <c r="AG213" s="73" t="e">
        <f t="shared" si="39"/>
        <v>#N/A</v>
      </c>
      <c r="AH213" s="73" t="e">
        <f t="shared" si="39"/>
        <v>#N/A</v>
      </c>
      <c r="AI213" s="73" t="e">
        <f t="shared" si="39"/>
        <v>#N/A</v>
      </c>
      <c r="AJ213" s="73" t="e">
        <f t="shared" si="39"/>
        <v>#N/A</v>
      </c>
      <c r="AK213" s="73" t="e">
        <f t="shared" si="39"/>
        <v>#N/A</v>
      </c>
      <c r="AL213" s="73" t="e">
        <f t="shared" si="39"/>
        <v>#N/A</v>
      </c>
      <c r="AM213" s="73" t="e">
        <f t="shared" si="39"/>
        <v>#N/A</v>
      </c>
      <c r="AN213" s="73" t="e">
        <f t="shared" si="39"/>
        <v>#N/A</v>
      </c>
      <c r="AO213" s="73" t="e">
        <f t="shared" si="39"/>
        <v>#N/A</v>
      </c>
      <c r="AP213" s="73" t="e">
        <f t="shared" si="39"/>
        <v>#N/A</v>
      </c>
      <c r="AQ213" s="73" t="e">
        <f t="shared" si="39"/>
        <v>#N/A</v>
      </c>
      <c r="AR213" s="73" t="e">
        <f t="shared" si="41"/>
        <v>#N/A</v>
      </c>
      <c r="AS213" s="73" t="e">
        <f t="shared" si="41"/>
        <v>#N/A</v>
      </c>
      <c r="AT213" s="73" t="e">
        <f t="shared" si="41"/>
        <v>#N/A</v>
      </c>
      <c r="AU213" s="73" t="e">
        <f t="shared" si="41"/>
        <v>#N/A</v>
      </c>
      <c r="AV213" s="73">
        <f t="shared" si="41"/>
        <v>1</v>
      </c>
      <c r="AW213" s="73" t="e">
        <f t="shared" si="41"/>
        <v>#N/A</v>
      </c>
      <c r="AX213" s="73" t="e">
        <f t="shared" si="41"/>
        <v>#N/A</v>
      </c>
      <c r="AY213" s="73" t="e">
        <f t="shared" si="41"/>
        <v>#N/A</v>
      </c>
      <c r="AZ213" s="73" t="e">
        <f t="shared" si="41"/>
        <v>#N/A</v>
      </c>
    </row>
    <row r="214" spans="2:52">
      <c r="B214" s="66">
        <v>210</v>
      </c>
      <c r="C214" s="66" t="s">
        <v>186</v>
      </c>
      <c r="D214" s="66" t="s">
        <v>151</v>
      </c>
      <c r="E214" s="66">
        <f>SUMIF($BF$5:$BF$40,D214,$BE$5:$BE$40)+COUNTIF($D$4:D214,D214)</f>
        <v>33202</v>
      </c>
      <c r="F214" s="66" t="s">
        <v>365</v>
      </c>
      <c r="G214" s="67" t="s">
        <v>161</v>
      </c>
      <c r="H214" s="68" t="s">
        <v>151</v>
      </c>
      <c r="I214" s="68">
        <v>1</v>
      </c>
      <c r="J214" s="68" t="s">
        <v>110</v>
      </c>
      <c r="K214" s="68">
        <v>0</v>
      </c>
      <c r="L214" s="68" t="s">
        <v>110</v>
      </c>
      <c r="M214" s="68">
        <v>0</v>
      </c>
      <c r="N214" s="68" t="s">
        <v>110</v>
      </c>
      <c r="O214" s="68">
        <v>0</v>
      </c>
      <c r="Q214" s="73" t="e">
        <f t="shared" si="40"/>
        <v>#N/A</v>
      </c>
      <c r="R214" s="73" t="e">
        <f t="shared" si="40"/>
        <v>#N/A</v>
      </c>
      <c r="S214" s="73" t="e">
        <f t="shared" si="40"/>
        <v>#N/A</v>
      </c>
      <c r="T214" s="73" t="e">
        <f t="shared" si="40"/>
        <v>#N/A</v>
      </c>
      <c r="U214" s="73" t="e">
        <f t="shared" si="40"/>
        <v>#N/A</v>
      </c>
      <c r="V214" s="73" t="e">
        <f t="shared" si="40"/>
        <v>#N/A</v>
      </c>
      <c r="W214" s="73" t="e">
        <f t="shared" si="40"/>
        <v>#N/A</v>
      </c>
      <c r="X214" s="73" t="e">
        <f t="shared" si="40"/>
        <v>#N/A</v>
      </c>
      <c r="Y214" s="73" t="e">
        <f t="shared" si="40"/>
        <v>#N/A</v>
      </c>
      <c r="Z214" s="73" t="e">
        <f t="shared" si="40"/>
        <v>#N/A</v>
      </c>
      <c r="AA214" s="73" t="e">
        <f t="shared" si="40"/>
        <v>#N/A</v>
      </c>
      <c r="AB214" s="73" t="e">
        <f t="shared" si="40"/>
        <v>#N/A</v>
      </c>
      <c r="AC214" s="73" t="e">
        <f t="shared" si="40"/>
        <v>#N/A</v>
      </c>
      <c r="AD214" s="73" t="e">
        <f t="shared" si="40"/>
        <v>#N/A</v>
      </c>
      <c r="AE214" s="73" t="e">
        <f t="shared" si="40"/>
        <v>#N/A</v>
      </c>
      <c r="AF214" s="73" t="e">
        <f t="shared" si="40"/>
        <v>#N/A</v>
      </c>
      <c r="AG214" s="73" t="e">
        <f t="shared" si="39"/>
        <v>#N/A</v>
      </c>
      <c r="AH214" s="73" t="e">
        <f t="shared" si="39"/>
        <v>#N/A</v>
      </c>
      <c r="AI214" s="73" t="e">
        <f t="shared" si="39"/>
        <v>#N/A</v>
      </c>
      <c r="AJ214" s="73" t="e">
        <f t="shared" si="39"/>
        <v>#N/A</v>
      </c>
      <c r="AK214" s="73" t="e">
        <f t="shared" si="39"/>
        <v>#N/A</v>
      </c>
      <c r="AL214" s="73" t="e">
        <f t="shared" si="39"/>
        <v>#N/A</v>
      </c>
      <c r="AM214" s="73" t="e">
        <f t="shared" si="39"/>
        <v>#N/A</v>
      </c>
      <c r="AN214" s="73" t="e">
        <f t="shared" si="39"/>
        <v>#N/A</v>
      </c>
      <c r="AO214" s="73" t="e">
        <f t="shared" si="39"/>
        <v>#N/A</v>
      </c>
      <c r="AP214" s="73" t="e">
        <f t="shared" si="39"/>
        <v>#N/A</v>
      </c>
      <c r="AQ214" s="73" t="e">
        <f t="shared" si="39"/>
        <v>#N/A</v>
      </c>
      <c r="AR214" s="73" t="e">
        <f t="shared" si="41"/>
        <v>#N/A</v>
      </c>
      <c r="AS214" s="73" t="e">
        <f t="shared" si="41"/>
        <v>#N/A</v>
      </c>
      <c r="AT214" s="73" t="e">
        <f t="shared" si="41"/>
        <v>#N/A</v>
      </c>
      <c r="AU214" s="73" t="e">
        <f t="shared" si="41"/>
        <v>#N/A</v>
      </c>
      <c r="AV214" s="73">
        <f t="shared" si="41"/>
        <v>1</v>
      </c>
      <c r="AW214" s="73" t="e">
        <f t="shared" si="41"/>
        <v>#N/A</v>
      </c>
      <c r="AX214" s="73" t="e">
        <f t="shared" si="41"/>
        <v>#N/A</v>
      </c>
      <c r="AY214" s="73" t="e">
        <f t="shared" si="41"/>
        <v>#N/A</v>
      </c>
      <c r="AZ214" s="73" t="e">
        <f t="shared" si="41"/>
        <v>#N/A</v>
      </c>
    </row>
    <row r="215" spans="2:52">
      <c r="B215" s="66">
        <v>211</v>
      </c>
      <c r="C215" s="66" t="s">
        <v>186</v>
      </c>
      <c r="D215" s="66" t="s">
        <v>151</v>
      </c>
      <c r="E215" s="66">
        <f>SUMIF($BF$5:$BF$40,D215,$BE$5:$BE$40)+COUNTIF($D$4:D215,D215)</f>
        <v>33203</v>
      </c>
      <c r="F215" s="66" t="s">
        <v>366</v>
      </c>
      <c r="G215" s="67" t="s">
        <v>161</v>
      </c>
      <c r="H215" s="68" t="s">
        <v>151</v>
      </c>
      <c r="I215" s="68">
        <v>1</v>
      </c>
      <c r="J215" s="68" t="s">
        <v>110</v>
      </c>
      <c r="K215" s="68">
        <v>0</v>
      </c>
      <c r="L215" s="68" t="s">
        <v>110</v>
      </c>
      <c r="M215" s="68">
        <v>0</v>
      </c>
      <c r="N215" s="68" t="s">
        <v>110</v>
      </c>
      <c r="O215" s="68">
        <v>0</v>
      </c>
      <c r="Q215" s="73" t="e">
        <f t="shared" si="40"/>
        <v>#N/A</v>
      </c>
      <c r="R215" s="73" t="e">
        <f t="shared" si="40"/>
        <v>#N/A</v>
      </c>
      <c r="S215" s="73" t="e">
        <f t="shared" si="40"/>
        <v>#N/A</v>
      </c>
      <c r="T215" s="73" t="e">
        <f t="shared" si="40"/>
        <v>#N/A</v>
      </c>
      <c r="U215" s="73" t="e">
        <f t="shared" si="40"/>
        <v>#N/A</v>
      </c>
      <c r="V215" s="73" t="e">
        <f t="shared" si="40"/>
        <v>#N/A</v>
      </c>
      <c r="W215" s="73" t="e">
        <f t="shared" si="40"/>
        <v>#N/A</v>
      </c>
      <c r="X215" s="73" t="e">
        <f t="shared" si="40"/>
        <v>#N/A</v>
      </c>
      <c r="Y215" s="73" t="e">
        <f t="shared" si="40"/>
        <v>#N/A</v>
      </c>
      <c r="Z215" s="73" t="e">
        <f t="shared" si="40"/>
        <v>#N/A</v>
      </c>
      <c r="AA215" s="73" t="e">
        <f t="shared" si="40"/>
        <v>#N/A</v>
      </c>
      <c r="AB215" s="73" t="e">
        <f t="shared" si="40"/>
        <v>#N/A</v>
      </c>
      <c r="AC215" s="73" t="e">
        <f t="shared" si="40"/>
        <v>#N/A</v>
      </c>
      <c r="AD215" s="73" t="e">
        <f t="shared" si="40"/>
        <v>#N/A</v>
      </c>
      <c r="AE215" s="73" t="e">
        <f t="shared" si="40"/>
        <v>#N/A</v>
      </c>
      <c r="AF215" s="73" t="e">
        <f t="shared" si="40"/>
        <v>#N/A</v>
      </c>
      <c r="AG215" s="73" t="e">
        <f t="shared" si="39"/>
        <v>#N/A</v>
      </c>
      <c r="AH215" s="73" t="e">
        <f t="shared" si="39"/>
        <v>#N/A</v>
      </c>
      <c r="AI215" s="73" t="e">
        <f t="shared" si="39"/>
        <v>#N/A</v>
      </c>
      <c r="AJ215" s="73" t="e">
        <f t="shared" si="39"/>
        <v>#N/A</v>
      </c>
      <c r="AK215" s="73" t="e">
        <f t="shared" si="39"/>
        <v>#N/A</v>
      </c>
      <c r="AL215" s="73" t="e">
        <f t="shared" si="39"/>
        <v>#N/A</v>
      </c>
      <c r="AM215" s="73" t="e">
        <f t="shared" si="39"/>
        <v>#N/A</v>
      </c>
      <c r="AN215" s="73" t="e">
        <f t="shared" si="39"/>
        <v>#N/A</v>
      </c>
      <c r="AO215" s="73" t="e">
        <f t="shared" si="39"/>
        <v>#N/A</v>
      </c>
      <c r="AP215" s="73" t="e">
        <f t="shared" si="39"/>
        <v>#N/A</v>
      </c>
      <c r="AQ215" s="73" t="e">
        <f t="shared" si="39"/>
        <v>#N/A</v>
      </c>
      <c r="AR215" s="73" t="e">
        <f t="shared" si="41"/>
        <v>#N/A</v>
      </c>
      <c r="AS215" s="73" t="e">
        <f t="shared" si="41"/>
        <v>#N/A</v>
      </c>
      <c r="AT215" s="73" t="e">
        <f t="shared" si="41"/>
        <v>#N/A</v>
      </c>
      <c r="AU215" s="73" t="e">
        <f t="shared" si="41"/>
        <v>#N/A</v>
      </c>
      <c r="AV215" s="73">
        <f t="shared" si="41"/>
        <v>1</v>
      </c>
      <c r="AW215" s="73" t="e">
        <f t="shared" si="41"/>
        <v>#N/A</v>
      </c>
      <c r="AX215" s="73" t="e">
        <f t="shared" si="41"/>
        <v>#N/A</v>
      </c>
      <c r="AY215" s="73" t="e">
        <f t="shared" si="41"/>
        <v>#N/A</v>
      </c>
      <c r="AZ215" s="73" t="e">
        <f t="shared" si="41"/>
        <v>#N/A</v>
      </c>
    </row>
    <row r="216" spans="2:52">
      <c r="B216" s="66">
        <v>212</v>
      </c>
      <c r="C216" s="66" t="s">
        <v>186</v>
      </c>
      <c r="D216" s="66" t="s">
        <v>151</v>
      </c>
      <c r="E216" s="66">
        <f>SUMIF($BF$5:$BF$40,D216,$BE$5:$BE$40)+COUNTIF($D$4:D216,D216)</f>
        <v>33204</v>
      </c>
      <c r="F216" s="66" t="s">
        <v>367</v>
      </c>
      <c r="G216" s="67" t="s">
        <v>161</v>
      </c>
      <c r="H216" s="68" t="s">
        <v>151</v>
      </c>
      <c r="I216" s="68">
        <v>2</v>
      </c>
      <c r="J216" s="68" t="s">
        <v>110</v>
      </c>
      <c r="K216" s="68">
        <v>0</v>
      </c>
      <c r="L216" s="68" t="s">
        <v>110</v>
      </c>
      <c r="M216" s="68">
        <v>0</v>
      </c>
      <c r="N216" s="68" t="s">
        <v>110</v>
      </c>
      <c r="O216" s="68">
        <v>0</v>
      </c>
      <c r="Q216" s="73" t="e">
        <f t="shared" si="40"/>
        <v>#N/A</v>
      </c>
      <c r="R216" s="73" t="e">
        <f t="shared" si="40"/>
        <v>#N/A</v>
      </c>
      <c r="S216" s="73" t="e">
        <f t="shared" si="40"/>
        <v>#N/A</v>
      </c>
      <c r="T216" s="73" t="e">
        <f t="shared" si="40"/>
        <v>#N/A</v>
      </c>
      <c r="U216" s="73" t="e">
        <f t="shared" si="40"/>
        <v>#N/A</v>
      </c>
      <c r="V216" s="73" t="e">
        <f t="shared" si="40"/>
        <v>#N/A</v>
      </c>
      <c r="W216" s="73" t="e">
        <f t="shared" si="40"/>
        <v>#N/A</v>
      </c>
      <c r="X216" s="73" t="e">
        <f t="shared" si="40"/>
        <v>#N/A</v>
      </c>
      <c r="Y216" s="73" t="e">
        <f t="shared" si="40"/>
        <v>#N/A</v>
      </c>
      <c r="Z216" s="73" t="e">
        <f t="shared" si="40"/>
        <v>#N/A</v>
      </c>
      <c r="AA216" s="73" t="e">
        <f t="shared" si="40"/>
        <v>#N/A</v>
      </c>
      <c r="AB216" s="73" t="e">
        <f t="shared" si="40"/>
        <v>#N/A</v>
      </c>
      <c r="AC216" s="73" t="e">
        <f t="shared" si="40"/>
        <v>#N/A</v>
      </c>
      <c r="AD216" s="73" t="e">
        <f t="shared" si="40"/>
        <v>#N/A</v>
      </c>
      <c r="AE216" s="73" t="e">
        <f t="shared" si="40"/>
        <v>#N/A</v>
      </c>
      <c r="AF216" s="73" t="e">
        <f t="shared" si="40"/>
        <v>#N/A</v>
      </c>
      <c r="AG216" s="73" t="e">
        <f t="shared" si="39"/>
        <v>#N/A</v>
      </c>
      <c r="AH216" s="73" t="e">
        <f t="shared" si="39"/>
        <v>#N/A</v>
      </c>
      <c r="AI216" s="73" t="e">
        <f t="shared" si="39"/>
        <v>#N/A</v>
      </c>
      <c r="AJ216" s="73" t="e">
        <f t="shared" si="39"/>
        <v>#N/A</v>
      </c>
      <c r="AK216" s="73" t="e">
        <f t="shared" si="39"/>
        <v>#N/A</v>
      </c>
      <c r="AL216" s="73" t="e">
        <f t="shared" si="39"/>
        <v>#N/A</v>
      </c>
      <c r="AM216" s="73" t="e">
        <f t="shared" si="39"/>
        <v>#N/A</v>
      </c>
      <c r="AN216" s="73" t="e">
        <f t="shared" si="39"/>
        <v>#N/A</v>
      </c>
      <c r="AO216" s="73" t="e">
        <f t="shared" si="39"/>
        <v>#N/A</v>
      </c>
      <c r="AP216" s="73" t="e">
        <f t="shared" si="39"/>
        <v>#N/A</v>
      </c>
      <c r="AQ216" s="73" t="e">
        <f t="shared" si="39"/>
        <v>#N/A</v>
      </c>
      <c r="AR216" s="73" t="e">
        <f t="shared" si="41"/>
        <v>#N/A</v>
      </c>
      <c r="AS216" s="73" t="e">
        <f t="shared" si="41"/>
        <v>#N/A</v>
      </c>
      <c r="AT216" s="73" t="e">
        <f t="shared" si="41"/>
        <v>#N/A</v>
      </c>
      <c r="AU216" s="73" t="e">
        <f t="shared" si="41"/>
        <v>#N/A</v>
      </c>
      <c r="AV216" s="73">
        <f t="shared" si="41"/>
        <v>2</v>
      </c>
      <c r="AW216" s="73" t="e">
        <f t="shared" si="41"/>
        <v>#N/A</v>
      </c>
      <c r="AX216" s="73" t="e">
        <f t="shared" si="41"/>
        <v>#N/A</v>
      </c>
      <c r="AY216" s="73" t="e">
        <f t="shared" si="41"/>
        <v>#N/A</v>
      </c>
      <c r="AZ216" s="73" t="e">
        <f t="shared" si="41"/>
        <v>#N/A</v>
      </c>
    </row>
    <row r="217" spans="2:52">
      <c r="B217" s="66">
        <v>213</v>
      </c>
      <c r="C217" s="66" t="s">
        <v>186</v>
      </c>
      <c r="D217" s="66" t="s">
        <v>151</v>
      </c>
      <c r="E217" s="66">
        <f>SUMIF($BF$5:$BF$40,D217,$BE$5:$BE$40)+COUNTIF($D$4:D217,D217)</f>
        <v>33205</v>
      </c>
      <c r="F217" s="66" t="s">
        <v>368</v>
      </c>
      <c r="G217" s="67" t="s">
        <v>161</v>
      </c>
      <c r="H217" s="68" t="s">
        <v>151</v>
      </c>
      <c r="I217" s="68">
        <v>2</v>
      </c>
      <c r="J217" s="68" t="s">
        <v>110</v>
      </c>
      <c r="K217" s="68">
        <v>0</v>
      </c>
      <c r="L217" s="68" t="s">
        <v>110</v>
      </c>
      <c r="M217" s="68">
        <v>0</v>
      </c>
      <c r="N217" s="68" t="s">
        <v>110</v>
      </c>
      <c r="O217" s="68">
        <v>0</v>
      </c>
      <c r="Q217" s="73" t="e">
        <f t="shared" si="40"/>
        <v>#N/A</v>
      </c>
      <c r="R217" s="73" t="e">
        <f t="shared" si="40"/>
        <v>#N/A</v>
      </c>
      <c r="S217" s="73" t="e">
        <f t="shared" si="40"/>
        <v>#N/A</v>
      </c>
      <c r="T217" s="73" t="e">
        <f t="shared" si="40"/>
        <v>#N/A</v>
      </c>
      <c r="U217" s="73" t="e">
        <f t="shared" si="40"/>
        <v>#N/A</v>
      </c>
      <c r="V217" s="73" t="e">
        <f t="shared" si="40"/>
        <v>#N/A</v>
      </c>
      <c r="W217" s="73" t="e">
        <f t="shared" si="40"/>
        <v>#N/A</v>
      </c>
      <c r="X217" s="73" t="e">
        <f t="shared" si="40"/>
        <v>#N/A</v>
      </c>
      <c r="Y217" s="73" t="e">
        <f t="shared" si="40"/>
        <v>#N/A</v>
      </c>
      <c r="Z217" s="73" t="e">
        <f t="shared" si="40"/>
        <v>#N/A</v>
      </c>
      <c r="AA217" s="73" t="e">
        <f t="shared" si="40"/>
        <v>#N/A</v>
      </c>
      <c r="AB217" s="73" t="e">
        <f t="shared" si="40"/>
        <v>#N/A</v>
      </c>
      <c r="AC217" s="73" t="e">
        <f t="shared" si="40"/>
        <v>#N/A</v>
      </c>
      <c r="AD217" s="73" t="e">
        <f t="shared" si="40"/>
        <v>#N/A</v>
      </c>
      <c r="AE217" s="73" t="e">
        <f t="shared" si="40"/>
        <v>#N/A</v>
      </c>
      <c r="AF217" s="73" t="e">
        <f t="shared" si="40"/>
        <v>#N/A</v>
      </c>
      <c r="AG217" s="73" t="e">
        <f t="shared" si="39"/>
        <v>#N/A</v>
      </c>
      <c r="AH217" s="73" t="e">
        <f t="shared" si="39"/>
        <v>#N/A</v>
      </c>
      <c r="AI217" s="73" t="e">
        <f t="shared" si="39"/>
        <v>#N/A</v>
      </c>
      <c r="AJ217" s="73" t="e">
        <f t="shared" si="39"/>
        <v>#N/A</v>
      </c>
      <c r="AK217" s="73" t="e">
        <f t="shared" si="39"/>
        <v>#N/A</v>
      </c>
      <c r="AL217" s="73" t="e">
        <f t="shared" si="39"/>
        <v>#N/A</v>
      </c>
      <c r="AM217" s="73" t="e">
        <f t="shared" si="39"/>
        <v>#N/A</v>
      </c>
      <c r="AN217" s="73" t="e">
        <f t="shared" si="39"/>
        <v>#N/A</v>
      </c>
      <c r="AO217" s="73" t="e">
        <f t="shared" si="39"/>
        <v>#N/A</v>
      </c>
      <c r="AP217" s="73" t="e">
        <f t="shared" si="39"/>
        <v>#N/A</v>
      </c>
      <c r="AQ217" s="73" t="e">
        <f t="shared" si="39"/>
        <v>#N/A</v>
      </c>
      <c r="AR217" s="73" t="e">
        <f t="shared" si="41"/>
        <v>#N/A</v>
      </c>
      <c r="AS217" s="73" t="e">
        <f t="shared" si="41"/>
        <v>#N/A</v>
      </c>
      <c r="AT217" s="73" t="e">
        <f t="shared" si="41"/>
        <v>#N/A</v>
      </c>
      <c r="AU217" s="73" t="e">
        <f t="shared" si="41"/>
        <v>#N/A</v>
      </c>
      <c r="AV217" s="73">
        <f t="shared" si="41"/>
        <v>2</v>
      </c>
      <c r="AW217" s="73" t="e">
        <f t="shared" si="41"/>
        <v>#N/A</v>
      </c>
      <c r="AX217" s="73" t="e">
        <f t="shared" si="41"/>
        <v>#N/A</v>
      </c>
      <c r="AY217" s="73" t="e">
        <f t="shared" si="41"/>
        <v>#N/A</v>
      </c>
      <c r="AZ217" s="73" t="e">
        <f t="shared" si="41"/>
        <v>#N/A</v>
      </c>
    </row>
    <row r="218" spans="2:52">
      <c r="B218" s="66">
        <v>214</v>
      </c>
      <c r="C218" s="66" t="s">
        <v>186</v>
      </c>
      <c r="D218" s="66" t="s">
        <v>151</v>
      </c>
      <c r="E218" s="66">
        <f>SUMIF($BF$5:$BF$40,D218,$BE$5:$BE$40)+COUNTIF($D$4:D218,D218)</f>
        <v>33206</v>
      </c>
      <c r="F218" s="66" t="s">
        <v>369</v>
      </c>
      <c r="G218" s="67" t="s">
        <v>161</v>
      </c>
      <c r="H218" s="68" t="s">
        <v>151</v>
      </c>
      <c r="I218" s="68">
        <v>2</v>
      </c>
      <c r="J218" s="68" t="s">
        <v>110</v>
      </c>
      <c r="K218" s="68">
        <v>0</v>
      </c>
      <c r="L218" s="68" t="s">
        <v>110</v>
      </c>
      <c r="M218" s="68">
        <v>0</v>
      </c>
      <c r="N218" s="68" t="s">
        <v>110</v>
      </c>
      <c r="O218" s="68">
        <v>0</v>
      </c>
      <c r="Q218" s="73" t="e">
        <f t="shared" si="40"/>
        <v>#N/A</v>
      </c>
      <c r="R218" s="73" t="e">
        <f t="shared" si="40"/>
        <v>#N/A</v>
      </c>
      <c r="S218" s="73" t="e">
        <f t="shared" si="40"/>
        <v>#N/A</v>
      </c>
      <c r="T218" s="73" t="e">
        <f t="shared" si="40"/>
        <v>#N/A</v>
      </c>
      <c r="U218" s="73" t="e">
        <f t="shared" si="40"/>
        <v>#N/A</v>
      </c>
      <c r="V218" s="73" t="e">
        <f t="shared" si="40"/>
        <v>#N/A</v>
      </c>
      <c r="W218" s="73" t="e">
        <f t="shared" si="40"/>
        <v>#N/A</v>
      </c>
      <c r="X218" s="73" t="e">
        <f t="shared" si="40"/>
        <v>#N/A</v>
      </c>
      <c r="Y218" s="73" t="e">
        <f t="shared" si="40"/>
        <v>#N/A</v>
      </c>
      <c r="Z218" s="73" t="e">
        <f t="shared" si="40"/>
        <v>#N/A</v>
      </c>
      <c r="AA218" s="73" t="e">
        <f t="shared" si="40"/>
        <v>#N/A</v>
      </c>
      <c r="AB218" s="73" t="e">
        <f t="shared" si="40"/>
        <v>#N/A</v>
      </c>
      <c r="AC218" s="73" t="e">
        <f t="shared" si="40"/>
        <v>#N/A</v>
      </c>
      <c r="AD218" s="73" t="e">
        <f t="shared" si="40"/>
        <v>#N/A</v>
      </c>
      <c r="AE218" s="73" t="e">
        <f t="shared" si="40"/>
        <v>#N/A</v>
      </c>
      <c r="AF218" s="73" t="e">
        <f t="shared" si="40"/>
        <v>#N/A</v>
      </c>
      <c r="AG218" s="73" t="e">
        <f t="shared" si="39"/>
        <v>#N/A</v>
      </c>
      <c r="AH218" s="73" t="e">
        <f t="shared" si="39"/>
        <v>#N/A</v>
      </c>
      <c r="AI218" s="73" t="e">
        <f t="shared" si="39"/>
        <v>#N/A</v>
      </c>
      <c r="AJ218" s="73" t="e">
        <f t="shared" si="39"/>
        <v>#N/A</v>
      </c>
      <c r="AK218" s="73" t="e">
        <f t="shared" si="39"/>
        <v>#N/A</v>
      </c>
      <c r="AL218" s="73" t="e">
        <f t="shared" si="39"/>
        <v>#N/A</v>
      </c>
      <c r="AM218" s="73" t="e">
        <f t="shared" si="39"/>
        <v>#N/A</v>
      </c>
      <c r="AN218" s="73" t="e">
        <f t="shared" si="39"/>
        <v>#N/A</v>
      </c>
      <c r="AO218" s="73" t="e">
        <f t="shared" si="39"/>
        <v>#N/A</v>
      </c>
      <c r="AP218" s="73" t="e">
        <f t="shared" si="39"/>
        <v>#N/A</v>
      </c>
      <c r="AQ218" s="73" t="e">
        <f t="shared" si="39"/>
        <v>#N/A</v>
      </c>
      <c r="AR218" s="73" t="e">
        <f t="shared" si="41"/>
        <v>#N/A</v>
      </c>
      <c r="AS218" s="73" t="e">
        <f t="shared" si="41"/>
        <v>#N/A</v>
      </c>
      <c r="AT218" s="73" t="e">
        <f t="shared" si="41"/>
        <v>#N/A</v>
      </c>
      <c r="AU218" s="73" t="e">
        <f t="shared" si="41"/>
        <v>#N/A</v>
      </c>
      <c r="AV218" s="73">
        <f t="shared" si="41"/>
        <v>2</v>
      </c>
      <c r="AW218" s="73" t="e">
        <f t="shared" si="41"/>
        <v>#N/A</v>
      </c>
      <c r="AX218" s="73" t="e">
        <f t="shared" si="41"/>
        <v>#N/A</v>
      </c>
      <c r="AY218" s="73" t="e">
        <f t="shared" si="41"/>
        <v>#N/A</v>
      </c>
      <c r="AZ218" s="73" t="e">
        <f t="shared" si="41"/>
        <v>#N/A</v>
      </c>
    </row>
    <row r="219" spans="2:52">
      <c r="B219" s="66">
        <v>215</v>
      </c>
      <c r="C219" s="66" t="s">
        <v>186</v>
      </c>
      <c r="D219" s="66" t="s">
        <v>151</v>
      </c>
      <c r="E219" s="66">
        <f>SUMIF($BF$5:$BF$40,D219,$BE$5:$BE$40)+COUNTIF($D$4:D219,D219)</f>
        <v>33207</v>
      </c>
      <c r="F219" s="66" t="s">
        <v>370</v>
      </c>
      <c r="G219" s="67" t="s">
        <v>161</v>
      </c>
      <c r="H219" s="68" t="s">
        <v>151</v>
      </c>
      <c r="I219" s="68">
        <v>3</v>
      </c>
      <c r="J219" s="68" t="s">
        <v>110</v>
      </c>
      <c r="K219" s="68">
        <v>0</v>
      </c>
      <c r="L219" s="68" t="s">
        <v>110</v>
      </c>
      <c r="M219" s="68">
        <v>0</v>
      </c>
      <c r="N219" s="68" t="s">
        <v>110</v>
      </c>
      <c r="O219" s="68">
        <v>0</v>
      </c>
      <c r="Q219" s="73" t="e">
        <f t="shared" si="40"/>
        <v>#N/A</v>
      </c>
      <c r="R219" s="73" t="e">
        <f t="shared" si="40"/>
        <v>#N/A</v>
      </c>
      <c r="S219" s="73" t="e">
        <f t="shared" si="40"/>
        <v>#N/A</v>
      </c>
      <c r="T219" s="73" t="e">
        <f t="shared" si="40"/>
        <v>#N/A</v>
      </c>
      <c r="U219" s="73" t="e">
        <f t="shared" ref="Q219:AF235" si="42">INDEX($H219:$O219,1,MATCH(U$4,$H219:$O219,0)+1)</f>
        <v>#N/A</v>
      </c>
      <c r="V219" s="73" t="e">
        <f t="shared" si="42"/>
        <v>#N/A</v>
      </c>
      <c r="W219" s="73" t="e">
        <f t="shared" si="42"/>
        <v>#N/A</v>
      </c>
      <c r="X219" s="73" t="e">
        <f t="shared" si="42"/>
        <v>#N/A</v>
      </c>
      <c r="Y219" s="73" t="e">
        <f t="shared" si="42"/>
        <v>#N/A</v>
      </c>
      <c r="Z219" s="73" t="e">
        <f t="shared" si="42"/>
        <v>#N/A</v>
      </c>
      <c r="AA219" s="73" t="e">
        <f t="shared" si="42"/>
        <v>#N/A</v>
      </c>
      <c r="AB219" s="73" t="e">
        <f t="shared" si="42"/>
        <v>#N/A</v>
      </c>
      <c r="AC219" s="73" t="e">
        <f t="shared" si="42"/>
        <v>#N/A</v>
      </c>
      <c r="AD219" s="73" t="e">
        <f t="shared" si="42"/>
        <v>#N/A</v>
      </c>
      <c r="AE219" s="73" t="e">
        <f t="shared" si="42"/>
        <v>#N/A</v>
      </c>
      <c r="AF219" s="73" t="e">
        <f t="shared" si="42"/>
        <v>#N/A</v>
      </c>
      <c r="AG219" s="73" t="e">
        <f t="shared" si="39"/>
        <v>#N/A</v>
      </c>
      <c r="AH219" s="73" t="e">
        <f t="shared" si="39"/>
        <v>#N/A</v>
      </c>
      <c r="AI219" s="73" t="e">
        <f t="shared" si="39"/>
        <v>#N/A</v>
      </c>
      <c r="AJ219" s="73" t="e">
        <f t="shared" si="39"/>
        <v>#N/A</v>
      </c>
      <c r="AK219" s="73" t="e">
        <f t="shared" si="39"/>
        <v>#N/A</v>
      </c>
      <c r="AL219" s="73" t="e">
        <f t="shared" si="39"/>
        <v>#N/A</v>
      </c>
      <c r="AM219" s="73" t="e">
        <f t="shared" si="39"/>
        <v>#N/A</v>
      </c>
      <c r="AN219" s="73" t="e">
        <f t="shared" si="39"/>
        <v>#N/A</v>
      </c>
      <c r="AO219" s="73" t="e">
        <f t="shared" si="39"/>
        <v>#N/A</v>
      </c>
      <c r="AP219" s="73" t="e">
        <f t="shared" si="39"/>
        <v>#N/A</v>
      </c>
      <c r="AQ219" s="73" t="e">
        <f t="shared" si="39"/>
        <v>#N/A</v>
      </c>
      <c r="AR219" s="73" t="e">
        <f t="shared" si="41"/>
        <v>#N/A</v>
      </c>
      <c r="AS219" s="73" t="e">
        <f t="shared" si="41"/>
        <v>#N/A</v>
      </c>
      <c r="AT219" s="73" t="e">
        <f t="shared" si="41"/>
        <v>#N/A</v>
      </c>
      <c r="AU219" s="73" t="e">
        <f t="shared" si="41"/>
        <v>#N/A</v>
      </c>
      <c r="AV219" s="73">
        <f t="shared" si="41"/>
        <v>3</v>
      </c>
      <c r="AW219" s="73" t="e">
        <f t="shared" si="41"/>
        <v>#N/A</v>
      </c>
      <c r="AX219" s="73" t="e">
        <f t="shared" si="41"/>
        <v>#N/A</v>
      </c>
      <c r="AY219" s="73" t="e">
        <f t="shared" si="41"/>
        <v>#N/A</v>
      </c>
      <c r="AZ219" s="73" t="e">
        <f t="shared" si="41"/>
        <v>#N/A</v>
      </c>
    </row>
    <row r="220" spans="2:52">
      <c r="B220" s="66">
        <v>216</v>
      </c>
      <c r="C220" s="66" t="s">
        <v>186</v>
      </c>
      <c r="D220" s="66" t="s">
        <v>151</v>
      </c>
      <c r="E220" s="66">
        <f>SUMIF($BF$5:$BF$40,D220,$BE$5:$BE$40)+COUNTIF($D$4:D220,D220)</f>
        <v>33208</v>
      </c>
      <c r="F220" s="66" t="s">
        <v>371</v>
      </c>
      <c r="G220" s="67" t="s">
        <v>161</v>
      </c>
      <c r="H220" s="68" t="s">
        <v>151</v>
      </c>
      <c r="I220" s="68">
        <v>4</v>
      </c>
      <c r="J220" s="68" t="s">
        <v>110</v>
      </c>
      <c r="K220" s="68">
        <v>0</v>
      </c>
      <c r="L220" s="68" t="s">
        <v>110</v>
      </c>
      <c r="M220" s="68">
        <v>0</v>
      </c>
      <c r="N220" s="68" t="s">
        <v>110</v>
      </c>
      <c r="O220" s="68">
        <v>0</v>
      </c>
      <c r="Q220" s="73" t="e">
        <f t="shared" si="42"/>
        <v>#N/A</v>
      </c>
      <c r="R220" s="73" t="e">
        <f t="shared" si="42"/>
        <v>#N/A</v>
      </c>
      <c r="S220" s="73" t="e">
        <f t="shared" si="42"/>
        <v>#N/A</v>
      </c>
      <c r="T220" s="73" t="e">
        <f t="shared" si="42"/>
        <v>#N/A</v>
      </c>
      <c r="U220" s="73" t="e">
        <f t="shared" si="42"/>
        <v>#N/A</v>
      </c>
      <c r="V220" s="73" t="e">
        <f t="shared" si="42"/>
        <v>#N/A</v>
      </c>
      <c r="W220" s="73" t="e">
        <f t="shared" si="42"/>
        <v>#N/A</v>
      </c>
      <c r="X220" s="73" t="e">
        <f t="shared" si="42"/>
        <v>#N/A</v>
      </c>
      <c r="Y220" s="73" t="e">
        <f t="shared" si="42"/>
        <v>#N/A</v>
      </c>
      <c r="Z220" s="73" t="e">
        <f t="shared" si="42"/>
        <v>#N/A</v>
      </c>
      <c r="AA220" s="73" t="e">
        <f t="shared" si="42"/>
        <v>#N/A</v>
      </c>
      <c r="AB220" s="73" t="e">
        <f t="shared" si="42"/>
        <v>#N/A</v>
      </c>
      <c r="AC220" s="73" t="e">
        <f t="shared" si="42"/>
        <v>#N/A</v>
      </c>
      <c r="AD220" s="73" t="e">
        <f t="shared" si="42"/>
        <v>#N/A</v>
      </c>
      <c r="AE220" s="73" t="e">
        <f t="shared" si="42"/>
        <v>#N/A</v>
      </c>
      <c r="AF220" s="73" t="e">
        <f t="shared" si="42"/>
        <v>#N/A</v>
      </c>
      <c r="AG220" s="73" t="e">
        <f t="shared" si="39"/>
        <v>#N/A</v>
      </c>
      <c r="AH220" s="73" t="e">
        <f t="shared" si="39"/>
        <v>#N/A</v>
      </c>
      <c r="AI220" s="73" t="e">
        <f t="shared" si="39"/>
        <v>#N/A</v>
      </c>
      <c r="AJ220" s="73" t="e">
        <f t="shared" si="39"/>
        <v>#N/A</v>
      </c>
      <c r="AK220" s="73" t="e">
        <f t="shared" si="39"/>
        <v>#N/A</v>
      </c>
      <c r="AL220" s="73" t="e">
        <f t="shared" si="39"/>
        <v>#N/A</v>
      </c>
      <c r="AM220" s="73" t="e">
        <f t="shared" si="39"/>
        <v>#N/A</v>
      </c>
      <c r="AN220" s="73" t="e">
        <f t="shared" si="39"/>
        <v>#N/A</v>
      </c>
      <c r="AO220" s="73" t="e">
        <f t="shared" si="39"/>
        <v>#N/A</v>
      </c>
      <c r="AP220" s="73" t="e">
        <f t="shared" si="39"/>
        <v>#N/A</v>
      </c>
      <c r="AQ220" s="73" t="e">
        <f t="shared" si="39"/>
        <v>#N/A</v>
      </c>
      <c r="AR220" s="73" t="e">
        <f t="shared" si="41"/>
        <v>#N/A</v>
      </c>
      <c r="AS220" s="73" t="e">
        <f t="shared" si="41"/>
        <v>#N/A</v>
      </c>
      <c r="AT220" s="73" t="e">
        <f t="shared" si="41"/>
        <v>#N/A</v>
      </c>
      <c r="AU220" s="73" t="e">
        <f t="shared" si="41"/>
        <v>#N/A</v>
      </c>
      <c r="AV220" s="73">
        <f t="shared" si="41"/>
        <v>4</v>
      </c>
      <c r="AW220" s="73" t="e">
        <f t="shared" si="41"/>
        <v>#N/A</v>
      </c>
      <c r="AX220" s="73" t="e">
        <f t="shared" si="41"/>
        <v>#N/A</v>
      </c>
      <c r="AY220" s="73" t="e">
        <f t="shared" si="41"/>
        <v>#N/A</v>
      </c>
      <c r="AZ220" s="73" t="e">
        <f t="shared" si="41"/>
        <v>#N/A</v>
      </c>
    </row>
    <row r="221" spans="2:52">
      <c r="B221" s="66">
        <v>217</v>
      </c>
      <c r="C221" s="66" t="s">
        <v>186</v>
      </c>
      <c r="D221" s="66" t="s">
        <v>151</v>
      </c>
      <c r="E221" s="66">
        <f>SUMIF($BF$5:$BF$40,D221,$BE$5:$BE$40)+COUNTIF($D$4:D221,D221)</f>
        <v>33209</v>
      </c>
      <c r="F221" s="66" t="s">
        <v>372</v>
      </c>
      <c r="G221" s="67" t="s">
        <v>161</v>
      </c>
      <c r="H221" s="68" t="s">
        <v>151</v>
      </c>
      <c r="I221" s="68">
        <v>5</v>
      </c>
      <c r="J221" s="68" t="s">
        <v>110</v>
      </c>
      <c r="K221" s="68">
        <v>0</v>
      </c>
      <c r="L221" s="68" t="s">
        <v>110</v>
      </c>
      <c r="M221" s="68">
        <v>0</v>
      </c>
      <c r="N221" s="68" t="s">
        <v>110</v>
      </c>
      <c r="O221" s="68">
        <v>0</v>
      </c>
      <c r="Q221" s="73" t="e">
        <f t="shared" si="42"/>
        <v>#N/A</v>
      </c>
      <c r="R221" s="73" t="e">
        <f t="shared" si="42"/>
        <v>#N/A</v>
      </c>
      <c r="S221" s="73" t="e">
        <f t="shared" si="42"/>
        <v>#N/A</v>
      </c>
      <c r="T221" s="73" t="e">
        <f t="shared" si="42"/>
        <v>#N/A</v>
      </c>
      <c r="U221" s="73" t="e">
        <f t="shared" si="42"/>
        <v>#N/A</v>
      </c>
      <c r="V221" s="73" t="e">
        <f t="shared" si="42"/>
        <v>#N/A</v>
      </c>
      <c r="W221" s="73" t="e">
        <f t="shared" si="42"/>
        <v>#N/A</v>
      </c>
      <c r="X221" s="73" t="e">
        <f t="shared" si="42"/>
        <v>#N/A</v>
      </c>
      <c r="Y221" s="73" t="e">
        <f t="shared" si="42"/>
        <v>#N/A</v>
      </c>
      <c r="Z221" s="73" t="e">
        <f t="shared" si="42"/>
        <v>#N/A</v>
      </c>
      <c r="AA221" s="73" t="e">
        <f t="shared" si="42"/>
        <v>#N/A</v>
      </c>
      <c r="AB221" s="73" t="e">
        <f t="shared" si="42"/>
        <v>#N/A</v>
      </c>
      <c r="AC221" s="73" t="e">
        <f t="shared" si="42"/>
        <v>#N/A</v>
      </c>
      <c r="AD221" s="73" t="e">
        <f t="shared" si="42"/>
        <v>#N/A</v>
      </c>
      <c r="AE221" s="73" t="e">
        <f t="shared" si="42"/>
        <v>#N/A</v>
      </c>
      <c r="AF221" s="73" t="e">
        <f t="shared" si="42"/>
        <v>#N/A</v>
      </c>
      <c r="AG221" s="73" t="e">
        <f t="shared" si="39"/>
        <v>#N/A</v>
      </c>
      <c r="AH221" s="73" t="e">
        <f t="shared" si="39"/>
        <v>#N/A</v>
      </c>
      <c r="AI221" s="73" t="e">
        <f t="shared" si="39"/>
        <v>#N/A</v>
      </c>
      <c r="AJ221" s="73" t="e">
        <f t="shared" si="39"/>
        <v>#N/A</v>
      </c>
      <c r="AK221" s="73" t="e">
        <f t="shared" si="39"/>
        <v>#N/A</v>
      </c>
      <c r="AL221" s="73" t="e">
        <f t="shared" si="39"/>
        <v>#N/A</v>
      </c>
      <c r="AM221" s="73" t="e">
        <f t="shared" si="39"/>
        <v>#N/A</v>
      </c>
      <c r="AN221" s="73" t="e">
        <f t="shared" si="39"/>
        <v>#N/A</v>
      </c>
      <c r="AO221" s="73" t="e">
        <f t="shared" si="39"/>
        <v>#N/A</v>
      </c>
      <c r="AP221" s="73" t="e">
        <f t="shared" si="39"/>
        <v>#N/A</v>
      </c>
      <c r="AQ221" s="73" t="e">
        <f t="shared" si="39"/>
        <v>#N/A</v>
      </c>
      <c r="AR221" s="73" t="e">
        <f t="shared" si="41"/>
        <v>#N/A</v>
      </c>
      <c r="AS221" s="73" t="e">
        <f t="shared" si="41"/>
        <v>#N/A</v>
      </c>
      <c r="AT221" s="73" t="e">
        <f t="shared" si="41"/>
        <v>#N/A</v>
      </c>
      <c r="AU221" s="73" t="e">
        <f t="shared" si="41"/>
        <v>#N/A</v>
      </c>
      <c r="AV221" s="73">
        <f t="shared" si="41"/>
        <v>5</v>
      </c>
      <c r="AW221" s="73" t="e">
        <f t="shared" si="41"/>
        <v>#N/A</v>
      </c>
      <c r="AX221" s="73" t="e">
        <f t="shared" si="41"/>
        <v>#N/A</v>
      </c>
      <c r="AY221" s="73" t="e">
        <f t="shared" si="41"/>
        <v>#N/A</v>
      </c>
      <c r="AZ221" s="73" t="e">
        <f t="shared" si="41"/>
        <v>#N/A</v>
      </c>
    </row>
    <row r="222" spans="2:52">
      <c r="B222" s="66">
        <v>218</v>
      </c>
      <c r="C222" s="66" t="s">
        <v>186</v>
      </c>
      <c r="D222" s="66" t="s">
        <v>151</v>
      </c>
      <c r="E222" s="66">
        <f>SUMIF($BF$5:$BF$40,D222,$BE$5:$BE$40)+COUNTIF($D$4:D222,D222)</f>
        <v>33210</v>
      </c>
      <c r="F222" s="66" t="s">
        <v>373</v>
      </c>
      <c r="G222" s="67" t="s">
        <v>161</v>
      </c>
      <c r="H222" s="68" t="s">
        <v>151</v>
      </c>
      <c r="I222" s="68">
        <v>6</v>
      </c>
      <c r="J222" s="68" t="s">
        <v>110</v>
      </c>
      <c r="K222" s="68">
        <v>0</v>
      </c>
      <c r="L222" s="68" t="s">
        <v>110</v>
      </c>
      <c r="M222" s="68">
        <v>0</v>
      </c>
      <c r="N222" s="68" t="s">
        <v>110</v>
      </c>
      <c r="O222" s="68">
        <v>0</v>
      </c>
      <c r="Q222" s="73" t="e">
        <f t="shared" si="42"/>
        <v>#N/A</v>
      </c>
      <c r="R222" s="73" t="e">
        <f t="shared" si="42"/>
        <v>#N/A</v>
      </c>
      <c r="S222" s="73" t="e">
        <f t="shared" si="42"/>
        <v>#N/A</v>
      </c>
      <c r="T222" s="73" t="e">
        <f t="shared" si="42"/>
        <v>#N/A</v>
      </c>
      <c r="U222" s="73" t="e">
        <f t="shared" si="42"/>
        <v>#N/A</v>
      </c>
      <c r="V222" s="73" t="e">
        <f t="shared" si="42"/>
        <v>#N/A</v>
      </c>
      <c r="W222" s="73" t="e">
        <f t="shared" si="42"/>
        <v>#N/A</v>
      </c>
      <c r="X222" s="73" t="e">
        <f t="shared" si="42"/>
        <v>#N/A</v>
      </c>
      <c r="Y222" s="73" t="e">
        <f t="shared" si="42"/>
        <v>#N/A</v>
      </c>
      <c r="Z222" s="73" t="e">
        <f t="shared" si="42"/>
        <v>#N/A</v>
      </c>
      <c r="AA222" s="73" t="e">
        <f t="shared" si="42"/>
        <v>#N/A</v>
      </c>
      <c r="AB222" s="73" t="e">
        <f t="shared" si="42"/>
        <v>#N/A</v>
      </c>
      <c r="AC222" s="73" t="e">
        <f t="shared" si="42"/>
        <v>#N/A</v>
      </c>
      <c r="AD222" s="73" t="e">
        <f t="shared" si="42"/>
        <v>#N/A</v>
      </c>
      <c r="AE222" s="73" t="e">
        <f t="shared" si="42"/>
        <v>#N/A</v>
      </c>
      <c r="AF222" s="73" t="e">
        <f t="shared" si="42"/>
        <v>#N/A</v>
      </c>
      <c r="AG222" s="73" t="e">
        <f t="shared" si="39"/>
        <v>#N/A</v>
      </c>
      <c r="AH222" s="73" t="e">
        <f t="shared" si="39"/>
        <v>#N/A</v>
      </c>
      <c r="AI222" s="73" t="e">
        <f t="shared" si="39"/>
        <v>#N/A</v>
      </c>
      <c r="AJ222" s="73" t="e">
        <f t="shared" si="39"/>
        <v>#N/A</v>
      </c>
      <c r="AK222" s="73" t="e">
        <f t="shared" si="39"/>
        <v>#N/A</v>
      </c>
      <c r="AL222" s="73" t="e">
        <f t="shared" si="39"/>
        <v>#N/A</v>
      </c>
      <c r="AM222" s="73" t="e">
        <f t="shared" si="39"/>
        <v>#N/A</v>
      </c>
      <c r="AN222" s="73" t="e">
        <f t="shared" si="39"/>
        <v>#N/A</v>
      </c>
      <c r="AO222" s="73" t="e">
        <f t="shared" si="39"/>
        <v>#N/A</v>
      </c>
      <c r="AP222" s="73" t="e">
        <f t="shared" si="39"/>
        <v>#N/A</v>
      </c>
      <c r="AQ222" s="73" t="e">
        <f t="shared" si="39"/>
        <v>#N/A</v>
      </c>
      <c r="AR222" s="73" t="e">
        <f t="shared" si="41"/>
        <v>#N/A</v>
      </c>
      <c r="AS222" s="73" t="e">
        <f t="shared" si="41"/>
        <v>#N/A</v>
      </c>
      <c r="AT222" s="73" t="e">
        <f t="shared" si="41"/>
        <v>#N/A</v>
      </c>
      <c r="AU222" s="73" t="e">
        <f t="shared" si="41"/>
        <v>#N/A</v>
      </c>
      <c r="AV222" s="73">
        <f t="shared" si="41"/>
        <v>6</v>
      </c>
      <c r="AW222" s="73" t="e">
        <f t="shared" si="41"/>
        <v>#N/A</v>
      </c>
      <c r="AX222" s="73" t="e">
        <f t="shared" si="41"/>
        <v>#N/A</v>
      </c>
      <c r="AY222" s="73" t="e">
        <f t="shared" si="41"/>
        <v>#N/A</v>
      </c>
      <c r="AZ222" s="73" t="e">
        <f t="shared" si="41"/>
        <v>#N/A</v>
      </c>
    </row>
    <row r="223" spans="2:52">
      <c r="B223" s="66">
        <v>219</v>
      </c>
      <c r="C223" s="66" t="s">
        <v>186</v>
      </c>
      <c r="D223" s="66" t="s">
        <v>151</v>
      </c>
      <c r="E223" s="66">
        <f>SUMIF($BF$5:$BF$40,D223,$BE$5:$BE$40)+COUNTIF($D$4:D223,D223)</f>
        <v>33211</v>
      </c>
      <c r="F223" s="66" t="s">
        <v>374</v>
      </c>
      <c r="G223" s="67" t="s">
        <v>161</v>
      </c>
      <c r="H223" s="68" t="s">
        <v>151</v>
      </c>
      <c r="I223" s="68">
        <v>6</v>
      </c>
      <c r="J223" s="68" t="s">
        <v>110</v>
      </c>
      <c r="K223" s="68">
        <v>0</v>
      </c>
      <c r="L223" s="68" t="s">
        <v>110</v>
      </c>
      <c r="M223" s="68">
        <v>0</v>
      </c>
      <c r="N223" s="68" t="s">
        <v>110</v>
      </c>
      <c r="O223" s="68">
        <v>0</v>
      </c>
      <c r="Q223" s="73" t="e">
        <f t="shared" si="42"/>
        <v>#N/A</v>
      </c>
      <c r="R223" s="73" t="e">
        <f t="shared" si="42"/>
        <v>#N/A</v>
      </c>
      <c r="S223" s="73" t="e">
        <f t="shared" si="42"/>
        <v>#N/A</v>
      </c>
      <c r="T223" s="73" t="e">
        <f t="shared" si="42"/>
        <v>#N/A</v>
      </c>
      <c r="U223" s="73" t="e">
        <f t="shared" si="42"/>
        <v>#N/A</v>
      </c>
      <c r="V223" s="73" t="e">
        <f t="shared" si="42"/>
        <v>#N/A</v>
      </c>
      <c r="W223" s="73" t="e">
        <f t="shared" si="42"/>
        <v>#N/A</v>
      </c>
      <c r="X223" s="73" t="e">
        <f t="shared" si="42"/>
        <v>#N/A</v>
      </c>
      <c r="Y223" s="73" t="e">
        <f t="shared" si="42"/>
        <v>#N/A</v>
      </c>
      <c r="Z223" s="73" t="e">
        <f t="shared" si="42"/>
        <v>#N/A</v>
      </c>
      <c r="AA223" s="73" t="e">
        <f t="shared" si="42"/>
        <v>#N/A</v>
      </c>
      <c r="AB223" s="73" t="e">
        <f t="shared" si="42"/>
        <v>#N/A</v>
      </c>
      <c r="AC223" s="73" t="e">
        <f t="shared" si="42"/>
        <v>#N/A</v>
      </c>
      <c r="AD223" s="73" t="e">
        <f t="shared" si="42"/>
        <v>#N/A</v>
      </c>
      <c r="AE223" s="73" t="e">
        <f t="shared" si="42"/>
        <v>#N/A</v>
      </c>
      <c r="AF223" s="73" t="e">
        <f t="shared" si="42"/>
        <v>#N/A</v>
      </c>
      <c r="AG223" s="73" t="e">
        <f t="shared" si="39"/>
        <v>#N/A</v>
      </c>
      <c r="AH223" s="73" t="e">
        <f t="shared" si="39"/>
        <v>#N/A</v>
      </c>
      <c r="AI223" s="73" t="e">
        <f t="shared" si="39"/>
        <v>#N/A</v>
      </c>
      <c r="AJ223" s="73" t="e">
        <f t="shared" si="39"/>
        <v>#N/A</v>
      </c>
      <c r="AK223" s="73" t="e">
        <f t="shared" si="39"/>
        <v>#N/A</v>
      </c>
      <c r="AL223" s="73" t="e">
        <f t="shared" si="39"/>
        <v>#N/A</v>
      </c>
      <c r="AM223" s="73" t="e">
        <f t="shared" si="39"/>
        <v>#N/A</v>
      </c>
      <c r="AN223" s="73" t="e">
        <f t="shared" si="39"/>
        <v>#N/A</v>
      </c>
      <c r="AO223" s="73" t="e">
        <f t="shared" si="39"/>
        <v>#N/A</v>
      </c>
      <c r="AP223" s="73" t="e">
        <f t="shared" si="39"/>
        <v>#N/A</v>
      </c>
      <c r="AQ223" s="73" t="e">
        <f t="shared" si="39"/>
        <v>#N/A</v>
      </c>
      <c r="AR223" s="73" t="e">
        <f t="shared" si="41"/>
        <v>#N/A</v>
      </c>
      <c r="AS223" s="73" t="e">
        <f t="shared" si="41"/>
        <v>#N/A</v>
      </c>
      <c r="AT223" s="73" t="e">
        <f t="shared" si="41"/>
        <v>#N/A</v>
      </c>
      <c r="AU223" s="73" t="e">
        <f t="shared" si="41"/>
        <v>#N/A</v>
      </c>
      <c r="AV223" s="73">
        <f t="shared" si="41"/>
        <v>6</v>
      </c>
      <c r="AW223" s="73" t="e">
        <f t="shared" si="41"/>
        <v>#N/A</v>
      </c>
      <c r="AX223" s="73" t="e">
        <f t="shared" si="41"/>
        <v>#N/A</v>
      </c>
      <c r="AY223" s="73" t="e">
        <f t="shared" si="41"/>
        <v>#N/A</v>
      </c>
      <c r="AZ223" s="73" t="e">
        <f t="shared" si="41"/>
        <v>#N/A</v>
      </c>
    </row>
    <row r="224" spans="2:52">
      <c r="B224" s="66">
        <v>220</v>
      </c>
      <c r="C224" s="66" t="s">
        <v>186</v>
      </c>
      <c r="D224" s="66" t="s">
        <v>151</v>
      </c>
      <c r="E224" s="66">
        <f>SUMIF($BF$5:$BF$40,D224,$BE$5:$BE$40)+COUNTIF($D$4:D224,D224)</f>
        <v>33212</v>
      </c>
      <c r="F224" s="66" t="s">
        <v>375</v>
      </c>
      <c r="G224" s="67" t="s">
        <v>161</v>
      </c>
      <c r="H224" s="68" t="s">
        <v>151</v>
      </c>
      <c r="I224" s="68">
        <v>7</v>
      </c>
      <c r="J224" s="68" t="s">
        <v>110</v>
      </c>
      <c r="K224" s="68">
        <v>0</v>
      </c>
      <c r="L224" s="68" t="s">
        <v>110</v>
      </c>
      <c r="M224" s="68">
        <v>0</v>
      </c>
      <c r="N224" s="68" t="s">
        <v>110</v>
      </c>
      <c r="O224" s="68">
        <v>0</v>
      </c>
      <c r="Q224" s="73" t="e">
        <f t="shared" si="42"/>
        <v>#N/A</v>
      </c>
      <c r="R224" s="73" t="e">
        <f t="shared" si="42"/>
        <v>#N/A</v>
      </c>
      <c r="S224" s="73" t="e">
        <f t="shared" si="42"/>
        <v>#N/A</v>
      </c>
      <c r="T224" s="73" t="e">
        <f t="shared" si="42"/>
        <v>#N/A</v>
      </c>
      <c r="U224" s="73" t="e">
        <f t="shared" si="42"/>
        <v>#N/A</v>
      </c>
      <c r="V224" s="73" t="e">
        <f t="shared" si="42"/>
        <v>#N/A</v>
      </c>
      <c r="W224" s="73" t="e">
        <f t="shared" si="42"/>
        <v>#N/A</v>
      </c>
      <c r="X224" s="73" t="e">
        <f t="shared" si="42"/>
        <v>#N/A</v>
      </c>
      <c r="Y224" s="73" t="e">
        <f t="shared" si="42"/>
        <v>#N/A</v>
      </c>
      <c r="Z224" s="73" t="e">
        <f t="shared" si="42"/>
        <v>#N/A</v>
      </c>
      <c r="AA224" s="73" t="e">
        <f t="shared" si="42"/>
        <v>#N/A</v>
      </c>
      <c r="AB224" s="73" t="e">
        <f t="shared" si="42"/>
        <v>#N/A</v>
      </c>
      <c r="AC224" s="73" t="e">
        <f t="shared" si="42"/>
        <v>#N/A</v>
      </c>
      <c r="AD224" s="73" t="e">
        <f t="shared" si="42"/>
        <v>#N/A</v>
      </c>
      <c r="AE224" s="73" t="e">
        <f t="shared" si="42"/>
        <v>#N/A</v>
      </c>
      <c r="AF224" s="73" t="e">
        <f t="shared" si="42"/>
        <v>#N/A</v>
      </c>
      <c r="AG224" s="73" t="e">
        <f t="shared" si="39"/>
        <v>#N/A</v>
      </c>
      <c r="AH224" s="73" t="e">
        <f t="shared" si="39"/>
        <v>#N/A</v>
      </c>
      <c r="AI224" s="73" t="e">
        <f t="shared" si="39"/>
        <v>#N/A</v>
      </c>
      <c r="AJ224" s="73" t="e">
        <f t="shared" si="39"/>
        <v>#N/A</v>
      </c>
      <c r="AK224" s="73" t="e">
        <f t="shared" si="39"/>
        <v>#N/A</v>
      </c>
      <c r="AL224" s="73" t="e">
        <f t="shared" si="39"/>
        <v>#N/A</v>
      </c>
      <c r="AM224" s="73" t="e">
        <f t="shared" si="39"/>
        <v>#N/A</v>
      </c>
      <c r="AN224" s="73" t="e">
        <f t="shared" si="39"/>
        <v>#N/A</v>
      </c>
      <c r="AO224" s="73" t="e">
        <f t="shared" si="39"/>
        <v>#N/A</v>
      </c>
      <c r="AP224" s="73" t="e">
        <f t="shared" si="39"/>
        <v>#N/A</v>
      </c>
      <c r="AQ224" s="73" t="e">
        <f t="shared" si="39"/>
        <v>#N/A</v>
      </c>
      <c r="AR224" s="73" t="e">
        <f t="shared" si="41"/>
        <v>#N/A</v>
      </c>
      <c r="AS224" s="73" t="e">
        <f t="shared" si="41"/>
        <v>#N/A</v>
      </c>
      <c r="AT224" s="73" t="e">
        <f t="shared" si="41"/>
        <v>#N/A</v>
      </c>
      <c r="AU224" s="73" t="e">
        <f t="shared" si="41"/>
        <v>#N/A</v>
      </c>
      <c r="AV224" s="73">
        <f t="shared" si="41"/>
        <v>7</v>
      </c>
      <c r="AW224" s="73" t="e">
        <f t="shared" si="41"/>
        <v>#N/A</v>
      </c>
      <c r="AX224" s="73" t="e">
        <f t="shared" si="41"/>
        <v>#N/A</v>
      </c>
      <c r="AY224" s="73" t="e">
        <f t="shared" si="41"/>
        <v>#N/A</v>
      </c>
      <c r="AZ224" s="73" t="e">
        <f t="shared" si="41"/>
        <v>#N/A</v>
      </c>
    </row>
    <row r="225" spans="2:52">
      <c r="B225" s="66">
        <v>221</v>
      </c>
      <c r="C225" s="66" t="s">
        <v>186</v>
      </c>
      <c r="D225" s="66" t="s">
        <v>151</v>
      </c>
      <c r="E225" s="66">
        <f>SUMIF($BF$5:$BF$40,D225,$BE$5:$BE$40)+COUNTIF($D$4:D225,D225)</f>
        <v>33213</v>
      </c>
      <c r="F225" s="66" t="s">
        <v>376</v>
      </c>
      <c r="G225" s="67" t="s">
        <v>161</v>
      </c>
      <c r="H225" s="68" t="s">
        <v>151</v>
      </c>
      <c r="I225" s="68">
        <v>8</v>
      </c>
      <c r="J225" s="68" t="s">
        <v>110</v>
      </c>
      <c r="K225" s="68">
        <v>0</v>
      </c>
      <c r="L225" s="68" t="s">
        <v>110</v>
      </c>
      <c r="M225" s="68">
        <v>0</v>
      </c>
      <c r="N225" s="68" t="s">
        <v>110</v>
      </c>
      <c r="O225" s="68">
        <v>0</v>
      </c>
      <c r="Q225" s="73" t="e">
        <f t="shared" si="42"/>
        <v>#N/A</v>
      </c>
      <c r="R225" s="73" t="e">
        <f t="shared" si="42"/>
        <v>#N/A</v>
      </c>
      <c r="S225" s="73" t="e">
        <f t="shared" si="42"/>
        <v>#N/A</v>
      </c>
      <c r="T225" s="73" t="e">
        <f t="shared" si="42"/>
        <v>#N/A</v>
      </c>
      <c r="U225" s="73" t="e">
        <f t="shared" si="42"/>
        <v>#N/A</v>
      </c>
      <c r="V225" s="73" t="e">
        <f t="shared" si="42"/>
        <v>#N/A</v>
      </c>
      <c r="W225" s="73" t="e">
        <f t="shared" si="42"/>
        <v>#N/A</v>
      </c>
      <c r="X225" s="73" t="e">
        <f t="shared" si="42"/>
        <v>#N/A</v>
      </c>
      <c r="Y225" s="73" t="e">
        <f t="shared" si="42"/>
        <v>#N/A</v>
      </c>
      <c r="Z225" s="73" t="e">
        <f t="shared" si="42"/>
        <v>#N/A</v>
      </c>
      <c r="AA225" s="73" t="e">
        <f t="shared" si="42"/>
        <v>#N/A</v>
      </c>
      <c r="AB225" s="73" t="e">
        <f t="shared" si="42"/>
        <v>#N/A</v>
      </c>
      <c r="AC225" s="73" t="e">
        <f t="shared" si="42"/>
        <v>#N/A</v>
      </c>
      <c r="AD225" s="73" t="e">
        <f t="shared" si="42"/>
        <v>#N/A</v>
      </c>
      <c r="AE225" s="73" t="e">
        <f t="shared" si="42"/>
        <v>#N/A</v>
      </c>
      <c r="AF225" s="73" t="e">
        <f t="shared" si="42"/>
        <v>#N/A</v>
      </c>
      <c r="AG225" s="73" t="e">
        <f t="shared" si="39"/>
        <v>#N/A</v>
      </c>
      <c r="AH225" s="73" t="e">
        <f t="shared" si="39"/>
        <v>#N/A</v>
      </c>
      <c r="AI225" s="73" t="e">
        <f t="shared" si="39"/>
        <v>#N/A</v>
      </c>
      <c r="AJ225" s="73" t="e">
        <f t="shared" si="39"/>
        <v>#N/A</v>
      </c>
      <c r="AK225" s="73" t="e">
        <f t="shared" si="39"/>
        <v>#N/A</v>
      </c>
      <c r="AL225" s="73" t="e">
        <f t="shared" si="39"/>
        <v>#N/A</v>
      </c>
      <c r="AM225" s="73" t="e">
        <f t="shared" si="39"/>
        <v>#N/A</v>
      </c>
      <c r="AN225" s="73" t="e">
        <f t="shared" si="39"/>
        <v>#N/A</v>
      </c>
      <c r="AO225" s="73" t="e">
        <f t="shared" ref="AG225:AQ248" si="43">INDEX($H225:$O225,1,MATCH(AO$4,$H225:$O225,0)+1)</f>
        <v>#N/A</v>
      </c>
      <c r="AP225" s="73" t="e">
        <f t="shared" si="43"/>
        <v>#N/A</v>
      </c>
      <c r="AQ225" s="73" t="e">
        <f t="shared" si="43"/>
        <v>#N/A</v>
      </c>
      <c r="AR225" s="73" t="e">
        <f t="shared" si="41"/>
        <v>#N/A</v>
      </c>
      <c r="AS225" s="73" t="e">
        <f t="shared" si="41"/>
        <v>#N/A</v>
      </c>
      <c r="AT225" s="73" t="e">
        <f t="shared" si="41"/>
        <v>#N/A</v>
      </c>
      <c r="AU225" s="73" t="e">
        <f t="shared" si="41"/>
        <v>#N/A</v>
      </c>
      <c r="AV225" s="73">
        <f t="shared" si="41"/>
        <v>8</v>
      </c>
      <c r="AW225" s="73" t="e">
        <f t="shared" si="41"/>
        <v>#N/A</v>
      </c>
      <c r="AX225" s="73" t="e">
        <f t="shared" si="41"/>
        <v>#N/A</v>
      </c>
      <c r="AY225" s="73" t="e">
        <f t="shared" si="41"/>
        <v>#N/A</v>
      </c>
      <c r="AZ225" s="73" t="e">
        <f t="shared" si="41"/>
        <v>#N/A</v>
      </c>
    </row>
    <row r="226" spans="2:52">
      <c r="B226" s="66">
        <v>222</v>
      </c>
      <c r="C226" s="66" t="s">
        <v>186</v>
      </c>
      <c r="D226" s="66" t="s">
        <v>151</v>
      </c>
      <c r="E226" s="66">
        <f>SUMIF($BF$5:$BF$40,D226,$BE$5:$BE$40)+COUNTIF($D$4:D226,D226)</f>
        <v>33214</v>
      </c>
      <c r="F226" s="66" t="s">
        <v>377</v>
      </c>
      <c r="G226" s="67" t="s">
        <v>161</v>
      </c>
      <c r="H226" s="68" t="s">
        <v>151</v>
      </c>
      <c r="I226" s="68">
        <v>9</v>
      </c>
      <c r="J226" s="68" t="s">
        <v>110</v>
      </c>
      <c r="K226" s="68">
        <v>0</v>
      </c>
      <c r="L226" s="68" t="s">
        <v>110</v>
      </c>
      <c r="M226" s="68">
        <v>0</v>
      </c>
      <c r="N226" s="68" t="s">
        <v>110</v>
      </c>
      <c r="O226" s="68">
        <v>0</v>
      </c>
      <c r="Q226" s="73" t="e">
        <f t="shared" si="42"/>
        <v>#N/A</v>
      </c>
      <c r="R226" s="73" t="e">
        <f t="shared" si="42"/>
        <v>#N/A</v>
      </c>
      <c r="S226" s="73" t="e">
        <f t="shared" si="42"/>
        <v>#N/A</v>
      </c>
      <c r="T226" s="73" t="e">
        <f t="shared" si="42"/>
        <v>#N/A</v>
      </c>
      <c r="U226" s="73" t="e">
        <f t="shared" si="42"/>
        <v>#N/A</v>
      </c>
      <c r="V226" s="73" t="e">
        <f t="shared" si="42"/>
        <v>#N/A</v>
      </c>
      <c r="W226" s="73" t="e">
        <f t="shared" si="42"/>
        <v>#N/A</v>
      </c>
      <c r="X226" s="73" t="e">
        <f t="shared" si="42"/>
        <v>#N/A</v>
      </c>
      <c r="Y226" s="73" t="e">
        <f t="shared" si="42"/>
        <v>#N/A</v>
      </c>
      <c r="Z226" s="73" t="e">
        <f t="shared" si="42"/>
        <v>#N/A</v>
      </c>
      <c r="AA226" s="73" t="e">
        <f t="shared" si="42"/>
        <v>#N/A</v>
      </c>
      <c r="AB226" s="73" t="e">
        <f t="shared" si="42"/>
        <v>#N/A</v>
      </c>
      <c r="AC226" s="73" t="e">
        <f t="shared" si="42"/>
        <v>#N/A</v>
      </c>
      <c r="AD226" s="73" t="e">
        <f t="shared" si="42"/>
        <v>#N/A</v>
      </c>
      <c r="AE226" s="73" t="e">
        <f t="shared" si="42"/>
        <v>#N/A</v>
      </c>
      <c r="AF226" s="73" t="e">
        <f t="shared" si="42"/>
        <v>#N/A</v>
      </c>
      <c r="AG226" s="73" t="e">
        <f t="shared" si="43"/>
        <v>#N/A</v>
      </c>
      <c r="AH226" s="73" t="e">
        <f t="shared" si="43"/>
        <v>#N/A</v>
      </c>
      <c r="AI226" s="73" t="e">
        <f t="shared" si="43"/>
        <v>#N/A</v>
      </c>
      <c r="AJ226" s="73" t="e">
        <f t="shared" si="43"/>
        <v>#N/A</v>
      </c>
      <c r="AK226" s="73" t="e">
        <f t="shared" si="43"/>
        <v>#N/A</v>
      </c>
      <c r="AL226" s="73" t="e">
        <f t="shared" si="43"/>
        <v>#N/A</v>
      </c>
      <c r="AM226" s="73" t="e">
        <f t="shared" si="43"/>
        <v>#N/A</v>
      </c>
      <c r="AN226" s="73" t="e">
        <f t="shared" si="43"/>
        <v>#N/A</v>
      </c>
      <c r="AO226" s="73" t="e">
        <f t="shared" si="43"/>
        <v>#N/A</v>
      </c>
      <c r="AP226" s="73" t="e">
        <f t="shared" si="43"/>
        <v>#N/A</v>
      </c>
      <c r="AQ226" s="73" t="e">
        <f t="shared" si="43"/>
        <v>#N/A</v>
      </c>
      <c r="AR226" s="73" t="e">
        <f t="shared" si="41"/>
        <v>#N/A</v>
      </c>
      <c r="AS226" s="73" t="e">
        <f t="shared" si="41"/>
        <v>#N/A</v>
      </c>
      <c r="AT226" s="73" t="e">
        <f t="shared" si="41"/>
        <v>#N/A</v>
      </c>
      <c r="AU226" s="73" t="e">
        <f t="shared" si="41"/>
        <v>#N/A</v>
      </c>
      <c r="AV226" s="73">
        <f t="shared" si="41"/>
        <v>9</v>
      </c>
      <c r="AW226" s="73" t="e">
        <f t="shared" si="41"/>
        <v>#N/A</v>
      </c>
      <c r="AX226" s="73" t="e">
        <f t="shared" si="41"/>
        <v>#N/A</v>
      </c>
      <c r="AY226" s="73" t="e">
        <f t="shared" si="41"/>
        <v>#N/A</v>
      </c>
      <c r="AZ226" s="73" t="e">
        <f t="shared" si="41"/>
        <v>#N/A</v>
      </c>
    </row>
    <row r="227" spans="2:52">
      <c r="B227" s="66">
        <v>223</v>
      </c>
      <c r="C227" s="66" t="s">
        <v>186</v>
      </c>
      <c r="D227" s="66" t="s">
        <v>168</v>
      </c>
      <c r="E227" s="66">
        <f>SUMIF($BF$5:$BF$40,D227,$BE$5:$BE$40)+COUNTIF($D$4:D227,D227)</f>
        <v>33301</v>
      </c>
      <c r="F227" s="66" t="s">
        <v>378</v>
      </c>
      <c r="G227" s="67" t="s">
        <v>230</v>
      </c>
      <c r="H227" s="68" t="s">
        <v>168</v>
      </c>
      <c r="I227" s="68">
        <v>1</v>
      </c>
      <c r="J227" s="68" t="s">
        <v>169</v>
      </c>
      <c r="K227" s="68">
        <v>0</v>
      </c>
      <c r="L227" s="68" t="s">
        <v>169</v>
      </c>
      <c r="M227" s="68">
        <v>0</v>
      </c>
      <c r="N227" s="68" t="s">
        <v>169</v>
      </c>
      <c r="O227" s="68">
        <v>0</v>
      </c>
      <c r="Q227" s="73" t="e">
        <f t="shared" si="42"/>
        <v>#N/A</v>
      </c>
      <c r="R227" s="73" t="e">
        <f t="shared" si="42"/>
        <v>#N/A</v>
      </c>
      <c r="S227" s="73" t="e">
        <f t="shared" si="42"/>
        <v>#N/A</v>
      </c>
      <c r="T227" s="73" t="e">
        <f t="shared" si="42"/>
        <v>#N/A</v>
      </c>
      <c r="U227" s="73" t="e">
        <f t="shared" si="42"/>
        <v>#N/A</v>
      </c>
      <c r="V227" s="73" t="e">
        <f t="shared" si="42"/>
        <v>#N/A</v>
      </c>
      <c r="W227" s="73" t="e">
        <f t="shared" si="42"/>
        <v>#N/A</v>
      </c>
      <c r="X227" s="73" t="e">
        <f t="shared" si="42"/>
        <v>#N/A</v>
      </c>
      <c r="Y227" s="73" t="e">
        <f t="shared" si="42"/>
        <v>#N/A</v>
      </c>
      <c r="Z227" s="73" t="e">
        <f t="shared" si="42"/>
        <v>#N/A</v>
      </c>
      <c r="AA227" s="73" t="e">
        <f t="shared" si="42"/>
        <v>#N/A</v>
      </c>
      <c r="AB227" s="73" t="e">
        <f t="shared" si="42"/>
        <v>#N/A</v>
      </c>
      <c r="AC227" s="73" t="e">
        <f t="shared" si="42"/>
        <v>#N/A</v>
      </c>
      <c r="AD227" s="73" t="e">
        <f t="shared" si="42"/>
        <v>#N/A</v>
      </c>
      <c r="AE227" s="73" t="e">
        <f t="shared" si="42"/>
        <v>#N/A</v>
      </c>
      <c r="AF227" s="73" t="e">
        <f t="shared" si="42"/>
        <v>#N/A</v>
      </c>
      <c r="AG227" s="73" t="e">
        <f t="shared" si="43"/>
        <v>#N/A</v>
      </c>
      <c r="AH227" s="73" t="e">
        <f t="shared" si="43"/>
        <v>#N/A</v>
      </c>
      <c r="AI227" s="73" t="e">
        <f t="shared" si="43"/>
        <v>#N/A</v>
      </c>
      <c r="AJ227" s="73" t="e">
        <f t="shared" si="43"/>
        <v>#N/A</v>
      </c>
      <c r="AK227" s="73" t="e">
        <f t="shared" si="43"/>
        <v>#N/A</v>
      </c>
      <c r="AL227" s="73" t="e">
        <f t="shared" si="43"/>
        <v>#N/A</v>
      </c>
      <c r="AM227" s="73" t="e">
        <f t="shared" si="43"/>
        <v>#N/A</v>
      </c>
      <c r="AN227" s="73" t="e">
        <f t="shared" si="43"/>
        <v>#N/A</v>
      </c>
      <c r="AO227" s="73" t="e">
        <f t="shared" si="43"/>
        <v>#N/A</v>
      </c>
      <c r="AP227" s="73" t="e">
        <f t="shared" si="43"/>
        <v>#N/A</v>
      </c>
      <c r="AQ227" s="73" t="e">
        <f t="shared" si="43"/>
        <v>#N/A</v>
      </c>
      <c r="AR227" s="73" t="e">
        <f t="shared" si="41"/>
        <v>#N/A</v>
      </c>
      <c r="AS227" s="73" t="e">
        <f t="shared" si="41"/>
        <v>#N/A</v>
      </c>
      <c r="AT227" s="73" t="e">
        <f t="shared" si="41"/>
        <v>#N/A</v>
      </c>
      <c r="AU227" s="73" t="e">
        <f t="shared" si="41"/>
        <v>#N/A</v>
      </c>
      <c r="AV227" s="73" t="e">
        <f t="shared" si="41"/>
        <v>#N/A</v>
      </c>
      <c r="AW227" s="73">
        <f t="shared" si="41"/>
        <v>1</v>
      </c>
      <c r="AX227" s="73" t="e">
        <f t="shared" si="41"/>
        <v>#N/A</v>
      </c>
      <c r="AY227" s="73" t="e">
        <f t="shared" si="41"/>
        <v>#N/A</v>
      </c>
      <c r="AZ227" s="73" t="e">
        <f t="shared" si="41"/>
        <v>#N/A</v>
      </c>
    </row>
    <row r="228" spans="2:52">
      <c r="B228" s="66">
        <v>224</v>
      </c>
      <c r="C228" s="66" t="s">
        <v>379</v>
      </c>
      <c r="D228" s="66" t="s">
        <v>168</v>
      </c>
      <c r="E228" s="66">
        <f>SUMIF($BF$5:$BF$40,D228,$BE$5:$BE$40)+COUNTIF($D$4:D228,D228)</f>
        <v>33302</v>
      </c>
      <c r="F228" s="66" t="s">
        <v>380</v>
      </c>
      <c r="G228" s="67" t="s">
        <v>230</v>
      </c>
      <c r="H228" s="68" t="s">
        <v>168</v>
      </c>
      <c r="I228" s="68">
        <v>1</v>
      </c>
      <c r="J228" s="68" t="s">
        <v>169</v>
      </c>
      <c r="K228" s="68">
        <v>0</v>
      </c>
      <c r="L228" s="68" t="s">
        <v>169</v>
      </c>
      <c r="M228" s="68">
        <v>0</v>
      </c>
      <c r="N228" s="68" t="s">
        <v>169</v>
      </c>
      <c r="O228" s="68">
        <v>0</v>
      </c>
      <c r="Q228" s="73" t="e">
        <f t="shared" si="42"/>
        <v>#N/A</v>
      </c>
      <c r="R228" s="73" t="e">
        <f t="shared" si="42"/>
        <v>#N/A</v>
      </c>
      <c r="S228" s="73" t="e">
        <f t="shared" si="42"/>
        <v>#N/A</v>
      </c>
      <c r="T228" s="73" t="e">
        <f t="shared" si="42"/>
        <v>#N/A</v>
      </c>
      <c r="U228" s="73" t="e">
        <f t="shared" si="42"/>
        <v>#N/A</v>
      </c>
      <c r="V228" s="73" t="e">
        <f t="shared" si="42"/>
        <v>#N/A</v>
      </c>
      <c r="W228" s="73" t="e">
        <f t="shared" si="42"/>
        <v>#N/A</v>
      </c>
      <c r="X228" s="73" t="e">
        <f t="shared" si="42"/>
        <v>#N/A</v>
      </c>
      <c r="Y228" s="73" t="e">
        <f t="shared" si="42"/>
        <v>#N/A</v>
      </c>
      <c r="Z228" s="73" t="e">
        <f t="shared" si="42"/>
        <v>#N/A</v>
      </c>
      <c r="AA228" s="73" t="e">
        <f t="shared" si="42"/>
        <v>#N/A</v>
      </c>
      <c r="AB228" s="73" t="e">
        <f t="shared" si="42"/>
        <v>#N/A</v>
      </c>
      <c r="AC228" s="73" t="e">
        <f t="shared" si="42"/>
        <v>#N/A</v>
      </c>
      <c r="AD228" s="73" t="e">
        <f t="shared" si="42"/>
        <v>#N/A</v>
      </c>
      <c r="AE228" s="73" t="e">
        <f t="shared" si="42"/>
        <v>#N/A</v>
      </c>
      <c r="AF228" s="73" t="e">
        <f t="shared" si="42"/>
        <v>#N/A</v>
      </c>
      <c r="AG228" s="73" t="e">
        <f t="shared" si="43"/>
        <v>#N/A</v>
      </c>
      <c r="AH228" s="73" t="e">
        <f t="shared" si="43"/>
        <v>#N/A</v>
      </c>
      <c r="AI228" s="73" t="e">
        <f t="shared" si="43"/>
        <v>#N/A</v>
      </c>
      <c r="AJ228" s="73" t="e">
        <f t="shared" si="43"/>
        <v>#N/A</v>
      </c>
      <c r="AK228" s="73" t="e">
        <f t="shared" si="43"/>
        <v>#N/A</v>
      </c>
      <c r="AL228" s="73" t="e">
        <f t="shared" si="43"/>
        <v>#N/A</v>
      </c>
      <c r="AM228" s="73" t="e">
        <f t="shared" si="43"/>
        <v>#N/A</v>
      </c>
      <c r="AN228" s="73" t="e">
        <f t="shared" si="43"/>
        <v>#N/A</v>
      </c>
      <c r="AO228" s="73" t="e">
        <f t="shared" si="43"/>
        <v>#N/A</v>
      </c>
      <c r="AP228" s="73" t="e">
        <f t="shared" si="43"/>
        <v>#N/A</v>
      </c>
      <c r="AQ228" s="73" t="e">
        <f t="shared" si="43"/>
        <v>#N/A</v>
      </c>
      <c r="AR228" s="73" t="e">
        <f t="shared" si="41"/>
        <v>#N/A</v>
      </c>
      <c r="AS228" s="73" t="e">
        <f t="shared" si="41"/>
        <v>#N/A</v>
      </c>
      <c r="AT228" s="73" t="e">
        <f t="shared" si="41"/>
        <v>#N/A</v>
      </c>
      <c r="AU228" s="73" t="e">
        <f t="shared" si="41"/>
        <v>#N/A</v>
      </c>
      <c r="AV228" s="73" t="e">
        <f t="shared" si="41"/>
        <v>#N/A</v>
      </c>
      <c r="AW228" s="73">
        <f t="shared" si="41"/>
        <v>1</v>
      </c>
      <c r="AX228" s="73" t="e">
        <f t="shared" si="41"/>
        <v>#N/A</v>
      </c>
      <c r="AY228" s="73" t="e">
        <f t="shared" si="41"/>
        <v>#N/A</v>
      </c>
      <c r="AZ228" s="73" t="e">
        <f t="shared" si="41"/>
        <v>#N/A</v>
      </c>
    </row>
    <row r="229" spans="2:52">
      <c r="B229" s="66">
        <v>225</v>
      </c>
      <c r="C229" s="66" t="s">
        <v>379</v>
      </c>
      <c r="D229" s="66" t="s">
        <v>168</v>
      </c>
      <c r="E229" s="66">
        <f>SUMIF($BF$5:$BF$40,D229,$BE$5:$BE$40)+COUNTIF($D$4:D229,D229)</f>
        <v>33303</v>
      </c>
      <c r="F229" s="66" t="s">
        <v>381</v>
      </c>
      <c r="G229" s="67" t="s">
        <v>230</v>
      </c>
      <c r="H229" s="68" t="s">
        <v>168</v>
      </c>
      <c r="I229" s="68">
        <v>1</v>
      </c>
      <c r="J229" s="68" t="s">
        <v>169</v>
      </c>
      <c r="K229" s="68">
        <v>0</v>
      </c>
      <c r="L229" s="68" t="s">
        <v>169</v>
      </c>
      <c r="M229" s="68">
        <v>0</v>
      </c>
      <c r="N229" s="68" t="s">
        <v>169</v>
      </c>
      <c r="O229" s="68">
        <v>0</v>
      </c>
      <c r="Q229" s="73" t="e">
        <f t="shared" si="42"/>
        <v>#N/A</v>
      </c>
      <c r="R229" s="73" t="e">
        <f t="shared" si="42"/>
        <v>#N/A</v>
      </c>
      <c r="S229" s="73" t="e">
        <f t="shared" si="42"/>
        <v>#N/A</v>
      </c>
      <c r="T229" s="73" t="e">
        <f t="shared" si="42"/>
        <v>#N/A</v>
      </c>
      <c r="U229" s="73" t="e">
        <f t="shared" si="42"/>
        <v>#N/A</v>
      </c>
      <c r="V229" s="73" t="e">
        <f t="shared" si="42"/>
        <v>#N/A</v>
      </c>
      <c r="W229" s="73" t="e">
        <f t="shared" si="42"/>
        <v>#N/A</v>
      </c>
      <c r="X229" s="73" t="e">
        <f t="shared" si="42"/>
        <v>#N/A</v>
      </c>
      <c r="Y229" s="73" t="e">
        <f t="shared" si="42"/>
        <v>#N/A</v>
      </c>
      <c r="Z229" s="73" t="e">
        <f t="shared" si="42"/>
        <v>#N/A</v>
      </c>
      <c r="AA229" s="73" t="e">
        <f t="shared" si="42"/>
        <v>#N/A</v>
      </c>
      <c r="AB229" s="73" t="e">
        <f t="shared" si="42"/>
        <v>#N/A</v>
      </c>
      <c r="AC229" s="73" t="e">
        <f t="shared" si="42"/>
        <v>#N/A</v>
      </c>
      <c r="AD229" s="73" t="e">
        <f t="shared" si="42"/>
        <v>#N/A</v>
      </c>
      <c r="AE229" s="73" t="e">
        <f t="shared" si="42"/>
        <v>#N/A</v>
      </c>
      <c r="AF229" s="73" t="e">
        <f t="shared" si="42"/>
        <v>#N/A</v>
      </c>
      <c r="AG229" s="73" t="e">
        <f t="shared" si="43"/>
        <v>#N/A</v>
      </c>
      <c r="AH229" s="73" t="e">
        <f t="shared" si="43"/>
        <v>#N/A</v>
      </c>
      <c r="AI229" s="73" t="e">
        <f t="shared" si="43"/>
        <v>#N/A</v>
      </c>
      <c r="AJ229" s="73" t="e">
        <f t="shared" si="43"/>
        <v>#N/A</v>
      </c>
      <c r="AK229" s="73" t="e">
        <f t="shared" si="43"/>
        <v>#N/A</v>
      </c>
      <c r="AL229" s="73" t="e">
        <f t="shared" si="43"/>
        <v>#N/A</v>
      </c>
      <c r="AM229" s="73" t="e">
        <f t="shared" si="43"/>
        <v>#N/A</v>
      </c>
      <c r="AN229" s="73" t="e">
        <f t="shared" si="43"/>
        <v>#N/A</v>
      </c>
      <c r="AO229" s="73" t="e">
        <f t="shared" si="43"/>
        <v>#N/A</v>
      </c>
      <c r="AP229" s="73" t="e">
        <f t="shared" si="43"/>
        <v>#N/A</v>
      </c>
      <c r="AQ229" s="73" t="e">
        <f t="shared" si="43"/>
        <v>#N/A</v>
      </c>
      <c r="AR229" s="73" t="e">
        <f t="shared" si="41"/>
        <v>#N/A</v>
      </c>
      <c r="AS229" s="73" t="e">
        <f t="shared" si="41"/>
        <v>#N/A</v>
      </c>
      <c r="AT229" s="73" t="e">
        <f t="shared" si="41"/>
        <v>#N/A</v>
      </c>
      <c r="AU229" s="73" t="e">
        <f t="shared" si="41"/>
        <v>#N/A</v>
      </c>
      <c r="AV229" s="73" t="e">
        <f t="shared" si="41"/>
        <v>#N/A</v>
      </c>
      <c r="AW229" s="73">
        <f t="shared" si="41"/>
        <v>1</v>
      </c>
      <c r="AX229" s="73" t="e">
        <f t="shared" si="41"/>
        <v>#N/A</v>
      </c>
      <c r="AY229" s="73" t="e">
        <f t="shared" si="41"/>
        <v>#N/A</v>
      </c>
      <c r="AZ229" s="73" t="e">
        <f t="shared" si="41"/>
        <v>#N/A</v>
      </c>
    </row>
    <row r="230" spans="2:52">
      <c r="B230" s="66">
        <v>226</v>
      </c>
      <c r="C230" s="66" t="s">
        <v>379</v>
      </c>
      <c r="D230" s="66" t="s">
        <v>168</v>
      </c>
      <c r="E230" s="66">
        <f>SUMIF($BF$5:$BF$40,D230,$BE$5:$BE$40)+COUNTIF($D$4:D230,D230)</f>
        <v>33304</v>
      </c>
      <c r="F230" s="66" t="s">
        <v>382</v>
      </c>
      <c r="G230" s="67" t="s">
        <v>230</v>
      </c>
      <c r="H230" s="68" t="s">
        <v>168</v>
      </c>
      <c r="I230" s="68">
        <v>2</v>
      </c>
      <c r="J230" s="68" t="s">
        <v>169</v>
      </c>
      <c r="K230" s="68">
        <v>0</v>
      </c>
      <c r="L230" s="68" t="s">
        <v>169</v>
      </c>
      <c r="M230" s="68">
        <v>0</v>
      </c>
      <c r="N230" s="68" t="s">
        <v>169</v>
      </c>
      <c r="O230" s="68">
        <v>0</v>
      </c>
      <c r="Q230" s="73" t="e">
        <f t="shared" si="42"/>
        <v>#N/A</v>
      </c>
      <c r="R230" s="73" t="e">
        <f t="shared" si="42"/>
        <v>#N/A</v>
      </c>
      <c r="S230" s="73" t="e">
        <f t="shared" si="42"/>
        <v>#N/A</v>
      </c>
      <c r="T230" s="73" t="e">
        <f t="shared" si="42"/>
        <v>#N/A</v>
      </c>
      <c r="U230" s="73" t="e">
        <f t="shared" si="42"/>
        <v>#N/A</v>
      </c>
      <c r="V230" s="73" t="e">
        <f t="shared" si="42"/>
        <v>#N/A</v>
      </c>
      <c r="W230" s="73" t="e">
        <f t="shared" si="42"/>
        <v>#N/A</v>
      </c>
      <c r="X230" s="73" t="e">
        <f t="shared" si="42"/>
        <v>#N/A</v>
      </c>
      <c r="Y230" s="73" t="e">
        <f t="shared" si="42"/>
        <v>#N/A</v>
      </c>
      <c r="Z230" s="73" t="e">
        <f t="shared" si="42"/>
        <v>#N/A</v>
      </c>
      <c r="AA230" s="73" t="e">
        <f t="shared" si="42"/>
        <v>#N/A</v>
      </c>
      <c r="AB230" s="73" t="e">
        <f t="shared" si="42"/>
        <v>#N/A</v>
      </c>
      <c r="AC230" s="73" t="e">
        <f t="shared" si="42"/>
        <v>#N/A</v>
      </c>
      <c r="AD230" s="73" t="e">
        <f t="shared" si="42"/>
        <v>#N/A</v>
      </c>
      <c r="AE230" s="73" t="e">
        <f t="shared" si="42"/>
        <v>#N/A</v>
      </c>
      <c r="AF230" s="73" t="e">
        <f t="shared" si="42"/>
        <v>#N/A</v>
      </c>
      <c r="AG230" s="73" t="e">
        <f t="shared" si="43"/>
        <v>#N/A</v>
      </c>
      <c r="AH230" s="73" t="e">
        <f t="shared" si="43"/>
        <v>#N/A</v>
      </c>
      <c r="AI230" s="73" t="e">
        <f t="shared" si="43"/>
        <v>#N/A</v>
      </c>
      <c r="AJ230" s="73" t="e">
        <f t="shared" si="43"/>
        <v>#N/A</v>
      </c>
      <c r="AK230" s="73" t="e">
        <f t="shared" si="43"/>
        <v>#N/A</v>
      </c>
      <c r="AL230" s="73" t="e">
        <f t="shared" si="43"/>
        <v>#N/A</v>
      </c>
      <c r="AM230" s="73" t="e">
        <f t="shared" si="43"/>
        <v>#N/A</v>
      </c>
      <c r="AN230" s="73" t="e">
        <f t="shared" si="43"/>
        <v>#N/A</v>
      </c>
      <c r="AO230" s="73" t="e">
        <f t="shared" si="43"/>
        <v>#N/A</v>
      </c>
      <c r="AP230" s="73" t="e">
        <f t="shared" si="43"/>
        <v>#N/A</v>
      </c>
      <c r="AQ230" s="73" t="e">
        <f t="shared" si="43"/>
        <v>#N/A</v>
      </c>
      <c r="AR230" s="73" t="e">
        <f t="shared" si="41"/>
        <v>#N/A</v>
      </c>
      <c r="AS230" s="73" t="e">
        <f t="shared" si="41"/>
        <v>#N/A</v>
      </c>
      <c r="AT230" s="73" t="e">
        <f t="shared" si="41"/>
        <v>#N/A</v>
      </c>
      <c r="AU230" s="73" t="e">
        <f t="shared" si="41"/>
        <v>#N/A</v>
      </c>
      <c r="AV230" s="73" t="e">
        <f t="shared" si="41"/>
        <v>#N/A</v>
      </c>
      <c r="AW230" s="73">
        <f t="shared" si="41"/>
        <v>2</v>
      </c>
      <c r="AX230" s="73" t="e">
        <f t="shared" si="41"/>
        <v>#N/A</v>
      </c>
      <c r="AY230" s="73" t="e">
        <f t="shared" si="41"/>
        <v>#N/A</v>
      </c>
      <c r="AZ230" s="73" t="e">
        <f t="shared" si="41"/>
        <v>#N/A</v>
      </c>
    </row>
    <row r="231" spans="2:52">
      <c r="B231" s="66">
        <v>227</v>
      </c>
      <c r="C231" s="66" t="s">
        <v>379</v>
      </c>
      <c r="D231" s="66" t="s">
        <v>168</v>
      </c>
      <c r="E231" s="66">
        <f>SUMIF($BF$5:$BF$40,D231,$BE$5:$BE$40)+COUNTIF($D$4:D231,D231)</f>
        <v>33305</v>
      </c>
      <c r="F231" s="66" t="s">
        <v>383</v>
      </c>
      <c r="G231" s="67" t="s">
        <v>230</v>
      </c>
      <c r="H231" s="68" t="s">
        <v>168</v>
      </c>
      <c r="I231" s="68">
        <v>2</v>
      </c>
      <c r="J231" s="68" t="s">
        <v>169</v>
      </c>
      <c r="K231" s="68">
        <v>0</v>
      </c>
      <c r="L231" s="68" t="s">
        <v>169</v>
      </c>
      <c r="M231" s="68">
        <v>0</v>
      </c>
      <c r="N231" s="68" t="s">
        <v>169</v>
      </c>
      <c r="O231" s="68">
        <v>0</v>
      </c>
      <c r="Q231" s="73" t="e">
        <f t="shared" si="42"/>
        <v>#N/A</v>
      </c>
      <c r="R231" s="73" t="e">
        <f t="shared" si="42"/>
        <v>#N/A</v>
      </c>
      <c r="S231" s="73" t="e">
        <f t="shared" si="42"/>
        <v>#N/A</v>
      </c>
      <c r="T231" s="73" t="e">
        <f t="shared" si="42"/>
        <v>#N/A</v>
      </c>
      <c r="U231" s="73" t="e">
        <f t="shared" si="42"/>
        <v>#N/A</v>
      </c>
      <c r="V231" s="73" t="e">
        <f t="shared" si="42"/>
        <v>#N/A</v>
      </c>
      <c r="W231" s="73" t="e">
        <f t="shared" si="42"/>
        <v>#N/A</v>
      </c>
      <c r="X231" s="73" t="e">
        <f t="shared" si="42"/>
        <v>#N/A</v>
      </c>
      <c r="Y231" s="73" t="e">
        <f t="shared" si="42"/>
        <v>#N/A</v>
      </c>
      <c r="Z231" s="73" t="e">
        <f t="shared" si="42"/>
        <v>#N/A</v>
      </c>
      <c r="AA231" s="73" t="e">
        <f t="shared" si="42"/>
        <v>#N/A</v>
      </c>
      <c r="AB231" s="73" t="e">
        <f t="shared" si="42"/>
        <v>#N/A</v>
      </c>
      <c r="AC231" s="73" t="e">
        <f t="shared" si="42"/>
        <v>#N/A</v>
      </c>
      <c r="AD231" s="73" t="e">
        <f t="shared" si="42"/>
        <v>#N/A</v>
      </c>
      <c r="AE231" s="73" t="e">
        <f t="shared" si="42"/>
        <v>#N/A</v>
      </c>
      <c r="AF231" s="73" t="e">
        <f t="shared" si="42"/>
        <v>#N/A</v>
      </c>
      <c r="AG231" s="73" t="e">
        <f t="shared" si="43"/>
        <v>#N/A</v>
      </c>
      <c r="AH231" s="73" t="e">
        <f t="shared" si="43"/>
        <v>#N/A</v>
      </c>
      <c r="AI231" s="73" t="e">
        <f t="shared" si="43"/>
        <v>#N/A</v>
      </c>
      <c r="AJ231" s="73" t="e">
        <f t="shared" si="43"/>
        <v>#N/A</v>
      </c>
      <c r="AK231" s="73" t="e">
        <f t="shared" si="43"/>
        <v>#N/A</v>
      </c>
      <c r="AL231" s="73" t="e">
        <f t="shared" si="43"/>
        <v>#N/A</v>
      </c>
      <c r="AM231" s="73" t="e">
        <f t="shared" si="43"/>
        <v>#N/A</v>
      </c>
      <c r="AN231" s="73" t="e">
        <f t="shared" si="43"/>
        <v>#N/A</v>
      </c>
      <c r="AO231" s="73" t="e">
        <f t="shared" si="43"/>
        <v>#N/A</v>
      </c>
      <c r="AP231" s="73" t="e">
        <f t="shared" si="43"/>
        <v>#N/A</v>
      </c>
      <c r="AQ231" s="73" t="e">
        <f t="shared" si="43"/>
        <v>#N/A</v>
      </c>
      <c r="AR231" s="73" t="e">
        <f t="shared" si="41"/>
        <v>#N/A</v>
      </c>
      <c r="AS231" s="73" t="e">
        <f t="shared" si="41"/>
        <v>#N/A</v>
      </c>
      <c r="AT231" s="73" t="e">
        <f t="shared" si="41"/>
        <v>#N/A</v>
      </c>
      <c r="AU231" s="73" t="e">
        <f t="shared" si="41"/>
        <v>#N/A</v>
      </c>
      <c r="AV231" s="73" t="e">
        <f t="shared" si="41"/>
        <v>#N/A</v>
      </c>
      <c r="AW231" s="73">
        <f t="shared" si="41"/>
        <v>2</v>
      </c>
      <c r="AX231" s="73" t="e">
        <f t="shared" si="41"/>
        <v>#N/A</v>
      </c>
      <c r="AY231" s="73" t="e">
        <f t="shared" si="41"/>
        <v>#N/A</v>
      </c>
      <c r="AZ231" s="73" t="e">
        <f t="shared" si="41"/>
        <v>#N/A</v>
      </c>
    </row>
    <row r="232" spans="2:52">
      <c r="B232" s="66">
        <v>228</v>
      </c>
      <c r="C232" s="66" t="s">
        <v>379</v>
      </c>
      <c r="D232" s="66" t="s">
        <v>168</v>
      </c>
      <c r="E232" s="66">
        <f>SUMIF($BF$5:$BF$40,D232,$BE$5:$BE$40)+COUNTIF($D$4:D232,D232)</f>
        <v>33306</v>
      </c>
      <c r="F232" s="66" t="s">
        <v>384</v>
      </c>
      <c r="G232" s="67" t="s">
        <v>230</v>
      </c>
      <c r="H232" s="68" t="s">
        <v>168</v>
      </c>
      <c r="I232" s="68">
        <v>3</v>
      </c>
      <c r="J232" s="68" t="s">
        <v>169</v>
      </c>
      <c r="K232" s="68">
        <v>0</v>
      </c>
      <c r="L232" s="68" t="s">
        <v>169</v>
      </c>
      <c r="M232" s="68">
        <v>0</v>
      </c>
      <c r="N232" s="68" t="s">
        <v>169</v>
      </c>
      <c r="O232" s="68">
        <v>0</v>
      </c>
      <c r="Q232" s="73" t="e">
        <f t="shared" si="42"/>
        <v>#N/A</v>
      </c>
      <c r="R232" s="73" t="e">
        <f t="shared" si="42"/>
        <v>#N/A</v>
      </c>
      <c r="S232" s="73" t="e">
        <f t="shared" si="42"/>
        <v>#N/A</v>
      </c>
      <c r="T232" s="73" t="e">
        <f t="shared" si="42"/>
        <v>#N/A</v>
      </c>
      <c r="U232" s="73" t="e">
        <f t="shared" si="42"/>
        <v>#N/A</v>
      </c>
      <c r="V232" s="73" t="e">
        <f t="shared" si="42"/>
        <v>#N/A</v>
      </c>
      <c r="W232" s="73" t="e">
        <f t="shared" si="42"/>
        <v>#N/A</v>
      </c>
      <c r="X232" s="73" t="e">
        <f t="shared" si="42"/>
        <v>#N/A</v>
      </c>
      <c r="Y232" s="73" t="e">
        <f t="shared" si="42"/>
        <v>#N/A</v>
      </c>
      <c r="Z232" s="73" t="e">
        <f t="shared" si="42"/>
        <v>#N/A</v>
      </c>
      <c r="AA232" s="73" t="e">
        <f t="shared" si="42"/>
        <v>#N/A</v>
      </c>
      <c r="AB232" s="73" t="e">
        <f t="shared" si="42"/>
        <v>#N/A</v>
      </c>
      <c r="AC232" s="73" t="e">
        <f t="shared" si="42"/>
        <v>#N/A</v>
      </c>
      <c r="AD232" s="73" t="e">
        <f t="shared" si="42"/>
        <v>#N/A</v>
      </c>
      <c r="AE232" s="73" t="e">
        <f t="shared" si="42"/>
        <v>#N/A</v>
      </c>
      <c r="AF232" s="73" t="e">
        <f t="shared" si="42"/>
        <v>#N/A</v>
      </c>
      <c r="AG232" s="73" t="e">
        <f t="shared" si="43"/>
        <v>#N/A</v>
      </c>
      <c r="AH232" s="73" t="e">
        <f t="shared" si="43"/>
        <v>#N/A</v>
      </c>
      <c r="AI232" s="73" t="e">
        <f t="shared" si="43"/>
        <v>#N/A</v>
      </c>
      <c r="AJ232" s="73" t="e">
        <f t="shared" si="43"/>
        <v>#N/A</v>
      </c>
      <c r="AK232" s="73" t="e">
        <f t="shared" si="43"/>
        <v>#N/A</v>
      </c>
      <c r="AL232" s="73" t="e">
        <f t="shared" si="43"/>
        <v>#N/A</v>
      </c>
      <c r="AM232" s="73" t="e">
        <f t="shared" si="43"/>
        <v>#N/A</v>
      </c>
      <c r="AN232" s="73" t="e">
        <f t="shared" si="43"/>
        <v>#N/A</v>
      </c>
      <c r="AO232" s="73" t="e">
        <f t="shared" si="43"/>
        <v>#N/A</v>
      </c>
      <c r="AP232" s="73" t="e">
        <f t="shared" si="43"/>
        <v>#N/A</v>
      </c>
      <c r="AQ232" s="73" t="e">
        <f t="shared" si="43"/>
        <v>#N/A</v>
      </c>
      <c r="AR232" s="73" t="e">
        <f t="shared" si="41"/>
        <v>#N/A</v>
      </c>
      <c r="AS232" s="73" t="e">
        <f t="shared" si="41"/>
        <v>#N/A</v>
      </c>
      <c r="AT232" s="73" t="e">
        <f t="shared" si="41"/>
        <v>#N/A</v>
      </c>
      <c r="AU232" s="73" t="e">
        <f t="shared" si="41"/>
        <v>#N/A</v>
      </c>
      <c r="AV232" s="73" t="e">
        <f t="shared" si="41"/>
        <v>#N/A</v>
      </c>
      <c r="AW232" s="73">
        <f t="shared" si="41"/>
        <v>3</v>
      </c>
      <c r="AX232" s="73" t="e">
        <f t="shared" si="41"/>
        <v>#N/A</v>
      </c>
      <c r="AY232" s="73" t="e">
        <f t="shared" si="41"/>
        <v>#N/A</v>
      </c>
      <c r="AZ232" s="73" t="e">
        <f t="shared" si="41"/>
        <v>#N/A</v>
      </c>
    </row>
    <row r="233" spans="2:52">
      <c r="B233" s="66">
        <v>229</v>
      </c>
      <c r="C233" s="66" t="s">
        <v>379</v>
      </c>
      <c r="D233" s="66" t="s">
        <v>168</v>
      </c>
      <c r="E233" s="66">
        <f>SUMIF($BF$5:$BF$40,D233,$BE$5:$BE$40)+COUNTIF($D$4:D233,D233)</f>
        <v>33307</v>
      </c>
      <c r="F233" s="66" t="s">
        <v>385</v>
      </c>
      <c r="G233" s="67" t="s">
        <v>230</v>
      </c>
      <c r="H233" s="68" t="s">
        <v>168</v>
      </c>
      <c r="I233" s="68">
        <v>4</v>
      </c>
      <c r="J233" s="68" t="s">
        <v>169</v>
      </c>
      <c r="K233" s="68">
        <v>0</v>
      </c>
      <c r="L233" s="68" t="s">
        <v>169</v>
      </c>
      <c r="M233" s="68">
        <v>0</v>
      </c>
      <c r="N233" s="68" t="s">
        <v>169</v>
      </c>
      <c r="O233" s="68">
        <v>0</v>
      </c>
      <c r="Q233" s="73" t="e">
        <f t="shared" si="42"/>
        <v>#N/A</v>
      </c>
      <c r="R233" s="73" t="e">
        <f t="shared" si="42"/>
        <v>#N/A</v>
      </c>
      <c r="S233" s="73" t="e">
        <f t="shared" si="42"/>
        <v>#N/A</v>
      </c>
      <c r="T233" s="73" t="e">
        <f t="shared" si="42"/>
        <v>#N/A</v>
      </c>
      <c r="U233" s="73" t="e">
        <f t="shared" si="42"/>
        <v>#N/A</v>
      </c>
      <c r="V233" s="73" t="e">
        <f t="shared" si="42"/>
        <v>#N/A</v>
      </c>
      <c r="W233" s="73" t="e">
        <f t="shared" si="42"/>
        <v>#N/A</v>
      </c>
      <c r="X233" s="73" t="e">
        <f t="shared" si="42"/>
        <v>#N/A</v>
      </c>
      <c r="Y233" s="73" t="e">
        <f t="shared" si="42"/>
        <v>#N/A</v>
      </c>
      <c r="Z233" s="73" t="e">
        <f t="shared" si="42"/>
        <v>#N/A</v>
      </c>
      <c r="AA233" s="73" t="e">
        <f t="shared" si="42"/>
        <v>#N/A</v>
      </c>
      <c r="AB233" s="73" t="e">
        <f t="shared" si="42"/>
        <v>#N/A</v>
      </c>
      <c r="AC233" s="73" t="e">
        <f t="shared" si="42"/>
        <v>#N/A</v>
      </c>
      <c r="AD233" s="73" t="e">
        <f t="shared" si="42"/>
        <v>#N/A</v>
      </c>
      <c r="AE233" s="73" t="e">
        <f t="shared" si="42"/>
        <v>#N/A</v>
      </c>
      <c r="AF233" s="73" t="e">
        <f t="shared" si="42"/>
        <v>#N/A</v>
      </c>
      <c r="AG233" s="73" t="e">
        <f t="shared" si="43"/>
        <v>#N/A</v>
      </c>
      <c r="AH233" s="73" t="e">
        <f t="shared" si="43"/>
        <v>#N/A</v>
      </c>
      <c r="AI233" s="73" t="e">
        <f t="shared" si="43"/>
        <v>#N/A</v>
      </c>
      <c r="AJ233" s="73" t="e">
        <f t="shared" si="43"/>
        <v>#N/A</v>
      </c>
      <c r="AK233" s="73" t="e">
        <f t="shared" si="43"/>
        <v>#N/A</v>
      </c>
      <c r="AL233" s="73" t="e">
        <f t="shared" si="43"/>
        <v>#N/A</v>
      </c>
      <c r="AM233" s="73" t="e">
        <f t="shared" si="43"/>
        <v>#N/A</v>
      </c>
      <c r="AN233" s="73" t="e">
        <f t="shared" si="43"/>
        <v>#N/A</v>
      </c>
      <c r="AO233" s="73" t="e">
        <f t="shared" si="43"/>
        <v>#N/A</v>
      </c>
      <c r="AP233" s="73" t="e">
        <f t="shared" si="43"/>
        <v>#N/A</v>
      </c>
      <c r="AQ233" s="73" t="e">
        <f t="shared" si="43"/>
        <v>#N/A</v>
      </c>
      <c r="AR233" s="73" t="e">
        <f t="shared" si="41"/>
        <v>#N/A</v>
      </c>
      <c r="AS233" s="73" t="e">
        <f t="shared" si="41"/>
        <v>#N/A</v>
      </c>
      <c r="AT233" s="73" t="e">
        <f t="shared" si="41"/>
        <v>#N/A</v>
      </c>
      <c r="AU233" s="73" t="e">
        <f t="shared" si="41"/>
        <v>#N/A</v>
      </c>
      <c r="AV233" s="73" t="e">
        <f t="shared" si="41"/>
        <v>#N/A</v>
      </c>
      <c r="AW233" s="73">
        <f t="shared" si="41"/>
        <v>4</v>
      </c>
      <c r="AX233" s="73" t="e">
        <f t="shared" si="41"/>
        <v>#N/A</v>
      </c>
      <c r="AY233" s="73" t="e">
        <f t="shared" si="41"/>
        <v>#N/A</v>
      </c>
      <c r="AZ233" s="73" t="e">
        <f t="shared" si="41"/>
        <v>#N/A</v>
      </c>
    </row>
    <row r="234" spans="2:52">
      <c r="B234" s="66">
        <v>230</v>
      </c>
      <c r="C234" s="66" t="s">
        <v>379</v>
      </c>
      <c r="D234" s="66" t="s">
        <v>168</v>
      </c>
      <c r="E234" s="66">
        <f>SUMIF($BF$5:$BF$40,D234,$BE$5:$BE$40)+COUNTIF($D$4:D234,D234)</f>
        <v>33308</v>
      </c>
      <c r="F234" s="66" t="s">
        <v>386</v>
      </c>
      <c r="G234" s="67" t="s">
        <v>230</v>
      </c>
      <c r="H234" s="68" t="s">
        <v>168</v>
      </c>
      <c r="I234" s="68">
        <v>4</v>
      </c>
      <c r="J234" s="68" t="s">
        <v>169</v>
      </c>
      <c r="K234" s="68">
        <v>0</v>
      </c>
      <c r="L234" s="68" t="s">
        <v>169</v>
      </c>
      <c r="M234" s="68">
        <v>0</v>
      </c>
      <c r="N234" s="68" t="s">
        <v>169</v>
      </c>
      <c r="O234" s="68">
        <v>0</v>
      </c>
      <c r="Q234" s="73" t="e">
        <f t="shared" si="42"/>
        <v>#N/A</v>
      </c>
      <c r="R234" s="73" t="e">
        <f t="shared" si="42"/>
        <v>#N/A</v>
      </c>
      <c r="S234" s="73" t="e">
        <f t="shared" si="42"/>
        <v>#N/A</v>
      </c>
      <c r="T234" s="73" t="e">
        <f t="shared" si="42"/>
        <v>#N/A</v>
      </c>
      <c r="U234" s="73" t="e">
        <f t="shared" si="42"/>
        <v>#N/A</v>
      </c>
      <c r="V234" s="73" t="e">
        <f t="shared" si="42"/>
        <v>#N/A</v>
      </c>
      <c r="W234" s="73" t="e">
        <f t="shared" si="42"/>
        <v>#N/A</v>
      </c>
      <c r="X234" s="73" t="e">
        <f t="shared" si="42"/>
        <v>#N/A</v>
      </c>
      <c r="Y234" s="73" t="e">
        <f t="shared" si="42"/>
        <v>#N/A</v>
      </c>
      <c r="Z234" s="73" t="e">
        <f t="shared" si="42"/>
        <v>#N/A</v>
      </c>
      <c r="AA234" s="73" t="e">
        <f t="shared" si="42"/>
        <v>#N/A</v>
      </c>
      <c r="AB234" s="73" t="e">
        <f t="shared" si="42"/>
        <v>#N/A</v>
      </c>
      <c r="AC234" s="73" t="e">
        <f t="shared" si="42"/>
        <v>#N/A</v>
      </c>
      <c r="AD234" s="73" t="e">
        <f t="shared" si="42"/>
        <v>#N/A</v>
      </c>
      <c r="AE234" s="73" t="e">
        <f t="shared" si="42"/>
        <v>#N/A</v>
      </c>
      <c r="AF234" s="73" t="e">
        <f t="shared" si="42"/>
        <v>#N/A</v>
      </c>
      <c r="AG234" s="73" t="e">
        <f t="shared" si="43"/>
        <v>#N/A</v>
      </c>
      <c r="AH234" s="73" t="e">
        <f t="shared" si="43"/>
        <v>#N/A</v>
      </c>
      <c r="AI234" s="73" t="e">
        <f t="shared" si="43"/>
        <v>#N/A</v>
      </c>
      <c r="AJ234" s="73" t="e">
        <f t="shared" si="43"/>
        <v>#N/A</v>
      </c>
      <c r="AK234" s="73" t="e">
        <f t="shared" si="43"/>
        <v>#N/A</v>
      </c>
      <c r="AL234" s="73" t="e">
        <f t="shared" si="43"/>
        <v>#N/A</v>
      </c>
      <c r="AM234" s="73" t="e">
        <f t="shared" si="43"/>
        <v>#N/A</v>
      </c>
      <c r="AN234" s="73" t="e">
        <f t="shared" si="43"/>
        <v>#N/A</v>
      </c>
      <c r="AO234" s="73" t="e">
        <f t="shared" si="43"/>
        <v>#N/A</v>
      </c>
      <c r="AP234" s="73" t="e">
        <f t="shared" si="43"/>
        <v>#N/A</v>
      </c>
      <c r="AQ234" s="73" t="e">
        <f t="shared" si="43"/>
        <v>#N/A</v>
      </c>
      <c r="AR234" s="73" t="e">
        <f t="shared" si="41"/>
        <v>#N/A</v>
      </c>
      <c r="AS234" s="73" t="e">
        <f t="shared" si="41"/>
        <v>#N/A</v>
      </c>
      <c r="AT234" s="73" t="e">
        <f t="shared" si="41"/>
        <v>#N/A</v>
      </c>
      <c r="AU234" s="73" t="e">
        <f t="shared" si="41"/>
        <v>#N/A</v>
      </c>
      <c r="AV234" s="73" t="e">
        <f t="shared" si="41"/>
        <v>#N/A</v>
      </c>
      <c r="AW234" s="73">
        <f t="shared" si="41"/>
        <v>4</v>
      </c>
      <c r="AX234" s="73" t="e">
        <f t="shared" si="41"/>
        <v>#N/A</v>
      </c>
      <c r="AY234" s="73" t="e">
        <f t="shared" si="41"/>
        <v>#N/A</v>
      </c>
      <c r="AZ234" s="73" t="e">
        <f t="shared" si="41"/>
        <v>#N/A</v>
      </c>
    </row>
    <row r="235" spans="2:52">
      <c r="B235" s="66">
        <v>231</v>
      </c>
      <c r="C235" s="66" t="s">
        <v>379</v>
      </c>
      <c r="D235" s="66" t="s">
        <v>168</v>
      </c>
      <c r="E235" s="66">
        <f>SUMIF($BF$5:$BF$40,D235,$BE$5:$BE$40)+COUNTIF($D$4:D235,D235)</f>
        <v>33309</v>
      </c>
      <c r="F235" s="66" t="s">
        <v>387</v>
      </c>
      <c r="G235" s="67" t="s">
        <v>230</v>
      </c>
      <c r="H235" s="68" t="s">
        <v>168</v>
      </c>
      <c r="I235" s="68">
        <v>5</v>
      </c>
      <c r="J235" s="68" t="s">
        <v>169</v>
      </c>
      <c r="K235" s="68">
        <v>0</v>
      </c>
      <c r="L235" s="68" t="s">
        <v>169</v>
      </c>
      <c r="M235" s="68">
        <v>0</v>
      </c>
      <c r="N235" s="68" t="s">
        <v>169</v>
      </c>
      <c r="O235" s="68">
        <v>0</v>
      </c>
      <c r="Q235" s="73" t="e">
        <f t="shared" si="42"/>
        <v>#N/A</v>
      </c>
      <c r="R235" s="73" t="e">
        <f t="shared" si="42"/>
        <v>#N/A</v>
      </c>
      <c r="S235" s="73" t="e">
        <f t="shared" si="42"/>
        <v>#N/A</v>
      </c>
      <c r="T235" s="73" t="e">
        <f t="shared" ref="Q235:AF251" si="44">INDEX($H235:$O235,1,MATCH(T$4,$H235:$O235,0)+1)</f>
        <v>#N/A</v>
      </c>
      <c r="U235" s="73" t="e">
        <f t="shared" si="44"/>
        <v>#N/A</v>
      </c>
      <c r="V235" s="73" t="e">
        <f t="shared" si="44"/>
        <v>#N/A</v>
      </c>
      <c r="W235" s="73" t="e">
        <f t="shared" si="44"/>
        <v>#N/A</v>
      </c>
      <c r="X235" s="73" t="e">
        <f t="shared" si="44"/>
        <v>#N/A</v>
      </c>
      <c r="Y235" s="73" t="e">
        <f t="shared" si="44"/>
        <v>#N/A</v>
      </c>
      <c r="Z235" s="73" t="e">
        <f t="shared" si="44"/>
        <v>#N/A</v>
      </c>
      <c r="AA235" s="73" t="e">
        <f t="shared" si="44"/>
        <v>#N/A</v>
      </c>
      <c r="AB235" s="73" t="e">
        <f t="shared" si="44"/>
        <v>#N/A</v>
      </c>
      <c r="AC235" s="73" t="e">
        <f t="shared" si="44"/>
        <v>#N/A</v>
      </c>
      <c r="AD235" s="73" t="e">
        <f t="shared" si="44"/>
        <v>#N/A</v>
      </c>
      <c r="AE235" s="73" t="e">
        <f t="shared" si="44"/>
        <v>#N/A</v>
      </c>
      <c r="AF235" s="73" t="e">
        <f t="shared" si="44"/>
        <v>#N/A</v>
      </c>
      <c r="AG235" s="73" t="e">
        <f t="shared" si="43"/>
        <v>#N/A</v>
      </c>
      <c r="AH235" s="73" t="e">
        <f t="shared" si="43"/>
        <v>#N/A</v>
      </c>
      <c r="AI235" s="73" t="e">
        <f t="shared" si="43"/>
        <v>#N/A</v>
      </c>
      <c r="AJ235" s="73" t="e">
        <f t="shared" si="43"/>
        <v>#N/A</v>
      </c>
      <c r="AK235" s="73" t="e">
        <f t="shared" si="43"/>
        <v>#N/A</v>
      </c>
      <c r="AL235" s="73" t="e">
        <f t="shared" si="43"/>
        <v>#N/A</v>
      </c>
      <c r="AM235" s="73" t="e">
        <f t="shared" si="43"/>
        <v>#N/A</v>
      </c>
      <c r="AN235" s="73" t="e">
        <f t="shared" si="43"/>
        <v>#N/A</v>
      </c>
      <c r="AO235" s="73" t="e">
        <f t="shared" si="43"/>
        <v>#N/A</v>
      </c>
      <c r="AP235" s="73" t="e">
        <f t="shared" si="43"/>
        <v>#N/A</v>
      </c>
      <c r="AQ235" s="73" t="e">
        <f t="shared" si="43"/>
        <v>#N/A</v>
      </c>
      <c r="AR235" s="73" t="e">
        <f t="shared" si="41"/>
        <v>#N/A</v>
      </c>
      <c r="AS235" s="73" t="e">
        <f t="shared" si="41"/>
        <v>#N/A</v>
      </c>
      <c r="AT235" s="73" t="e">
        <f t="shared" si="41"/>
        <v>#N/A</v>
      </c>
      <c r="AU235" s="73" t="e">
        <f t="shared" si="41"/>
        <v>#N/A</v>
      </c>
      <c r="AV235" s="73" t="e">
        <f t="shared" si="41"/>
        <v>#N/A</v>
      </c>
      <c r="AW235" s="73">
        <f t="shared" si="41"/>
        <v>5</v>
      </c>
      <c r="AX235" s="73" t="e">
        <f t="shared" si="41"/>
        <v>#N/A</v>
      </c>
      <c r="AY235" s="73" t="e">
        <f t="shared" si="41"/>
        <v>#N/A</v>
      </c>
      <c r="AZ235" s="73" t="e">
        <f t="shared" si="41"/>
        <v>#N/A</v>
      </c>
    </row>
    <row r="236" spans="2:52">
      <c r="B236" s="66">
        <v>232</v>
      </c>
      <c r="C236" s="66" t="s">
        <v>379</v>
      </c>
      <c r="D236" s="66" t="s">
        <v>168</v>
      </c>
      <c r="E236" s="66">
        <f>SUMIF($BF$5:$BF$40,D236,$BE$5:$BE$40)+COUNTIF($D$4:D236,D236)</f>
        <v>33310</v>
      </c>
      <c r="F236" s="66" t="s">
        <v>388</v>
      </c>
      <c r="G236" s="67" t="s">
        <v>230</v>
      </c>
      <c r="H236" s="68" t="s">
        <v>168</v>
      </c>
      <c r="I236" s="68">
        <v>6</v>
      </c>
      <c r="J236" s="68" t="s">
        <v>169</v>
      </c>
      <c r="K236" s="68">
        <v>0</v>
      </c>
      <c r="L236" s="68" t="s">
        <v>169</v>
      </c>
      <c r="M236" s="68">
        <v>0</v>
      </c>
      <c r="N236" s="68" t="s">
        <v>169</v>
      </c>
      <c r="O236" s="68">
        <v>0</v>
      </c>
      <c r="Q236" s="73" t="e">
        <f t="shared" si="44"/>
        <v>#N/A</v>
      </c>
      <c r="R236" s="73" t="e">
        <f t="shared" si="44"/>
        <v>#N/A</v>
      </c>
      <c r="S236" s="73" t="e">
        <f t="shared" si="44"/>
        <v>#N/A</v>
      </c>
      <c r="T236" s="73" t="e">
        <f t="shared" si="44"/>
        <v>#N/A</v>
      </c>
      <c r="U236" s="73" t="e">
        <f t="shared" si="44"/>
        <v>#N/A</v>
      </c>
      <c r="V236" s="73" t="e">
        <f t="shared" si="44"/>
        <v>#N/A</v>
      </c>
      <c r="W236" s="73" t="e">
        <f t="shared" si="44"/>
        <v>#N/A</v>
      </c>
      <c r="X236" s="73" t="e">
        <f t="shared" si="44"/>
        <v>#N/A</v>
      </c>
      <c r="Y236" s="73" t="e">
        <f t="shared" si="44"/>
        <v>#N/A</v>
      </c>
      <c r="Z236" s="73" t="e">
        <f t="shared" si="44"/>
        <v>#N/A</v>
      </c>
      <c r="AA236" s="73" t="e">
        <f t="shared" si="44"/>
        <v>#N/A</v>
      </c>
      <c r="AB236" s="73" t="e">
        <f t="shared" si="44"/>
        <v>#N/A</v>
      </c>
      <c r="AC236" s="73" t="e">
        <f t="shared" si="44"/>
        <v>#N/A</v>
      </c>
      <c r="AD236" s="73" t="e">
        <f t="shared" si="44"/>
        <v>#N/A</v>
      </c>
      <c r="AE236" s="73" t="e">
        <f t="shared" si="44"/>
        <v>#N/A</v>
      </c>
      <c r="AF236" s="73" t="e">
        <f t="shared" si="44"/>
        <v>#N/A</v>
      </c>
      <c r="AG236" s="73" t="e">
        <f t="shared" si="43"/>
        <v>#N/A</v>
      </c>
      <c r="AH236" s="73" t="e">
        <f t="shared" si="43"/>
        <v>#N/A</v>
      </c>
      <c r="AI236" s="73" t="e">
        <f t="shared" si="43"/>
        <v>#N/A</v>
      </c>
      <c r="AJ236" s="73" t="e">
        <f t="shared" si="43"/>
        <v>#N/A</v>
      </c>
      <c r="AK236" s="73" t="e">
        <f t="shared" si="43"/>
        <v>#N/A</v>
      </c>
      <c r="AL236" s="73" t="e">
        <f t="shared" si="43"/>
        <v>#N/A</v>
      </c>
      <c r="AM236" s="73" t="e">
        <f t="shared" si="43"/>
        <v>#N/A</v>
      </c>
      <c r="AN236" s="73" t="e">
        <f t="shared" si="43"/>
        <v>#N/A</v>
      </c>
      <c r="AO236" s="73" t="e">
        <f t="shared" si="43"/>
        <v>#N/A</v>
      </c>
      <c r="AP236" s="73" t="e">
        <f t="shared" si="43"/>
        <v>#N/A</v>
      </c>
      <c r="AQ236" s="73" t="e">
        <f t="shared" si="43"/>
        <v>#N/A</v>
      </c>
      <c r="AR236" s="73" t="e">
        <f t="shared" si="41"/>
        <v>#N/A</v>
      </c>
      <c r="AS236" s="73" t="e">
        <f t="shared" si="41"/>
        <v>#N/A</v>
      </c>
      <c r="AT236" s="73" t="e">
        <f t="shared" si="41"/>
        <v>#N/A</v>
      </c>
      <c r="AU236" s="73" t="e">
        <f t="shared" si="41"/>
        <v>#N/A</v>
      </c>
      <c r="AV236" s="73" t="e">
        <f t="shared" si="41"/>
        <v>#N/A</v>
      </c>
      <c r="AW236" s="73">
        <f t="shared" si="41"/>
        <v>6</v>
      </c>
      <c r="AX236" s="73" t="e">
        <f t="shared" si="41"/>
        <v>#N/A</v>
      </c>
      <c r="AY236" s="73" t="e">
        <f t="shared" si="41"/>
        <v>#N/A</v>
      </c>
      <c r="AZ236" s="73" t="e">
        <f t="shared" si="41"/>
        <v>#N/A</v>
      </c>
    </row>
    <row r="237" spans="2:52">
      <c r="B237" s="66">
        <v>233</v>
      </c>
      <c r="C237" s="66" t="s">
        <v>379</v>
      </c>
      <c r="D237" s="66" t="s">
        <v>168</v>
      </c>
      <c r="E237" s="66">
        <f>SUMIF($BF$5:$BF$40,D237,$BE$5:$BE$40)+COUNTIF($D$4:D237,D237)</f>
        <v>33311</v>
      </c>
      <c r="F237" s="66" t="s">
        <v>389</v>
      </c>
      <c r="G237" s="67" t="s">
        <v>95</v>
      </c>
      <c r="H237" s="68" t="s">
        <v>168</v>
      </c>
      <c r="I237" s="68">
        <v>10</v>
      </c>
      <c r="J237" s="68" t="s">
        <v>136</v>
      </c>
      <c r="K237" s="68">
        <v>6</v>
      </c>
      <c r="L237" s="68" t="s">
        <v>164</v>
      </c>
      <c r="M237" s="68">
        <v>6</v>
      </c>
      <c r="N237" s="68" t="s">
        <v>137</v>
      </c>
      <c r="O237" s="68">
        <v>0</v>
      </c>
      <c r="Q237" s="73" t="e">
        <f t="shared" si="44"/>
        <v>#N/A</v>
      </c>
      <c r="R237" s="73" t="e">
        <f t="shared" si="44"/>
        <v>#N/A</v>
      </c>
      <c r="S237" s="73" t="e">
        <f t="shared" si="44"/>
        <v>#N/A</v>
      </c>
      <c r="T237" s="73" t="e">
        <f t="shared" si="44"/>
        <v>#N/A</v>
      </c>
      <c r="U237" s="73" t="e">
        <f t="shared" si="44"/>
        <v>#N/A</v>
      </c>
      <c r="V237" s="73" t="e">
        <f t="shared" si="44"/>
        <v>#N/A</v>
      </c>
      <c r="W237" s="73" t="e">
        <f t="shared" si="44"/>
        <v>#N/A</v>
      </c>
      <c r="X237" s="73" t="e">
        <f t="shared" si="44"/>
        <v>#N/A</v>
      </c>
      <c r="Y237" s="73" t="e">
        <f t="shared" si="44"/>
        <v>#N/A</v>
      </c>
      <c r="Z237" s="73" t="e">
        <f t="shared" si="44"/>
        <v>#N/A</v>
      </c>
      <c r="AA237" s="73" t="e">
        <f t="shared" si="44"/>
        <v>#N/A</v>
      </c>
      <c r="AB237" s="73" t="e">
        <f t="shared" si="44"/>
        <v>#N/A</v>
      </c>
      <c r="AC237" s="73" t="e">
        <f t="shared" si="44"/>
        <v>#N/A</v>
      </c>
      <c r="AD237" s="73" t="e">
        <f t="shared" si="44"/>
        <v>#N/A</v>
      </c>
      <c r="AE237" s="73" t="e">
        <f t="shared" si="44"/>
        <v>#N/A</v>
      </c>
      <c r="AF237" s="73" t="e">
        <f t="shared" si="44"/>
        <v>#N/A</v>
      </c>
      <c r="AG237" s="73" t="e">
        <f t="shared" si="43"/>
        <v>#N/A</v>
      </c>
      <c r="AH237" s="73" t="e">
        <f t="shared" si="43"/>
        <v>#N/A</v>
      </c>
      <c r="AI237" s="73" t="e">
        <f t="shared" si="43"/>
        <v>#N/A</v>
      </c>
      <c r="AJ237" s="73" t="e">
        <f t="shared" si="43"/>
        <v>#N/A</v>
      </c>
      <c r="AK237" s="73">
        <f t="shared" si="43"/>
        <v>6</v>
      </c>
      <c r="AL237" s="73" t="e">
        <f t="shared" si="43"/>
        <v>#N/A</v>
      </c>
      <c r="AM237" s="73">
        <f t="shared" si="43"/>
        <v>6</v>
      </c>
      <c r="AN237" s="73" t="e">
        <f t="shared" si="43"/>
        <v>#N/A</v>
      </c>
      <c r="AO237" s="73" t="e">
        <f t="shared" si="43"/>
        <v>#N/A</v>
      </c>
      <c r="AP237" s="73" t="e">
        <f t="shared" si="43"/>
        <v>#N/A</v>
      </c>
      <c r="AQ237" s="73" t="e">
        <f t="shared" si="43"/>
        <v>#N/A</v>
      </c>
      <c r="AR237" s="73" t="e">
        <f t="shared" si="41"/>
        <v>#N/A</v>
      </c>
      <c r="AS237" s="73" t="e">
        <f t="shared" si="41"/>
        <v>#N/A</v>
      </c>
      <c r="AT237" s="73" t="e">
        <f t="shared" si="41"/>
        <v>#N/A</v>
      </c>
      <c r="AU237" s="73" t="e">
        <f t="shared" si="41"/>
        <v>#N/A</v>
      </c>
      <c r="AV237" s="73" t="e">
        <f t="shared" si="41"/>
        <v>#N/A</v>
      </c>
      <c r="AW237" s="73">
        <f t="shared" si="41"/>
        <v>10</v>
      </c>
      <c r="AX237" s="73" t="e">
        <f t="shared" si="41"/>
        <v>#N/A</v>
      </c>
      <c r="AY237" s="73" t="e">
        <f t="shared" si="41"/>
        <v>#N/A</v>
      </c>
      <c r="AZ237" s="73" t="e">
        <f t="shared" si="41"/>
        <v>#N/A</v>
      </c>
    </row>
    <row r="238" spans="2:52">
      <c r="B238" s="66">
        <v>234</v>
      </c>
      <c r="C238" s="66" t="s">
        <v>175</v>
      </c>
      <c r="D238" s="66" t="s">
        <v>93</v>
      </c>
      <c r="E238" s="66">
        <f>SUMIF($BF$5:$BF$40,D238,$BE$5:$BE$40)+COUNTIF($D$4:D238,D238)</f>
        <v>31301</v>
      </c>
      <c r="F238" s="66" t="s">
        <v>390</v>
      </c>
      <c r="G238" s="67" t="s">
        <v>337</v>
      </c>
      <c r="H238" s="68" t="s">
        <v>93</v>
      </c>
      <c r="I238" s="68">
        <v>1</v>
      </c>
      <c r="J238" s="68" t="s">
        <v>137</v>
      </c>
      <c r="K238" s="68">
        <v>0</v>
      </c>
      <c r="L238" s="68" t="s">
        <v>137</v>
      </c>
      <c r="M238" s="68">
        <v>0</v>
      </c>
      <c r="N238" s="68" t="s">
        <v>137</v>
      </c>
      <c r="O238" s="68">
        <v>0</v>
      </c>
      <c r="Q238" s="73" t="e">
        <f t="shared" si="44"/>
        <v>#N/A</v>
      </c>
      <c r="R238" s="73" t="e">
        <f t="shared" si="44"/>
        <v>#N/A</v>
      </c>
      <c r="S238" s="73" t="e">
        <f t="shared" si="44"/>
        <v>#N/A</v>
      </c>
      <c r="T238" s="73" t="e">
        <f t="shared" si="44"/>
        <v>#N/A</v>
      </c>
      <c r="U238" s="73" t="e">
        <f t="shared" si="44"/>
        <v>#N/A</v>
      </c>
      <c r="V238" s="73" t="e">
        <f t="shared" si="44"/>
        <v>#N/A</v>
      </c>
      <c r="W238" s="73" t="e">
        <f t="shared" si="44"/>
        <v>#N/A</v>
      </c>
      <c r="X238" s="73" t="e">
        <f t="shared" si="44"/>
        <v>#N/A</v>
      </c>
      <c r="Y238" s="73" t="e">
        <f t="shared" si="44"/>
        <v>#N/A</v>
      </c>
      <c r="Z238" s="73" t="e">
        <f t="shared" si="44"/>
        <v>#N/A</v>
      </c>
      <c r="AA238" s="73" t="e">
        <f t="shared" si="44"/>
        <v>#N/A</v>
      </c>
      <c r="AB238" s="73" t="e">
        <f t="shared" si="44"/>
        <v>#N/A</v>
      </c>
      <c r="AC238" s="73">
        <f t="shared" si="44"/>
        <v>1</v>
      </c>
      <c r="AD238" s="73" t="e">
        <f t="shared" si="44"/>
        <v>#N/A</v>
      </c>
      <c r="AE238" s="73" t="e">
        <f t="shared" si="44"/>
        <v>#N/A</v>
      </c>
      <c r="AF238" s="73" t="e">
        <f t="shared" si="44"/>
        <v>#N/A</v>
      </c>
      <c r="AG238" s="73" t="e">
        <f t="shared" si="43"/>
        <v>#N/A</v>
      </c>
      <c r="AH238" s="73" t="e">
        <f t="shared" si="43"/>
        <v>#N/A</v>
      </c>
      <c r="AI238" s="73" t="e">
        <f t="shared" si="43"/>
        <v>#N/A</v>
      </c>
      <c r="AJ238" s="73" t="e">
        <f t="shared" si="43"/>
        <v>#N/A</v>
      </c>
      <c r="AK238" s="73" t="e">
        <f t="shared" si="43"/>
        <v>#N/A</v>
      </c>
      <c r="AL238" s="73" t="e">
        <f t="shared" si="43"/>
        <v>#N/A</v>
      </c>
      <c r="AM238" s="73" t="e">
        <f t="shared" si="43"/>
        <v>#N/A</v>
      </c>
      <c r="AN238" s="73" t="e">
        <f t="shared" si="43"/>
        <v>#N/A</v>
      </c>
      <c r="AO238" s="73" t="e">
        <f t="shared" si="43"/>
        <v>#N/A</v>
      </c>
      <c r="AP238" s="73" t="e">
        <f t="shared" si="43"/>
        <v>#N/A</v>
      </c>
      <c r="AQ238" s="73" t="e">
        <f t="shared" si="43"/>
        <v>#N/A</v>
      </c>
      <c r="AR238" s="73" t="e">
        <f t="shared" si="41"/>
        <v>#N/A</v>
      </c>
      <c r="AS238" s="73" t="e">
        <f t="shared" si="41"/>
        <v>#N/A</v>
      </c>
      <c r="AT238" s="73" t="e">
        <f t="shared" si="41"/>
        <v>#N/A</v>
      </c>
      <c r="AU238" s="73" t="e">
        <f t="shared" si="41"/>
        <v>#N/A</v>
      </c>
      <c r="AV238" s="73" t="e">
        <f t="shared" si="41"/>
        <v>#N/A</v>
      </c>
      <c r="AW238" s="73" t="e">
        <f t="shared" si="41"/>
        <v>#N/A</v>
      </c>
      <c r="AX238" s="73" t="e">
        <f t="shared" si="41"/>
        <v>#N/A</v>
      </c>
      <c r="AY238" s="73" t="e">
        <f t="shared" si="41"/>
        <v>#N/A</v>
      </c>
      <c r="AZ238" s="73" t="e">
        <f t="shared" si="41"/>
        <v>#N/A</v>
      </c>
    </row>
    <row r="239" spans="2:52">
      <c r="B239" s="66">
        <v>235</v>
      </c>
      <c r="C239" s="66" t="s">
        <v>175</v>
      </c>
      <c r="D239" s="66" t="s">
        <v>93</v>
      </c>
      <c r="E239" s="66">
        <f>SUMIF($BF$5:$BF$40,D239,$BE$5:$BE$40)+COUNTIF($D$4:D239,D239)</f>
        <v>31302</v>
      </c>
      <c r="F239" s="66" t="s">
        <v>391</v>
      </c>
      <c r="G239" s="67" t="s">
        <v>337</v>
      </c>
      <c r="H239" s="68" t="s">
        <v>93</v>
      </c>
      <c r="I239" s="68">
        <v>1</v>
      </c>
      <c r="J239" s="68" t="s">
        <v>137</v>
      </c>
      <c r="K239" s="68">
        <v>0</v>
      </c>
      <c r="L239" s="68" t="s">
        <v>137</v>
      </c>
      <c r="M239" s="68">
        <v>0</v>
      </c>
      <c r="N239" s="68" t="s">
        <v>137</v>
      </c>
      <c r="O239" s="68">
        <v>0</v>
      </c>
      <c r="Q239" s="73" t="e">
        <f t="shared" si="44"/>
        <v>#N/A</v>
      </c>
      <c r="R239" s="73" t="e">
        <f t="shared" si="44"/>
        <v>#N/A</v>
      </c>
      <c r="S239" s="73" t="e">
        <f t="shared" si="44"/>
        <v>#N/A</v>
      </c>
      <c r="T239" s="73" t="e">
        <f t="shared" si="44"/>
        <v>#N/A</v>
      </c>
      <c r="U239" s="73" t="e">
        <f t="shared" si="44"/>
        <v>#N/A</v>
      </c>
      <c r="V239" s="73" t="e">
        <f t="shared" si="44"/>
        <v>#N/A</v>
      </c>
      <c r="W239" s="73" t="e">
        <f t="shared" si="44"/>
        <v>#N/A</v>
      </c>
      <c r="X239" s="73" t="e">
        <f t="shared" si="44"/>
        <v>#N/A</v>
      </c>
      <c r="Y239" s="73" t="e">
        <f t="shared" si="44"/>
        <v>#N/A</v>
      </c>
      <c r="Z239" s="73" t="e">
        <f t="shared" si="44"/>
        <v>#N/A</v>
      </c>
      <c r="AA239" s="73" t="e">
        <f t="shared" si="44"/>
        <v>#N/A</v>
      </c>
      <c r="AB239" s="73" t="e">
        <f t="shared" si="44"/>
        <v>#N/A</v>
      </c>
      <c r="AC239" s="73">
        <f t="shared" si="44"/>
        <v>1</v>
      </c>
      <c r="AD239" s="73" t="e">
        <f t="shared" si="44"/>
        <v>#N/A</v>
      </c>
      <c r="AE239" s="73" t="e">
        <f t="shared" si="44"/>
        <v>#N/A</v>
      </c>
      <c r="AF239" s="73" t="e">
        <f t="shared" si="44"/>
        <v>#N/A</v>
      </c>
      <c r="AG239" s="73" t="e">
        <f t="shared" si="43"/>
        <v>#N/A</v>
      </c>
      <c r="AH239" s="73" t="e">
        <f t="shared" si="43"/>
        <v>#N/A</v>
      </c>
      <c r="AI239" s="73" t="e">
        <f t="shared" si="43"/>
        <v>#N/A</v>
      </c>
      <c r="AJ239" s="73" t="e">
        <f t="shared" si="43"/>
        <v>#N/A</v>
      </c>
      <c r="AK239" s="73" t="e">
        <f t="shared" si="43"/>
        <v>#N/A</v>
      </c>
      <c r="AL239" s="73" t="e">
        <f t="shared" si="43"/>
        <v>#N/A</v>
      </c>
      <c r="AM239" s="73" t="e">
        <f t="shared" si="43"/>
        <v>#N/A</v>
      </c>
      <c r="AN239" s="73" t="e">
        <f t="shared" si="43"/>
        <v>#N/A</v>
      </c>
      <c r="AO239" s="73" t="e">
        <f t="shared" si="43"/>
        <v>#N/A</v>
      </c>
      <c r="AP239" s="73" t="e">
        <f t="shared" si="43"/>
        <v>#N/A</v>
      </c>
      <c r="AQ239" s="73" t="e">
        <f t="shared" si="43"/>
        <v>#N/A</v>
      </c>
      <c r="AR239" s="73" t="e">
        <f t="shared" si="41"/>
        <v>#N/A</v>
      </c>
      <c r="AS239" s="73" t="e">
        <f t="shared" si="41"/>
        <v>#N/A</v>
      </c>
      <c r="AT239" s="73" t="e">
        <f t="shared" si="41"/>
        <v>#N/A</v>
      </c>
      <c r="AU239" s="73" t="e">
        <f t="shared" si="41"/>
        <v>#N/A</v>
      </c>
      <c r="AV239" s="73" t="e">
        <f t="shared" si="41"/>
        <v>#N/A</v>
      </c>
      <c r="AW239" s="73" t="e">
        <f t="shared" si="41"/>
        <v>#N/A</v>
      </c>
      <c r="AX239" s="73" t="e">
        <f t="shared" si="41"/>
        <v>#N/A</v>
      </c>
      <c r="AY239" s="73" t="e">
        <f t="shared" si="41"/>
        <v>#N/A</v>
      </c>
      <c r="AZ239" s="73" t="e">
        <f t="shared" ref="AR239:AZ268" si="45">INDEX($H239:$O239,1,MATCH(AZ$4,$H239:$O239,0)+1)</f>
        <v>#N/A</v>
      </c>
    </row>
    <row r="240" spans="2:52">
      <c r="B240" s="66">
        <v>236</v>
      </c>
      <c r="C240" s="66" t="s">
        <v>175</v>
      </c>
      <c r="D240" s="66" t="s">
        <v>93</v>
      </c>
      <c r="E240" s="66">
        <f>SUMIF($BF$5:$BF$40,D240,$BE$5:$BE$40)+COUNTIF($D$4:D240,D240)</f>
        <v>31303</v>
      </c>
      <c r="F240" s="66" t="s">
        <v>392</v>
      </c>
      <c r="G240" s="67" t="s">
        <v>337</v>
      </c>
      <c r="H240" s="68" t="s">
        <v>93</v>
      </c>
      <c r="I240" s="68">
        <v>4</v>
      </c>
      <c r="J240" s="68" t="s">
        <v>137</v>
      </c>
      <c r="K240" s="68">
        <v>0</v>
      </c>
      <c r="L240" s="68" t="s">
        <v>137</v>
      </c>
      <c r="M240" s="68">
        <v>0</v>
      </c>
      <c r="N240" s="68" t="s">
        <v>137</v>
      </c>
      <c r="O240" s="68">
        <v>0</v>
      </c>
      <c r="Q240" s="73" t="e">
        <f t="shared" si="44"/>
        <v>#N/A</v>
      </c>
      <c r="R240" s="73" t="e">
        <f t="shared" si="44"/>
        <v>#N/A</v>
      </c>
      <c r="S240" s="73" t="e">
        <f t="shared" si="44"/>
        <v>#N/A</v>
      </c>
      <c r="T240" s="73" t="e">
        <f t="shared" si="44"/>
        <v>#N/A</v>
      </c>
      <c r="U240" s="73" t="e">
        <f t="shared" si="44"/>
        <v>#N/A</v>
      </c>
      <c r="V240" s="73" t="e">
        <f t="shared" si="44"/>
        <v>#N/A</v>
      </c>
      <c r="W240" s="73" t="e">
        <f t="shared" si="44"/>
        <v>#N/A</v>
      </c>
      <c r="X240" s="73" t="e">
        <f t="shared" si="44"/>
        <v>#N/A</v>
      </c>
      <c r="Y240" s="73" t="e">
        <f t="shared" si="44"/>
        <v>#N/A</v>
      </c>
      <c r="Z240" s="73" t="e">
        <f t="shared" si="44"/>
        <v>#N/A</v>
      </c>
      <c r="AA240" s="73" t="e">
        <f t="shared" si="44"/>
        <v>#N/A</v>
      </c>
      <c r="AB240" s="73" t="e">
        <f t="shared" si="44"/>
        <v>#N/A</v>
      </c>
      <c r="AC240" s="73">
        <f t="shared" si="44"/>
        <v>4</v>
      </c>
      <c r="AD240" s="73" t="e">
        <f t="shared" si="44"/>
        <v>#N/A</v>
      </c>
      <c r="AE240" s="73" t="e">
        <f t="shared" si="44"/>
        <v>#N/A</v>
      </c>
      <c r="AF240" s="73" t="e">
        <f t="shared" si="44"/>
        <v>#N/A</v>
      </c>
      <c r="AG240" s="73" t="e">
        <f t="shared" si="43"/>
        <v>#N/A</v>
      </c>
      <c r="AH240" s="73" t="e">
        <f t="shared" si="43"/>
        <v>#N/A</v>
      </c>
      <c r="AI240" s="73" t="e">
        <f t="shared" si="43"/>
        <v>#N/A</v>
      </c>
      <c r="AJ240" s="73" t="e">
        <f t="shared" si="43"/>
        <v>#N/A</v>
      </c>
      <c r="AK240" s="73" t="e">
        <f t="shared" si="43"/>
        <v>#N/A</v>
      </c>
      <c r="AL240" s="73" t="e">
        <f t="shared" si="43"/>
        <v>#N/A</v>
      </c>
      <c r="AM240" s="73" t="e">
        <f t="shared" si="43"/>
        <v>#N/A</v>
      </c>
      <c r="AN240" s="73" t="e">
        <f t="shared" si="43"/>
        <v>#N/A</v>
      </c>
      <c r="AO240" s="73" t="e">
        <f t="shared" si="43"/>
        <v>#N/A</v>
      </c>
      <c r="AP240" s="73" t="e">
        <f t="shared" si="43"/>
        <v>#N/A</v>
      </c>
      <c r="AQ240" s="73" t="e">
        <f t="shared" si="43"/>
        <v>#N/A</v>
      </c>
      <c r="AR240" s="73" t="e">
        <f t="shared" si="45"/>
        <v>#N/A</v>
      </c>
      <c r="AS240" s="73" t="e">
        <f t="shared" si="45"/>
        <v>#N/A</v>
      </c>
      <c r="AT240" s="73" t="e">
        <f t="shared" si="45"/>
        <v>#N/A</v>
      </c>
      <c r="AU240" s="73" t="e">
        <f t="shared" si="45"/>
        <v>#N/A</v>
      </c>
      <c r="AV240" s="73" t="e">
        <f t="shared" si="45"/>
        <v>#N/A</v>
      </c>
      <c r="AW240" s="73" t="e">
        <f t="shared" si="45"/>
        <v>#N/A</v>
      </c>
      <c r="AX240" s="73" t="e">
        <f t="shared" si="45"/>
        <v>#N/A</v>
      </c>
      <c r="AY240" s="73" t="e">
        <f t="shared" si="45"/>
        <v>#N/A</v>
      </c>
      <c r="AZ240" s="73" t="e">
        <f t="shared" si="45"/>
        <v>#N/A</v>
      </c>
    </row>
    <row r="241" spans="2:52">
      <c r="B241" s="66">
        <v>237</v>
      </c>
      <c r="C241" s="66" t="s">
        <v>175</v>
      </c>
      <c r="D241" s="66" t="s">
        <v>93</v>
      </c>
      <c r="E241" s="66">
        <f>SUMIF($BF$5:$BF$40,D241,$BE$5:$BE$40)+COUNTIF($D$4:D241,D241)</f>
        <v>31304</v>
      </c>
      <c r="F241" s="66" t="s">
        <v>393</v>
      </c>
      <c r="G241" s="67" t="s">
        <v>337</v>
      </c>
      <c r="H241" s="68" t="s">
        <v>93</v>
      </c>
      <c r="I241" s="68">
        <v>8</v>
      </c>
      <c r="J241" s="68" t="s">
        <v>137</v>
      </c>
      <c r="K241" s="68">
        <v>0</v>
      </c>
      <c r="L241" s="68" t="s">
        <v>137</v>
      </c>
      <c r="M241" s="68">
        <v>0</v>
      </c>
      <c r="N241" s="68" t="s">
        <v>137</v>
      </c>
      <c r="O241" s="68">
        <v>0</v>
      </c>
      <c r="Q241" s="73" t="e">
        <f t="shared" si="44"/>
        <v>#N/A</v>
      </c>
      <c r="R241" s="73" t="e">
        <f t="shared" si="44"/>
        <v>#N/A</v>
      </c>
      <c r="S241" s="73" t="e">
        <f t="shared" si="44"/>
        <v>#N/A</v>
      </c>
      <c r="T241" s="73" t="e">
        <f t="shared" si="44"/>
        <v>#N/A</v>
      </c>
      <c r="U241" s="73" t="e">
        <f t="shared" si="44"/>
        <v>#N/A</v>
      </c>
      <c r="V241" s="73" t="e">
        <f t="shared" si="44"/>
        <v>#N/A</v>
      </c>
      <c r="W241" s="73" t="e">
        <f t="shared" si="44"/>
        <v>#N/A</v>
      </c>
      <c r="X241" s="73" t="e">
        <f t="shared" si="44"/>
        <v>#N/A</v>
      </c>
      <c r="Y241" s="73" t="e">
        <f t="shared" si="44"/>
        <v>#N/A</v>
      </c>
      <c r="Z241" s="73" t="e">
        <f t="shared" si="44"/>
        <v>#N/A</v>
      </c>
      <c r="AA241" s="73" t="e">
        <f t="shared" si="44"/>
        <v>#N/A</v>
      </c>
      <c r="AB241" s="73" t="e">
        <f t="shared" si="44"/>
        <v>#N/A</v>
      </c>
      <c r="AC241" s="73">
        <f t="shared" si="44"/>
        <v>8</v>
      </c>
      <c r="AD241" s="73" t="e">
        <f t="shared" si="44"/>
        <v>#N/A</v>
      </c>
      <c r="AE241" s="73" t="e">
        <f t="shared" si="44"/>
        <v>#N/A</v>
      </c>
      <c r="AF241" s="73" t="e">
        <f t="shared" si="44"/>
        <v>#N/A</v>
      </c>
      <c r="AG241" s="73" t="e">
        <f t="shared" si="43"/>
        <v>#N/A</v>
      </c>
      <c r="AH241" s="73" t="e">
        <f t="shared" si="43"/>
        <v>#N/A</v>
      </c>
      <c r="AI241" s="73" t="e">
        <f t="shared" si="43"/>
        <v>#N/A</v>
      </c>
      <c r="AJ241" s="73" t="e">
        <f t="shared" si="43"/>
        <v>#N/A</v>
      </c>
      <c r="AK241" s="73" t="e">
        <f t="shared" si="43"/>
        <v>#N/A</v>
      </c>
      <c r="AL241" s="73" t="e">
        <f t="shared" si="43"/>
        <v>#N/A</v>
      </c>
      <c r="AM241" s="73" t="e">
        <f t="shared" si="43"/>
        <v>#N/A</v>
      </c>
      <c r="AN241" s="73" t="e">
        <f t="shared" si="43"/>
        <v>#N/A</v>
      </c>
      <c r="AO241" s="73" t="e">
        <f t="shared" si="43"/>
        <v>#N/A</v>
      </c>
      <c r="AP241" s="73" t="e">
        <f t="shared" si="43"/>
        <v>#N/A</v>
      </c>
      <c r="AQ241" s="73" t="e">
        <f t="shared" si="43"/>
        <v>#N/A</v>
      </c>
      <c r="AR241" s="73" t="e">
        <f t="shared" si="45"/>
        <v>#N/A</v>
      </c>
      <c r="AS241" s="73" t="e">
        <f t="shared" si="45"/>
        <v>#N/A</v>
      </c>
      <c r="AT241" s="73" t="e">
        <f t="shared" si="45"/>
        <v>#N/A</v>
      </c>
      <c r="AU241" s="73" t="e">
        <f t="shared" si="45"/>
        <v>#N/A</v>
      </c>
      <c r="AV241" s="73" t="e">
        <f t="shared" si="45"/>
        <v>#N/A</v>
      </c>
      <c r="AW241" s="73" t="e">
        <f t="shared" si="45"/>
        <v>#N/A</v>
      </c>
      <c r="AX241" s="73" t="e">
        <f t="shared" si="45"/>
        <v>#N/A</v>
      </c>
      <c r="AY241" s="73" t="e">
        <f t="shared" si="45"/>
        <v>#N/A</v>
      </c>
      <c r="AZ241" s="73" t="e">
        <f t="shared" si="45"/>
        <v>#N/A</v>
      </c>
    </row>
    <row r="242" spans="2:52">
      <c r="B242" s="66">
        <v>238</v>
      </c>
      <c r="C242" s="66" t="s">
        <v>175</v>
      </c>
      <c r="D242" s="66" t="s">
        <v>93</v>
      </c>
      <c r="E242" s="66">
        <f>SUMIF($BF$5:$BF$40,D242,$BE$5:$BE$40)+COUNTIF($D$4:D242,D242)</f>
        <v>31305</v>
      </c>
      <c r="F242" s="66" t="s">
        <v>394</v>
      </c>
      <c r="G242" s="67" t="s">
        <v>95</v>
      </c>
      <c r="H242" s="68" t="s">
        <v>93</v>
      </c>
      <c r="I242" s="68">
        <v>8</v>
      </c>
      <c r="J242" s="68" t="s">
        <v>159</v>
      </c>
      <c r="K242" s="68">
        <v>7</v>
      </c>
      <c r="L242" s="68" t="s">
        <v>153</v>
      </c>
      <c r="M242" s="68">
        <v>4</v>
      </c>
      <c r="N242" s="68" t="s">
        <v>124</v>
      </c>
      <c r="O242" s="68">
        <v>0</v>
      </c>
      <c r="Q242" s="73" t="e">
        <f t="shared" si="44"/>
        <v>#N/A</v>
      </c>
      <c r="R242" s="73" t="e">
        <f t="shared" si="44"/>
        <v>#N/A</v>
      </c>
      <c r="S242" s="73" t="e">
        <f t="shared" si="44"/>
        <v>#N/A</v>
      </c>
      <c r="T242" s="73" t="e">
        <f t="shared" si="44"/>
        <v>#N/A</v>
      </c>
      <c r="U242" s="73" t="e">
        <f t="shared" si="44"/>
        <v>#N/A</v>
      </c>
      <c r="V242" s="73" t="e">
        <f t="shared" si="44"/>
        <v>#N/A</v>
      </c>
      <c r="W242" s="73" t="e">
        <f t="shared" si="44"/>
        <v>#N/A</v>
      </c>
      <c r="X242" s="73" t="e">
        <f t="shared" si="44"/>
        <v>#N/A</v>
      </c>
      <c r="Y242" s="73" t="e">
        <f t="shared" si="44"/>
        <v>#N/A</v>
      </c>
      <c r="Z242" s="73" t="e">
        <f t="shared" si="44"/>
        <v>#N/A</v>
      </c>
      <c r="AA242" s="73" t="e">
        <f t="shared" si="44"/>
        <v>#N/A</v>
      </c>
      <c r="AB242" s="73" t="e">
        <f t="shared" si="44"/>
        <v>#N/A</v>
      </c>
      <c r="AC242" s="73">
        <f t="shared" si="44"/>
        <v>8</v>
      </c>
      <c r="AD242" s="73" t="e">
        <f t="shared" si="44"/>
        <v>#N/A</v>
      </c>
      <c r="AE242" s="73" t="e">
        <f t="shared" si="44"/>
        <v>#N/A</v>
      </c>
      <c r="AF242" s="73">
        <f t="shared" si="44"/>
        <v>4</v>
      </c>
      <c r="AG242" s="73" t="e">
        <f t="shared" si="43"/>
        <v>#N/A</v>
      </c>
      <c r="AH242" s="73" t="e">
        <f t="shared" si="43"/>
        <v>#N/A</v>
      </c>
      <c r="AI242" s="73" t="e">
        <f t="shared" si="43"/>
        <v>#N/A</v>
      </c>
      <c r="AJ242" s="73" t="e">
        <f t="shared" si="43"/>
        <v>#N/A</v>
      </c>
      <c r="AK242" s="73" t="e">
        <f t="shared" si="43"/>
        <v>#N/A</v>
      </c>
      <c r="AL242" s="73" t="e">
        <f t="shared" si="43"/>
        <v>#N/A</v>
      </c>
      <c r="AM242" s="73" t="e">
        <f t="shared" si="43"/>
        <v>#N/A</v>
      </c>
      <c r="AN242" s="73" t="e">
        <f t="shared" si="43"/>
        <v>#N/A</v>
      </c>
      <c r="AO242" s="73" t="e">
        <f t="shared" si="43"/>
        <v>#N/A</v>
      </c>
      <c r="AP242" s="73" t="e">
        <f t="shared" si="43"/>
        <v>#N/A</v>
      </c>
      <c r="AQ242" s="73" t="e">
        <f t="shared" si="43"/>
        <v>#N/A</v>
      </c>
      <c r="AR242" s="73" t="e">
        <f t="shared" si="45"/>
        <v>#N/A</v>
      </c>
      <c r="AS242" s="73" t="e">
        <f t="shared" si="45"/>
        <v>#N/A</v>
      </c>
      <c r="AT242" s="73">
        <f t="shared" si="45"/>
        <v>7</v>
      </c>
      <c r="AU242" s="73" t="e">
        <f t="shared" si="45"/>
        <v>#N/A</v>
      </c>
      <c r="AV242" s="73" t="e">
        <f t="shared" si="45"/>
        <v>#N/A</v>
      </c>
      <c r="AW242" s="73" t="e">
        <f t="shared" si="45"/>
        <v>#N/A</v>
      </c>
      <c r="AX242" s="73" t="e">
        <f t="shared" si="45"/>
        <v>#N/A</v>
      </c>
      <c r="AY242" s="73" t="e">
        <f t="shared" si="45"/>
        <v>#N/A</v>
      </c>
      <c r="AZ242" s="73" t="e">
        <f t="shared" si="45"/>
        <v>#N/A</v>
      </c>
    </row>
    <row r="243" spans="2:52">
      <c r="B243" s="66">
        <v>239</v>
      </c>
      <c r="C243" s="66" t="s">
        <v>395</v>
      </c>
      <c r="D243" s="66" t="s">
        <v>104</v>
      </c>
      <c r="E243" s="66">
        <f>SUMIF($BF$5:$BF$40,D243,$BE$5:$BE$40)+COUNTIF($D$4:D243,D243)</f>
        <v>31401</v>
      </c>
      <c r="F243" s="66" t="s">
        <v>396</v>
      </c>
      <c r="G243" s="67" t="s">
        <v>397</v>
      </c>
      <c r="H243" s="68" t="s">
        <v>104</v>
      </c>
      <c r="I243" s="68">
        <v>1</v>
      </c>
      <c r="J243" s="68" t="s">
        <v>124</v>
      </c>
      <c r="K243" s="68">
        <v>0</v>
      </c>
      <c r="L243" s="68" t="s">
        <v>124</v>
      </c>
      <c r="M243" s="68">
        <v>0</v>
      </c>
      <c r="N243" s="68" t="s">
        <v>124</v>
      </c>
      <c r="O243" s="68">
        <v>0</v>
      </c>
      <c r="Q243" s="73" t="e">
        <f t="shared" si="44"/>
        <v>#N/A</v>
      </c>
      <c r="R243" s="73" t="e">
        <f t="shared" si="44"/>
        <v>#N/A</v>
      </c>
      <c r="S243" s="73" t="e">
        <f t="shared" si="44"/>
        <v>#N/A</v>
      </c>
      <c r="T243" s="73" t="e">
        <f t="shared" si="44"/>
        <v>#N/A</v>
      </c>
      <c r="U243" s="73" t="e">
        <f t="shared" si="44"/>
        <v>#N/A</v>
      </c>
      <c r="V243" s="73" t="e">
        <f t="shared" si="44"/>
        <v>#N/A</v>
      </c>
      <c r="W243" s="73" t="e">
        <f t="shared" si="44"/>
        <v>#N/A</v>
      </c>
      <c r="X243" s="73" t="e">
        <f t="shared" si="44"/>
        <v>#N/A</v>
      </c>
      <c r="Y243" s="73" t="e">
        <f t="shared" si="44"/>
        <v>#N/A</v>
      </c>
      <c r="Z243" s="73" t="e">
        <f t="shared" si="44"/>
        <v>#N/A</v>
      </c>
      <c r="AA243" s="73" t="e">
        <f t="shared" si="44"/>
        <v>#N/A</v>
      </c>
      <c r="AB243" s="73" t="e">
        <f t="shared" si="44"/>
        <v>#N/A</v>
      </c>
      <c r="AC243" s="73" t="e">
        <f t="shared" si="44"/>
        <v>#N/A</v>
      </c>
      <c r="AD243" s="73">
        <f t="shared" si="44"/>
        <v>1</v>
      </c>
      <c r="AE243" s="73" t="e">
        <f t="shared" si="44"/>
        <v>#N/A</v>
      </c>
      <c r="AF243" s="73" t="e">
        <f t="shared" si="44"/>
        <v>#N/A</v>
      </c>
      <c r="AG243" s="73" t="e">
        <f t="shared" si="43"/>
        <v>#N/A</v>
      </c>
      <c r="AH243" s="73" t="e">
        <f t="shared" si="43"/>
        <v>#N/A</v>
      </c>
      <c r="AI243" s="73" t="e">
        <f t="shared" si="43"/>
        <v>#N/A</v>
      </c>
      <c r="AJ243" s="73" t="e">
        <f t="shared" si="43"/>
        <v>#N/A</v>
      </c>
      <c r="AK243" s="73" t="e">
        <f t="shared" si="43"/>
        <v>#N/A</v>
      </c>
      <c r="AL243" s="73" t="e">
        <f t="shared" si="43"/>
        <v>#N/A</v>
      </c>
      <c r="AM243" s="73" t="e">
        <f t="shared" si="43"/>
        <v>#N/A</v>
      </c>
      <c r="AN243" s="73" t="e">
        <f t="shared" si="43"/>
        <v>#N/A</v>
      </c>
      <c r="AO243" s="73" t="e">
        <f t="shared" si="43"/>
        <v>#N/A</v>
      </c>
      <c r="AP243" s="73" t="e">
        <f t="shared" si="43"/>
        <v>#N/A</v>
      </c>
      <c r="AQ243" s="73" t="e">
        <f t="shared" si="43"/>
        <v>#N/A</v>
      </c>
      <c r="AR243" s="73" t="e">
        <f t="shared" si="45"/>
        <v>#N/A</v>
      </c>
      <c r="AS243" s="73" t="e">
        <f t="shared" si="45"/>
        <v>#N/A</v>
      </c>
      <c r="AT243" s="73" t="e">
        <f t="shared" si="45"/>
        <v>#N/A</v>
      </c>
      <c r="AU243" s="73" t="e">
        <f t="shared" si="45"/>
        <v>#N/A</v>
      </c>
      <c r="AV243" s="73" t="e">
        <f t="shared" si="45"/>
        <v>#N/A</v>
      </c>
      <c r="AW243" s="73" t="e">
        <f t="shared" si="45"/>
        <v>#N/A</v>
      </c>
      <c r="AX243" s="73" t="e">
        <f t="shared" si="45"/>
        <v>#N/A</v>
      </c>
      <c r="AY243" s="73" t="e">
        <f t="shared" si="45"/>
        <v>#N/A</v>
      </c>
      <c r="AZ243" s="73" t="e">
        <f t="shared" si="45"/>
        <v>#N/A</v>
      </c>
    </row>
    <row r="244" spans="2:52">
      <c r="B244" s="66">
        <v>240</v>
      </c>
      <c r="C244" s="66" t="s">
        <v>395</v>
      </c>
      <c r="D244" s="66" t="s">
        <v>104</v>
      </c>
      <c r="E244" s="66">
        <f>SUMIF($BF$5:$BF$40,D244,$BE$5:$BE$40)+COUNTIF($D$4:D244,D244)</f>
        <v>31402</v>
      </c>
      <c r="F244" s="66" t="s">
        <v>398</v>
      </c>
      <c r="G244" s="67" t="s">
        <v>397</v>
      </c>
      <c r="H244" s="68" t="s">
        <v>104</v>
      </c>
      <c r="I244" s="68">
        <v>1</v>
      </c>
      <c r="J244" s="68" t="s">
        <v>124</v>
      </c>
      <c r="K244" s="68">
        <v>0</v>
      </c>
      <c r="L244" s="68" t="s">
        <v>124</v>
      </c>
      <c r="M244" s="68">
        <v>0</v>
      </c>
      <c r="N244" s="68" t="s">
        <v>124</v>
      </c>
      <c r="O244" s="68">
        <v>0</v>
      </c>
      <c r="Q244" s="73" t="e">
        <f t="shared" si="44"/>
        <v>#N/A</v>
      </c>
      <c r="R244" s="73" t="e">
        <f t="shared" si="44"/>
        <v>#N/A</v>
      </c>
      <c r="S244" s="73" t="e">
        <f t="shared" si="44"/>
        <v>#N/A</v>
      </c>
      <c r="T244" s="73" t="e">
        <f t="shared" si="44"/>
        <v>#N/A</v>
      </c>
      <c r="U244" s="73" t="e">
        <f t="shared" si="44"/>
        <v>#N/A</v>
      </c>
      <c r="V244" s="73" t="e">
        <f t="shared" si="44"/>
        <v>#N/A</v>
      </c>
      <c r="W244" s="73" t="e">
        <f t="shared" si="44"/>
        <v>#N/A</v>
      </c>
      <c r="X244" s="73" t="e">
        <f t="shared" si="44"/>
        <v>#N/A</v>
      </c>
      <c r="Y244" s="73" t="e">
        <f t="shared" si="44"/>
        <v>#N/A</v>
      </c>
      <c r="Z244" s="73" t="e">
        <f t="shared" si="44"/>
        <v>#N/A</v>
      </c>
      <c r="AA244" s="73" t="e">
        <f t="shared" si="44"/>
        <v>#N/A</v>
      </c>
      <c r="AB244" s="73" t="e">
        <f t="shared" si="44"/>
        <v>#N/A</v>
      </c>
      <c r="AC244" s="73" t="e">
        <f t="shared" si="44"/>
        <v>#N/A</v>
      </c>
      <c r="AD244" s="73">
        <f t="shared" si="44"/>
        <v>1</v>
      </c>
      <c r="AE244" s="73" t="e">
        <f t="shared" si="44"/>
        <v>#N/A</v>
      </c>
      <c r="AF244" s="73" t="e">
        <f t="shared" si="44"/>
        <v>#N/A</v>
      </c>
      <c r="AG244" s="73" t="e">
        <f t="shared" si="43"/>
        <v>#N/A</v>
      </c>
      <c r="AH244" s="73" t="e">
        <f t="shared" si="43"/>
        <v>#N/A</v>
      </c>
      <c r="AI244" s="73" t="e">
        <f t="shared" si="43"/>
        <v>#N/A</v>
      </c>
      <c r="AJ244" s="73" t="e">
        <f t="shared" si="43"/>
        <v>#N/A</v>
      </c>
      <c r="AK244" s="73" t="e">
        <f t="shared" si="43"/>
        <v>#N/A</v>
      </c>
      <c r="AL244" s="73" t="e">
        <f t="shared" si="43"/>
        <v>#N/A</v>
      </c>
      <c r="AM244" s="73" t="e">
        <f t="shared" si="43"/>
        <v>#N/A</v>
      </c>
      <c r="AN244" s="73" t="e">
        <f t="shared" si="43"/>
        <v>#N/A</v>
      </c>
      <c r="AO244" s="73" t="e">
        <f t="shared" si="43"/>
        <v>#N/A</v>
      </c>
      <c r="AP244" s="73" t="e">
        <f t="shared" si="43"/>
        <v>#N/A</v>
      </c>
      <c r="AQ244" s="73" t="e">
        <f t="shared" si="43"/>
        <v>#N/A</v>
      </c>
      <c r="AR244" s="73" t="e">
        <f t="shared" si="45"/>
        <v>#N/A</v>
      </c>
      <c r="AS244" s="73" t="e">
        <f t="shared" si="45"/>
        <v>#N/A</v>
      </c>
      <c r="AT244" s="73" t="e">
        <f t="shared" si="45"/>
        <v>#N/A</v>
      </c>
      <c r="AU244" s="73" t="e">
        <f t="shared" si="45"/>
        <v>#N/A</v>
      </c>
      <c r="AV244" s="73" t="e">
        <f t="shared" si="45"/>
        <v>#N/A</v>
      </c>
      <c r="AW244" s="73" t="e">
        <f t="shared" si="45"/>
        <v>#N/A</v>
      </c>
      <c r="AX244" s="73" t="e">
        <f t="shared" si="45"/>
        <v>#N/A</v>
      </c>
      <c r="AY244" s="73" t="e">
        <f t="shared" si="45"/>
        <v>#N/A</v>
      </c>
      <c r="AZ244" s="73" t="e">
        <f t="shared" si="45"/>
        <v>#N/A</v>
      </c>
    </row>
    <row r="245" spans="2:52">
      <c r="B245" s="66">
        <v>241</v>
      </c>
      <c r="C245" s="66" t="s">
        <v>395</v>
      </c>
      <c r="D245" s="66" t="s">
        <v>104</v>
      </c>
      <c r="E245" s="66">
        <f>SUMIF($BF$5:$BF$40,D245,$BE$5:$BE$40)+COUNTIF($D$4:D245,D245)</f>
        <v>31403</v>
      </c>
      <c r="F245" s="66" t="s">
        <v>399</v>
      </c>
      <c r="G245" s="67" t="s">
        <v>397</v>
      </c>
      <c r="H245" s="68" t="s">
        <v>104</v>
      </c>
      <c r="I245" s="68">
        <v>1</v>
      </c>
      <c r="J245" s="68" t="s">
        <v>124</v>
      </c>
      <c r="K245" s="68">
        <v>0</v>
      </c>
      <c r="L245" s="68" t="s">
        <v>124</v>
      </c>
      <c r="M245" s="68">
        <v>0</v>
      </c>
      <c r="N245" s="68" t="s">
        <v>124</v>
      </c>
      <c r="O245" s="68">
        <v>0</v>
      </c>
      <c r="Q245" s="73" t="e">
        <f t="shared" si="44"/>
        <v>#N/A</v>
      </c>
      <c r="R245" s="73" t="e">
        <f t="shared" si="44"/>
        <v>#N/A</v>
      </c>
      <c r="S245" s="73" t="e">
        <f t="shared" si="44"/>
        <v>#N/A</v>
      </c>
      <c r="T245" s="73" t="e">
        <f t="shared" si="44"/>
        <v>#N/A</v>
      </c>
      <c r="U245" s="73" t="e">
        <f t="shared" si="44"/>
        <v>#N/A</v>
      </c>
      <c r="V245" s="73" t="e">
        <f t="shared" si="44"/>
        <v>#N/A</v>
      </c>
      <c r="W245" s="73" t="e">
        <f t="shared" si="44"/>
        <v>#N/A</v>
      </c>
      <c r="X245" s="73" t="e">
        <f t="shared" si="44"/>
        <v>#N/A</v>
      </c>
      <c r="Y245" s="73" t="e">
        <f t="shared" si="44"/>
        <v>#N/A</v>
      </c>
      <c r="Z245" s="73" t="e">
        <f t="shared" si="44"/>
        <v>#N/A</v>
      </c>
      <c r="AA245" s="73" t="e">
        <f t="shared" si="44"/>
        <v>#N/A</v>
      </c>
      <c r="AB245" s="73" t="e">
        <f t="shared" si="44"/>
        <v>#N/A</v>
      </c>
      <c r="AC245" s="73" t="e">
        <f t="shared" si="44"/>
        <v>#N/A</v>
      </c>
      <c r="AD245" s="73">
        <f t="shared" si="44"/>
        <v>1</v>
      </c>
      <c r="AE245" s="73" t="e">
        <f t="shared" si="44"/>
        <v>#N/A</v>
      </c>
      <c r="AF245" s="73" t="e">
        <f t="shared" si="44"/>
        <v>#N/A</v>
      </c>
      <c r="AG245" s="73" t="e">
        <f t="shared" si="43"/>
        <v>#N/A</v>
      </c>
      <c r="AH245" s="73" t="e">
        <f t="shared" si="43"/>
        <v>#N/A</v>
      </c>
      <c r="AI245" s="73" t="e">
        <f t="shared" si="43"/>
        <v>#N/A</v>
      </c>
      <c r="AJ245" s="73" t="e">
        <f t="shared" si="43"/>
        <v>#N/A</v>
      </c>
      <c r="AK245" s="73" t="e">
        <f t="shared" si="43"/>
        <v>#N/A</v>
      </c>
      <c r="AL245" s="73" t="e">
        <f t="shared" si="43"/>
        <v>#N/A</v>
      </c>
      <c r="AM245" s="73" t="e">
        <f t="shared" si="43"/>
        <v>#N/A</v>
      </c>
      <c r="AN245" s="73" t="e">
        <f t="shared" si="43"/>
        <v>#N/A</v>
      </c>
      <c r="AO245" s="73" t="e">
        <f t="shared" si="43"/>
        <v>#N/A</v>
      </c>
      <c r="AP245" s="73" t="e">
        <f t="shared" si="43"/>
        <v>#N/A</v>
      </c>
      <c r="AQ245" s="73" t="e">
        <f t="shared" si="43"/>
        <v>#N/A</v>
      </c>
      <c r="AR245" s="73" t="e">
        <f t="shared" si="45"/>
        <v>#N/A</v>
      </c>
      <c r="AS245" s="73" t="e">
        <f t="shared" si="45"/>
        <v>#N/A</v>
      </c>
      <c r="AT245" s="73" t="e">
        <f t="shared" si="45"/>
        <v>#N/A</v>
      </c>
      <c r="AU245" s="73" t="e">
        <f t="shared" si="45"/>
        <v>#N/A</v>
      </c>
      <c r="AV245" s="73" t="e">
        <f t="shared" si="45"/>
        <v>#N/A</v>
      </c>
      <c r="AW245" s="73" t="e">
        <f t="shared" si="45"/>
        <v>#N/A</v>
      </c>
      <c r="AX245" s="73" t="e">
        <f t="shared" si="45"/>
        <v>#N/A</v>
      </c>
      <c r="AY245" s="73" t="e">
        <f t="shared" si="45"/>
        <v>#N/A</v>
      </c>
      <c r="AZ245" s="73" t="e">
        <f t="shared" si="45"/>
        <v>#N/A</v>
      </c>
    </row>
    <row r="246" spans="2:52">
      <c r="B246" s="66">
        <v>242</v>
      </c>
      <c r="C246" s="66" t="s">
        <v>395</v>
      </c>
      <c r="D246" s="66" t="s">
        <v>104</v>
      </c>
      <c r="E246" s="66">
        <f>SUMIF($BF$5:$BF$40,D246,$BE$5:$BE$40)+COUNTIF($D$4:D246,D246)</f>
        <v>31404</v>
      </c>
      <c r="F246" s="66" t="s">
        <v>400</v>
      </c>
      <c r="G246" s="67" t="s">
        <v>397</v>
      </c>
      <c r="H246" s="68" t="s">
        <v>104</v>
      </c>
      <c r="I246" s="68">
        <v>2</v>
      </c>
      <c r="J246" s="68" t="s">
        <v>124</v>
      </c>
      <c r="K246" s="68">
        <v>0</v>
      </c>
      <c r="L246" s="68" t="s">
        <v>124</v>
      </c>
      <c r="M246" s="68">
        <v>0</v>
      </c>
      <c r="N246" s="68" t="s">
        <v>124</v>
      </c>
      <c r="O246" s="68">
        <v>0</v>
      </c>
      <c r="Q246" s="73" t="e">
        <f t="shared" si="44"/>
        <v>#N/A</v>
      </c>
      <c r="R246" s="73" t="e">
        <f t="shared" si="44"/>
        <v>#N/A</v>
      </c>
      <c r="S246" s="73" t="e">
        <f t="shared" si="44"/>
        <v>#N/A</v>
      </c>
      <c r="T246" s="73" t="e">
        <f t="shared" si="44"/>
        <v>#N/A</v>
      </c>
      <c r="U246" s="73" t="e">
        <f t="shared" si="44"/>
        <v>#N/A</v>
      </c>
      <c r="V246" s="73" t="e">
        <f t="shared" si="44"/>
        <v>#N/A</v>
      </c>
      <c r="W246" s="73" t="e">
        <f t="shared" si="44"/>
        <v>#N/A</v>
      </c>
      <c r="X246" s="73" t="e">
        <f t="shared" si="44"/>
        <v>#N/A</v>
      </c>
      <c r="Y246" s="73" t="e">
        <f t="shared" si="44"/>
        <v>#N/A</v>
      </c>
      <c r="Z246" s="73" t="e">
        <f t="shared" si="44"/>
        <v>#N/A</v>
      </c>
      <c r="AA246" s="73" t="e">
        <f t="shared" si="44"/>
        <v>#N/A</v>
      </c>
      <c r="AB246" s="73" t="e">
        <f t="shared" si="44"/>
        <v>#N/A</v>
      </c>
      <c r="AC246" s="73" t="e">
        <f t="shared" si="44"/>
        <v>#N/A</v>
      </c>
      <c r="AD246" s="73">
        <f t="shared" si="44"/>
        <v>2</v>
      </c>
      <c r="AE246" s="73" t="e">
        <f t="shared" si="44"/>
        <v>#N/A</v>
      </c>
      <c r="AF246" s="73" t="e">
        <f t="shared" si="44"/>
        <v>#N/A</v>
      </c>
      <c r="AG246" s="73" t="e">
        <f t="shared" si="43"/>
        <v>#N/A</v>
      </c>
      <c r="AH246" s="73" t="e">
        <f t="shared" si="43"/>
        <v>#N/A</v>
      </c>
      <c r="AI246" s="73" t="e">
        <f t="shared" si="43"/>
        <v>#N/A</v>
      </c>
      <c r="AJ246" s="73" t="e">
        <f t="shared" si="43"/>
        <v>#N/A</v>
      </c>
      <c r="AK246" s="73" t="e">
        <f t="shared" si="43"/>
        <v>#N/A</v>
      </c>
      <c r="AL246" s="73" t="e">
        <f t="shared" si="43"/>
        <v>#N/A</v>
      </c>
      <c r="AM246" s="73" t="e">
        <f t="shared" si="43"/>
        <v>#N/A</v>
      </c>
      <c r="AN246" s="73" t="e">
        <f t="shared" si="43"/>
        <v>#N/A</v>
      </c>
      <c r="AO246" s="73" t="e">
        <f t="shared" si="43"/>
        <v>#N/A</v>
      </c>
      <c r="AP246" s="73" t="e">
        <f t="shared" si="43"/>
        <v>#N/A</v>
      </c>
      <c r="AQ246" s="73" t="e">
        <f t="shared" si="43"/>
        <v>#N/A</v>
      </c>
      <c r="AR246" s="73" t="e">
        <f t="shared" si="45"/>
        <v>#N/A</v>
      </c>
      <c r="AS246" s="73" t="e">
        <f t="shared" si="45"/>
        <v>#N/A</v>
      </c>
      <c r="AT246" s="73" t="e">
        <f t="shared" si="45"/>
        <v>#N/A</v>
      </c>
      <c r="AU246" s="73" t="e">
        <f t="shared" si="45"/>
        <v>#N/A</v>
      </c>
      <c r="AV246" s="73" t="e">
        <f t="shared" si="45"/>
        <v>#N/A</v>
      </c>
      <c r="AW246" s="73" t="e">
        <f t="shared" si="45"/>
        <v>#N/A</v>
      </c>
      <c r="AX246" s="73" t="e">
        <f t="shared" si="45"/>
        <v>#N/A</v>
      </c>
      <c r="AY246" s="73" t="e">
        <f t="shared" si="45"/>
        <v>#N/A</v>
      </c>
      <c r="AZ246" s="73" t="e">
        <f t="shared" si="45"/>
        <v>#N/A</v>
      </c>
    </row>
    <row r="247" spans="2:52">
      <c r="B247" s="66">
        <v>243</v>
      </c>
      <c r="C247" s="66" t="s">
        <v>395</v>
      </c>
      <c r="D247" s="66" t="s">
        <v>104</v>
      </c>
      <c r="E247" s="66">
        <f>SUMIF($BF$5:$BF$40,D247,$BE$5:$BE$40)+COUNTIF($D$4:D247,D247)</f>
        <v>31405</v>
      </c>
      <c r="F247" s="66" t="s">
        <v>401</v>
      </c>
      <c r="G247" s="67" t="s">
        <v>397</v>
      </c>
      <c r="H247" s="68" t="s">
        <v>104</v>
      </c>
      <c r="I247" s="68">
        <v>3</v>
      </c>
      <c r="J247" s="68" t="s">
        <v>124</v>
      </c>
      <c r="K247" s="68">
        <v>0</v>
      </c>
      <c r="L247" s="68" t="s">
        <v>124</v>
      </c>
      <c r="M247" s="68">
        <v>0</v>
      </c>
      <c r="N247" s="68" t="s">
        <v>124</v>
      </c>
      <c r="O247" s="68">
        <v>0</v>
      </c>
      <c r="Q247" s="73" t="e">
        <f t="shared" si="44"/>
        <v>#N/A</v>
      </c>
      <c r="R247" s="73" t="e">
        <f t="shared" si="44"/>
        <v>#N/A</v>
      </c>
      <c r="S247" s="73" t="e">
        <f t="shared" si="44"/>
        <v>#N/A</v>
      </c>
      <c r="T247" s="73" t="e">
        <f t="shared" si="44"/>
        <v>#N/A</v>
      </c>
      <c r="U247" s="73" t="e">
        <f t="shared" si="44"/>
        <v>#N/A</v>
      </c>
      <c r="V247" s="73" t="e">
        <f t="shared" si="44"/>
        <v>#N/A</v>
      </c>
      <c r="W247" s="73" t="e">
        <f t="shared" si="44"/>
        <v>#N/A</v>
      </c>
      <c r="X247" s="73" t="e">
        <f t="shared" si="44"/>
        <v>#N/A</v>
      </c>
      <c r="Y247" s="73" t="e">
        <f t="shared" si="44"/>
        <v>#N/A</v>
      </c>
      <c r="Z247" s="73" t="e">
        <f t="shared" si="44"/>
        <v>#N/A</v>
      </c>
      <c r="AA247" s="73" t="e">
        <f t="shared" si="44"/>
        <v>#N/A</v>
      </c>
      <c r="AB247" s="73" t="e">
        <f t="shared" si="44"/>
        <v>#N/A</v>
      </c>
      <c r="AC247" s="73" t="e">
        <f t="shared" si="44"/>
        <v>#N/A</v>
      </c>
      <c r="AD247" s="73">
        <f t="shared" si="44"/>
        <v>3</v>
      </c>
      <c r="AE247" s="73" t="e">
        <f t="shared" si="44"/>
        <v>#N/A</v>
      </c>
      <c r="AF247" s="73" t="e">
        <f t="shared" si="44"/>
        <v>#N/A</v>
      </c>
      <c r="AG247" s="73" t="e">
        <f t="shared" si="43"/>
        <v>#N/A</v>
      </c>
      <c r="AH247" s="73" t="e">
        <f t="shared" si="43"/>
        <v>#N/A</v>
      </c>
      <c r="AI247" s="73" t="e">
        <f t="shared" si="43"/>
        <v>#N/A</v>
      </c>
      <c r="AJ247" s="73" t="e">
        <f t="shared" si="43"/>
        <v>#N/A</v>
      </c>
      <c r="AK247" s="73" t="e">
        <f t="shared" si="43"/>
        <v>#N/A</v>
      </c>
      <c r="AL247" s="73" t="e">
        <f t="shared" si="43"/>
        <v>#N/A</v>
      </c>
      <c r="AM247" s="73" t="e">
        <f t="shared" si="43"/>
        <v>#N/A</v>
      </c>
      <c r="AN247" s="73" t="e">
        <f t="shared" si="43"/>
        <v>#N/A</v>
      </c>
      <c r="AO247" s="73" t="e">
        <f t="shared" si="43"/>
        <v>#N/A</v>
      </c>
      <c r="AP247" s="73" t="e">
        <f t="shared" si="43"/>
        <v>#N/A</v>
      </c>
      <c r="AQ247" s="73" t="e">
        <f t="shared" si="43"/>
        <v>#N/A</v>
      </c>
      <c r="AR247" s="73" t="e">
        <f t="shared" si="45"/>
        <v>#N/A</v>
      </c>
      <c r="AS247" s="73" t="e">
        <f t="shared" si="45"/>
        <v>#N/A</v>
      </c>
      <c r="AT247" s="73" t="e">
        <f t="shared" si="45"/>
        <v>#N/A</v>
      </c>
      <c r="AU247" s="73" t="e">
        <f t="shared" si="45"/>
        <v>#N/A</v>
      </c>
      <c r="AV247" s="73" t="e">
        <f t="shared" si="45"/>
        <v>#N/A</v>
      </c>
      <c r="AW247" s="73" t="e">
        <f t="shared" si="45"/>
        <v>#N/A</v>
      </c>
      <c r="AX247" s="73" t="e">
        <f t="shared" si="45"/>
        <v>#N/A</v>
      </c>
      <c r="AY247" s="73" t="e">
        <f t="shared" si="45"/>
        <v>#N/A</v>
      </c>
      <c r="AZ247" s="73" t="e">
        <f t="shared" si="45"/>
        <v>#N/A</v>
      </c>
    </row>
    <row r="248" spans="2:52">
      <c r="B248" s="66">
        <v>244</v>
      </c>
      <c r="C248" s="66" t="s">
        <v>395</v>
      </c>
      <c r="D248" s="66" t="s">
        <v>104</v>
      </c>
      <c r="E248" s="66">
        <f>SUMIF($BF$5:$BF$40,D248,$BE$5:$BE$40)+COUNTIF($D$4:D248,D248)</f>
        <v>31406</v>
      </c>
      <c r="F248" s="66" t="s">
        <v>484</v>
      </c>
      <c r="G248" s="67" t="s">
        <v>397</v>
      </c>
      <c r="H248" s="68" t="s">
        <v>104</v>
      </c>
      <c r="I248" s="68">
        <v>4</v>
      </c>
      <c r="J248" s="68" t="s">
        <v>124</v>
      </c>
      <c r="K248" s="68">
        <v>0</v>
      </c>
      <c r="L248" s="68" t="s">
        <v>124</v>
      </c>
      <c r="M248" s="68">
        <v>0</v>
      </c>
      <c r="N248" s="68" t="s">
        <v>124</v>
      </c>
      <c r="O248" s="68">
        <v>0</v>
      </c>
      <c r="Q248" s="73" t="e">
        <f t="shared" si="44"/>
        <v>#N/A</v>
      </c>
      <c r="R248" s="73" t="e">
        <f t="shared" si="44"/>
        <v>#N/A</v>
      </c>
      <c r="S248" s="73" t="e">
        <f t="shared" si="44"/>
        <v>#N/A</v>
      </c>
      <c r="T248" s="73" t="e">
        <f t="shared" si="44"/>
        <v>#N/A</v>
      </c>
      <c r="U248" s="73" t="e">
        <f t="shared" si="44"/>
        <v>#N/A</v>
      </c>
      <c r="V248" s="73" t="e">
        <f t="shared" si="44"/>
        <v>#N/A</v>
      </c>
      <c r="W248" s="73" t="e">
        <f t="shared" si="44"/>
        <v>#N/A</v>
      </c>
      <c r="X248" s="73" t="e">
        <f t="shared" si="44"/>
        <v>#N/A</v>
      </c>
      <c r="Y248" s="73" t="e">
        <f t="shared" si="44"/>
        <v>#N/A</v>
      </c>
      <c r="Z248" s="73" t="e">
        <f t="shared" si="44"/>
        <v>#N/A</v>
      </c>
      <c r="AA248" s="73" t="e">
        <f t="shared" si="44"/>
        <v>#N/A</v>
      </c>
      <c r="AB248" s="73" t="e">
        <f t="shared" si="44"/>
        <v>#N/A</v>
      </c>
      <c r="AC248" s="73" t="e">
        <f t="shared" si="44"/>
        <v>#N/A</v>
      </c>
      <c r="AD248" s="73">
        <f t="shared" si="44"/>
        <v>4</v>
      </c>
      <c r="AE248" s="73" t="e">
        <f t="shared" si="44"/>
        <v>#N/A</v>
      </c>
      <c r="AF248" s="73" t="e">
        <f t="shared" si="44"/>
        <v>#N/A</v>
      </c>
      <c r="AG248" s="73" t="e">
        <f t="shared" si="43"/>
        <v>#N/A</v>
      </c>
      <c r="AH248" s="73" t="e">
        <f t="shared" si="43"/>
        <v>#N/A</v>
      </c>
      <c r="AI248" s="73" t="e">
        <f t="shared" si="43"/>
        <v>#N/A</v>
      </c>
      <c r="AJ248" s="73" t="e">
        <f t="shared" si="43"/>
        <v>#N/A</v>
      </c>
      <c r="AK248" s="73" t="e">
        <f t="shared" si="43"/>
        <v>#N/A</v>
      </c>
      <c r="AL248" s="73" t="e">
        <f t="shared" si="43"/>
        <v>#N/A</v>
      </c>
      <c r="AM248" s="73" t="e">
        <f t="shared" si="43"/>
        <v>#N/A</v>
      </c>
      <c r="AN248" s="73" t="e">
        <f t="shared" si="43"/>
        <v>#N/A</v>
      </c>
      <c r="AO248" s="73" t="e">
        <f t="shared" si="43"/>
        <v>#N/A</v>
      </c>
      <c r="AP248" s="73" t="e">
        <f t="shared" si="43"/>
        <v>#N/A</v>
      </c>
      <c r="AQ248" s="73" t="e">
        <f t="shared" ref="AG248:AQ272" si="46">INDEX($H248:$O248,1,MATCH(AQ$4,$H248:$O248,0)+1)</f>
        <v>#N/A</v>
      </c>
      <c r="AR248" s="73" t="e">
        <f t="shared" si="45"/>
        <v>#N/A</v>
      </c>
      <c r="AS248" s="73" t="e">
        <f t="shared" si="45"/>
        <v>#N/A</v>
      </c>
      <c r="AT248" s="73" t="e">
        <f t="shared" si="45"/>
        <v>#N/A</v>
      </c>
      <c r="AU248" s="73" t="e">
        <f t="shared" si="45"/>
        <v>#N/A</v>
      </c>
      <c r="AV248" s="73" t="e">
        <f t="shared" si="45"/>
        <v>#N/A</v>
      </c>
      <c r="AW248" s="73" t="e">
        <f t="shared" si="45"/>
        <v>#N/A</v>
      </c>
      <c r="AX248" s="73" t="e">
        <f t="shared" si="45"/>
        <v>#N/A</v>
      </c>
      <c r="AY248" s="73" t="e">
        <f t="shared" si="45"/>
        <v>#N/A</v>
      </c>
      <c r="AZ248" s="73" t="e">
        <f t="shared" si="45"/>
        <v>#N/A</v>
      </c>
    </row>
    <row r="249" spans="2:52">
      <c r="B249" s="66">
        <v>245</v>
      </c>
      <c r="C249" s="66" t="s">
        <v>395</v>
      </c>
      <c r="D249" s="66" t="s">
        <v>104</v>
      </c>
      <c r="E249" s="66">
        <f>SUMIF($BF$5:$BF$40,D249,$BE$5:$BE$40)+COUNTIF($D$4:D249,D249)</f>
        <v>31407</v>
      </c>
      <c r="F249" s="66" t="s">
        <v>485</v>
      </c>
      <c r="G249" s="67" t="s">
        <v>397</v>
      </c>
      <c r="H249" s="68" t="s">
        <v>104</v>
      </c>
      <c r="I249" s="68">
        <v>5</v>
      </c>
      <c r="J249" s="68" t="s">
        <v>124</v>
      </c>
      <c r="K249" s="68">
        <v>0</v>
      </c>
      <c r="L249" s="68" t="s">
        <v>124</v>
      </c>
      <c r="M249" s="68">
        <v>0</v>
      </c>
      <c r="N249" s="68" t="s">
        <v>124</v>
      </c>
      <c r="O249" s="68">
        <v>0</v>
      </c>
      <c r="Q249" s="73" t="e">
        <f t="shared" si="44"/>
        <v>#N/A</v>
      </c>
      <c r="R249" s="73" t="e">
        <f t="shared" si="44"/>
        <v>#N/A</v>
      </c>
      <c r="S249" s="73" t="e">
        <f t="shared" si="44"/>
        <v>#N/A</v>
      </c>
      <c r="T249" s="73" t="e">
        <f t="shared" si="44"/>
        <v>#N/A</v>
      </c>
      <c r="U249" s="73" t="e">
        <f t="shared" si="44"/>
        <v>#N/A</v>
      </c>
      <c r="V249" s="73" t="e">
        <f t="shared" si="44"/>
        <v>#N/A</v>
      </c>
      <c r="W249" s="73" t="e">
        <f t="shared" si="44"/>
        <v>#N/A</v>
      </c>
      <c r="X249" s="73" t="e">
        <f t="shared" si="44"/>
        <v>#N/A</v>
      </c>
      <c r="Y249" s="73" t="e">
        <f t="shared" si="44"/>
        <v>#N/A</v>
      </c>
      <c r="Z249" s="73" t="e">
        <f t="shared" si="44"/>
        <v>#N/A</v>
      </c>
      <c r="AA249" s="73" t="e">
        <f t="shared" si="44"/>
        <v>#N/A</v>
      </c>
      <c r="AB249" s="73" t="e">
        <f t="shared" si="44"/>
        <v>#N/A</v>
      </c>
      <c r="AC249" s="73" t="e">
        <f t="shared" si="44"/>
        <v>#N/A</v>
      </c>
      <c r="AD249" s="73">
        <f t="shared" si="44"/>
        <v>5</v>
      </c>
      <c r="AE249" s="73" t="e">
        <f t="shared" si="44"/>
        <v>#N/A</v>
      </c>
      <c r="AF249" s="73" t="e">
        <f t="shared" si="44"/>
        <v>#N/A</v>
      </c>
      <c r="AG249" s="73" t="e">
        <f t="shared" si="46"/>
        <v>#N/A</v>
      </c>
      <c r="AH249" s="73" t="e">
        <f t="shared" si="46"/>
        <v>#N/A</v>
      </c>
      <c r="AI249" s="73" t="e">
        <f t="shared" si="46"/>
        <v>#N/A</v>
      </c>
      <c r="AJ249" s="73" t="e">
        <f t="shared" si="46"/>
        <v>#N/A</v>
      </c>
      <c r="AK249" s="73" t="e">
        <f t="shared" si="46"/>
        <v>#N/A</v>
      </c>
      <c r="AL249" s="73" t="e">
        <f t="shared" si="46"/>
        <v>#N/A</v>
      </c>
      <c r="AM249" s="73" t="e">
        <f t="shared" si="46"/>
        <v>#N/A</v>
      </c>
      <c r="AN249" s="73" t="e">
        <f t="shared" si="46"/>
        <v>#N/A</v>
      </c>
      <c r="AO249" s="73" t="e">
        <f t="shared" si="46"/>
        <v>#N/A</v>
      </c>
      <c r="AP249" s="73" t="e">
        <f t="shared" si="46"/>
        <v>#N/A</v>
      </c>
      <c r="AQ249" s="73" t="e">
        <f t="shared" si="46"/>
        <v>#N/A</v>
      </c>
      <c r="AR249" s="73" t="e">
        <f t="shared" si="45"/>
        <v>#N/A</v>
      </c>
      <c r="AS249" s="73" t="e">
        <f t="shared" si="45"/>
        <v>#N/A</v>
      </c>
      <c r="AT249" s="73" t="e">
        <f t="shared" si="45"/>
        <v>#N/A</v>
      </c>
      <c r="AU249" s="73" t="e">
        <f t="shared" si="45"/>
        <v>#N/A</v>
      </c>
      <c r="AV249" s="73" t="e">
        <f t="shared" si="45"/>
        <v>#N/A</v>
      </c>
      <c r="AW249" s="73" t="e">
        <f t="shared" si="45"/>
        <v>#N/A</v>
      </c>
      <c r="AX249" s="73" t="e">
        <f t="shared" si="45"/>
        <v>#N/A</v>
      </c>
      <c r="AY249" s="73" t="e">
        <f t="shared" si="45"/>
        <v>#N/A</v>
      </c>
      <c r="AZ249" s="73" t="e">
        <f t="shared" si="45"/>
        <v>#N/A</v>
      </c>
    </row>
    <row r="250" spans="2:52">
      <c r="B250" s="66">
        <v>246</v>
      </c>
      <c r="C250" s="66" t="s">
        <v>395</v>
      </c>
      <c r="D250" s="66" t="s">
        <v>104</v>
      </c>
      <c r="E250" s="66">
        <f>SUMIF($BF$5:$BF$40,D250,$BE$5:$BE$40)+COUNTIF($D$4:D250,D250)</f>
        <v>31408</v>
      </c>
      <c r="F250" s="66" t="s">
        <v>486</v>
      </c>
      <c r="G250" s="67" t="s">
        <v>397</v>
      </c>
      <c r="H250" s="68" t="s">
        <v>104</v>
      </c>
      <c r="I250" s="68">
        <v>6</v>
      </c>
      <c r="J250" s="68" t="s">
        <v>124</v>
      </c>
      <c r="K250" s="68">
        <v>0</v>
      </c>
      <c r="L250" s="68" t="s">
        <v>124</v>
      </c>
      <c r="M250" s="68">
        <v>0</v>
      </c>
      <c r="N250" s="68" t="s">
        <v>124</v>
      </c>
      <c r="O250" s="68">
        <v>0</v>
      </c>
      <c r="Q250" s="73" t="e">
        <f t="shared" si="44"/>
        <v>#N/A</v>
      </c>
      <c r="R250" s="73" t="e">
        <f t="shared" si="44"/>
        <v>#N/A</v>
      </c>
      <c r="S250" s="73" t="e">
        <f t="shared" si="44"/>
        <v>#N/A</v>
      </c>
      <c r="T250" s="73" t="e">
        <f t="shared" si="44"/>
        <v>#N/A</v>
      </c>
      <c r="U250" s="73" t="e">
        <f t="shared" si="44"/>
        <v>#N/A</v>
      </c>
      <c r="V250" s="73" t="e">
        <f t="shared" si="44"/>
        <v>#N/A</v>
      </c>
      <c r="W250" s="73" t="e">
        <f t="shared" si="44"/>
        <v>#N/A</v>
      </c>
      <c r="X250" s="73" t="e">
        <f t="shared" si="44"/>
        <v>#N/A</v>
      </c>
      <c r="Y250" s="73" t="e">
        <f t="shared" si="44"/>
        <v>#N/A</v>
      </c>
      <c r="Z250" s="73" t="e">
        <f t="shared" si="44"/>
        <v>#N/A</v>
      </c>
      <c r="AA250" s="73" t="e">
        <f t="shared" si="44"/>
        <v>#N/A</v>
      </c>
      <c r="AB250" s="73" t="e">
        <f t="shared" si="44"/>
        <v>#N/A</v>
      </c>
      <c r="AC250" s="73" t="e">
        <f t="shared" si="44"/>
        <v>#N/A</v>
      </c>
      <c r="AD250" s="73">
        <f t="shared" si="44"/>
        <v>6</v>
      </c>
      <c r="AE250" s="73" t="e">
        <f t="shared" si="44"/>
        <v>#N/A</v>
      </c>
      <c r="AF250" s="73" t="e">
        <f t="shared" si="44"/>
        <v>#N/A</v>
      </c>
      <c r="AG250" s="73" t="e">
        <f t="shared" si="46"/>
        <v>#N/A</v>
      </c>
      <c r="AH250" s="73" t="e">
        <f t="shared" si="46"/>
        <v>#N/A</v>
      </c>
      <c r="AI250" s="73" t="e">
        <f t="shared" si="46"/>
        <v>#N/A</v>
      </c>
      <c r="AJ250" s="73" t="e">
        <f t="shared" si="46"/>
        <v>#N/A</v>
      </c>
      <c r="AK250" s="73" t="e">
        <f t="shared" si="46"/>
        <v>#N/A</v>
      </c>
      <c r="AL250" s="73" t="e">
        <f t="shared" si="46"/>
        <v>#N/A</v>
      </c>
      <c r="AM250" s="73" t="e">
        <f t="shared" si="46"/>
        <v>#N/A</v>
      </c>
      <c r="AN250" s="73" t="e">
        <f t="shared" si="46"/>
        <v>#N/A</v>
      </c>
      <c r="AO250" s="73" t="e">
        <f t="shared" si="46"/>
        <v>#N/A</v>
      </c>
      <c r="AP250" s="73" t="e">
        <f t="shared" si="46"/>
        <v>#N/A</v>
      </c>
      <c r="AQ250" s="73" t="e">
        <f t="shared" si="46"/>
        <v>#N/A</v>
      </c>
      <c r="AR250" s="73" t="e">
        <f t="shared" si="45"/>
        <v>#N/A</v>
      </c>
      <c r="AS250" s="73" t="e">
        <f t="shared" si="45"/>
        <v>#N/A</v>
      </c>
      <c r="AT250" s="73" t="e">
        <f t="shared" si="45"/>
        <v>#N/A</v>
      </c>
      <c r="AU250" s="73" t="e">
        <f t="shared" si="45"/>
        <v>#N/A</v>
      </c>
      <c r="AV250" s="73" t="e">
        <f t="shared" si="45"/>
        <v>#N/A</v>
      </c>
      <c r="AW250" s="73" t="e">
        <f t="shared" si="45"/>
        <v>#N/A</v>
      </c>
      <c r="AX250" s="73" t="e">
        <f t="shared" si="45"/>
        <v>#N/A</v>
      </c>
      <c r="AY250" s="73" t="e">
        <f t="shared" si="45"/>
        <v>#N/A</v>
      </c>
      <c r="AZ250" s="73" t="e">
        <f t="shared" si="45"/>
        <v>#N/A</v>
      </c>
    </row>
    <row r="251" spans="2:52">
      <c r="B251" s="133">
        <v>247</v>
      </c>
      <c r="C251" s="133" t="s">
        <v>395</v>
      </c>
      <c r="D251" s="133" t="s">
        <v>104</v>
      </c>
      <c r="E251" s="133">
        <f>SUMIF($BF$5:$BF$40,D251,$BE$5:$BE$40)+COUNTIF($D$4:D251,D251)</f>
        <v>31409</v>
      </c>
      <c r="F251" s="133" t="s">
        <v>483</v>
      </c>
      <c r="G251" s="134" t="s">
        <v>397</v>
      </c>
      <c r="H251" s="134" t="s">
        <v>104</v>
      </c>
      <c r="I251" s="134">
        <v>6</v>
      </c>
      <c r="J251" s="134" t="s">
        <v>124</v>
      </c>
      <c r="K251" s="134">
        <v>0</v>
      </c>
      <c r="L251" s="134" t="s">
        <v>124</v>
      </c>
      <c r="M251" s="134">
        <v>0</v>
      </c>
      <c r="N251" s="134" t="s">
        <v>124</v>
      </c>
      <c r="O251" s="134">
        <v>0</v>
      </c>
      <c r="Q251" s="73" t="e">
        <f t="shared" si="44"/>
        <v>#N/A</v>
      </c>
      <c r="R251" s="73" t="e">
        <f t="shared" si="44"/>
        <v>#N/A</v>
      </c>
      <c r="S251" s="73" t="e">
        <f t="shared" ref="Q251:AF267" si="47">INDEX($H251:$O251,1,MATCH(S$4,$H251:$O251,0)+1)</f>
        <v>#N/A</v>
      </c>
      <c r="T251" s="73" t="e">
        <f t="shared" si="47"/>
        <v>#N/A</v>
      </c>
      <c r="U251" s="73" t="e">
        <f t="shared" si="47"/>
        <v>#N/A</v>
      </c>
      <c r="V251" s="73" t="e">
        <f t="shared" si="47"/>
        <v>#N/A</v>
      </c>
      <c r="W251" s="73" t="e">
        <f t="shared" si="47"/>
        <v>#N/A</v>
      </c>
      <c r="X251" s="73" t="e">
        <f t="shared" si="47"/>
        <v>#N/A</v>
      </c>
      <c r="Y251" s="73" t="e">
        <f t="shared" si="47"/>
        <v>#N/A</v>
      </c>
      <c r="Z251" s="73" t="e">
        <f t="shared" si="47"/>
        <v>#N/A</v>
      </c>
      <c r="AA251" s="73" t="e">
        <f t="shared" si="47"/>
        <v>#N/A</v>
      </c>
      <c r="AB251" s="73" t="e">
        <f t="shared" si="47"/>
        <v>#N/A</v>
      </c>
      <c r="AC251" s="73" t="e">
        <f t="shared" si="47"/>
        <v>#N/A</v>
      </c>
      <c r="AD251" s="73">
        <f t="shared" si="47"/>
        <v>6</v>
      </c>
      <c r="AE251" s="73" t="e">
        <f t="shared" si="47"/>
        <v>#N/A</v>
      </c>
      <c r="AF251" s="73" t="e">
        <f t="shared" si="47"/>
        <v>#N/A</v>
      </c>
      <c r="AG251" s="73" t="e">
        <f t="shared" si="46"/>
        <v>#N/A</v>
      </c>
      <c r="AH251" s="73" t="e">
        <f t="shared" si="46"/>
        <v>#N/A</v>
      </c>
      <c r="AI251" s="73" t="e">
        <f t="shared" si="46"/>
        <v>#N/A</v>
      </c>
      <c r="AJ251" s="73" t="e">
        <f t="shared" si="46"/>
        <v>#N/A</v>
      </c>
      <c r="AK251" s="73" t="e">
        <f t="shared" si="46"/>
        <v>#N/A</v>
      </c>
      <c r="AL251" s="73" t="e">
        <f t="shared" si="46"/>
        <v>#N/A</v>
      </c>
      <c r="AM251" s="73" t="e">
        <f t="shared" si="46"/>
        <v>#N/A</v>
      </c>
      <c r="AN251" s="73" t="e">
        <f t="shared" si="46"/>
        <v>#N/A</v>
      </c>
      <c r="AO251" s="73" t="e">
        <f t="shared" si="46"/>
        <v>#N/A</v>
      </c>
      <c r="AP251" s="73" t="e">
        <f t="shared" si="46"/>
        <v>#N/A</v>
      </c>
      <c r="AQ251" s="73" t="e">
        <f t="shared" si="46"/>
        <v>#N/A</v>
      </c>
      <c r="AR251" s="73" t="e">
        <f t="shared" si="45"/>
        <v>#N/A</v>
      </c>
      <c r="AS251" s="73" t="e">
        <f t="shared" si="45"/>
        <v>#N/A</v>
      </c>
      <c r="AT251" s="73" t="e">
        <f t="shared" si="45"/>
        <v>#N/A</v>
      </c>
      <c r="AU251" s="73" t="e">
        <f t="shared" si="45"/>
        <v>#N/A</v>
      </c>
      <c r="AV251" s="73" t="e">
        <f t="shared" si="45"/>
        <v>#N/A</v>
      </c>
      <c r="AW251" s="73" t="e">
        <f t="shared" si="45"/>
        <v>#N/A</v>
      </c>
      <c r="AX251" s="73" t="e">
        <f t="shared" si="45"/>
        <v>#N/A</v>
      </c>
      <c r="AY251" s="73" t="e">
        <f t="shared" si="45"/>
        <v>#N/A</v>
      </c>
      <c r="AZ251" s="73" t="e">
        <f t="shared" si="45"/>
        <v>#N/A</v>
      </c>
    </row>
    <row r="252" spans="2:52">
      <c r="B252" s="66">
        <v>248</v>
      </c>
      <c r="C252" s="66" t="s">
        <v>395</v>
      </c>
      <c r="D252" s="66" t="s">
        <v>104</v>
      </c>
      <c r="E252" s="66">
        <f>SUMIF($BF$5:$BF$40,D252,$BE$5:$BE$40)+COUNTIF($D$4:D252,D252)</f>
        <v>31410</v>
      </c>
      <c r="F252" s="66" t="s">
        <v>402</v>
      </c>
      <c r="G252" s="67" t="s">
        <v>397</v>
      </c>
      <c r="H252" s="68" t="s">
        <v>104</v>
      </c>
      <c r="I252" s="68">
        <v>7</v>
      </c>
      <c r="J252" s="68" t="s">
        <v>124</v>
      </c>
      <c r="K252" s="68">
        <v>0</v>
      </c>
      <c r="L252" s="68" t="s">
        <v>124</v>
      </c>
      <c r="M252" s="68">
        <v>0</v>
      </c>
      <c r="N252" s="68" t="s">
        <v>124</v>
      </c>
      <c r="O252" s="68">
        <v>0</v>
      </c>
      <c r="Q252" s="73" t="e">
        <f t="shared" si="47"/>
        <v>#N/A</v>
      </c>
      <c r="R252" s="73" t="e">
        <f t="shared" si="47"/>
        <v>#N/A</v>
      </c>
      <c r="S252" s="73" t="e">
        <f t="shared" si="47"/>
        <v>#N/A</v>
      </c>
      <c r="T252" s="73" t="e">
        <f t="shared" si="47"/>
        <v>#N/A</v>
      </c>
      <c r="U252" s="73" t="e">
        <f t="shared" si="47"/>
        <v>#N/A</v>
      </c>
      <c r="V252" s="73" t="e">
        <f t="shared" si="47"/>
        <v>#N/A</v>
      </c>
      <c r="W252" s="73" t="e">
        <f t="shared" si="47"/>
        <v>#N/A</v>
      </c>
      <c r="X252" s="73" t="e">
        <f t="shared" si="47"/>
        <v>#N/A</v>
      </c>
      <c r="Y252" s="73" t="e">
        <f t="shared" si="47"/>
        <v>#N/A</v>
      </c>
      <c r="Z252" s="73" t="e">
        <f t="shared" si="47"/>
        <v>#N/A</v>
      </c>
      <c r="AA252" s="73" t="e">
        <f t="shared" si="47"/>
        <v>#N/A</v>
      </c>
      <c r="AB252" s="73" t="e">
        <f t="shared" si="47"/>
        <v>#N/A</v>
      </c>
      <c r="AC252" s="73" t="e">
        <f t="shared" si="47"/>
        <v>#N/A</v>
      </c>
      <c r="AD252" s="73">
        <f t="shared" si="47"/>
        <v>7</v>
      </c>
      <c r="AE252" s="73" t="e">
        <f t="shared" si="47"/>
        <v>#N/A</v>
      </c>
      <c r="AF252" s="73" t="e">
        <f t="shared" si="47"/>
        <v>#N/A</v>
      </c>
      <c r="AG252" s="73" t="e">
        <f t="shared" si="46"/>
        <v>#N/A</v>
      </c>
      <c r="AH252" s="73" t="e">
        <f t="shared" si="46"/>
        <v>#N/A</v>
      </c>
      <c r="AI252" s="73" t="e">
        <f t="shared" si="46"/>
        <v>#N/A</v>
      </c>
      <c r="AJ252" s="73" t="e">
        <f t="shared" si="46"/>
        <v>#N/A</v>
      </c>
      <c r="AK252" s="73" t="e">
        <f t="shared" si="46"/>
        <v>#N/A</v>
      </c>
      <c r="AL252" s="73" t="e">
        <f t="shared" si="46"/>
        <v>#N/A</v>
      </c>
      <c r="AM252" s="73" t="e">
        <f t="shared" si="46"/>
        <v>#N/A</v>
      </c>
      <c r="AN252" s="73" t="e">
        <f t="shared" si="46"/>
        <v>#N/A</v>
      </c>
      <c r="AO252" s="73" t="e">
        <f t="shared" si="46"/>
        <v>#N/A</v>
      </c>
      <c r="AP252" s="73" t="e">
        <f t="shared" si="46"/>
        <v>#N/A</v>
      </c>
      <c r="AQ252" s="73" t="e">
        <f t="shared" si="46"/>
        <v>#N/A</v>
      </c>
      <c r="AR252" s="73" t="e">
        <f t="shared" si="45"/>
        <v>#N/A</v>
      </c>
      <c r="AS252" s="73" t="e">
        <f t="shared" si="45"/>
        <v>#N/A</v>
      </c>
      <c r="AT252" s="73" t="e">
        <f t="shared" si="45"/>
        <v>#N/A</v>
      </c>
      <c r="AU252" s="73" t="e">
        <f t="shared" si="45"/>
        <v>#N/A</v>
      </c>
      <c r="AV252" s="73" t="e">
        <f t="shared" si="45"/>
        <v>#N/A</v>
      </c>
      <c r="AW252" s="73" t="e">
        <f t="shared" si="45"/>
        <v>#N/A</v>
      </c>
      <c r="AX252" s="73" t="e">
        <f t="shared" si="45"/>
        <v>#N/A</v>
      </c>
      <c r="AY252" s="73" t="e">
        <f t="shared" si="45"/>
        <v>#N/A</v>
      </c>
      <c r="AZ252" s="73" t="e">
        <f t="shared" si="45"/>
        <v>#N/A</v>
      </c>
    </row>
    <row r="253" spans="2:52">
      <c r="B253" s="66">
        <v>249</v>
      </c>
      <c r="C253" s="66" t="s">
        <v>395</v>
      </c>
      <c r="D253" s="66" t="s">
        <v>123</v>
      </c>
      <c r="E253" s="66">
        <f>SUMIF($BF$5:$BF$40,D253,$BE$5:$BE$40)+COUNTIF($D$4:D253,D253)</f>
        <v>31501</v>
      </c>
      <c r="F253" s="66" t="s">
        <v>403</v>
      </c>
      <c r="G253" s="67" t="s">
        <v>397</v>
      </c>
      <c r="H253" s="68" t="s">
        <v>123</v>
      </c>
      <c r="I253" s="68">
        <v>1</v>
      </c>
      <c r="J253" s="68" t="s">
        <v>124</v>
      </c>
      <c r="K253" s="68">
        <v>0</v>
      </c>
      <c r="L253" s="68" t="s">
        <v>124</v>
      </c>
      <c r="M253" s="68">
        <v>0</v>
      </c>
      <c r="N253" s="68" t="s">
        <v>124</v>
      </c>
      <c r="O253" s="68">
        <v>0</v>
      </c>
      <c r="Q253" s="73" t="e">
        <f t="shared" si="47"/>
        <v>#N/A</v>
      </c>
      <c r="R253" s="73" t="e">
        <f t="shared" si="47"/>
        <v>#N/A</v>
      </c>
      <c r="S253" s="73" t="e">
        <f t="shared" si="47"/>
        <v>#N/A</v>
      </c>
      <c r="T253" s="73" t="e">
        <f t="shared" si="47"/>
        <v>#N/A</v>
      </c>
      <c r="U253" s="73" t="e">
        <f t="shared" si="47"/>
        <v>#N/A</v>
      </c>
      <c r="V253" s="73" t="e">
        <f t="shared" si="47"/>
        <v>#N/A</v>
      </c>
      <c r="W253" s="73" t="e">
        <f t="shared" si="47"/>
        <v>#N/A</v>
      </c>
      <c r="X253" s="73" t="e">
        <f t="shared" si="47"/>
        <v>#N/A</v>
      </c>
      <c r="Y253" s="73" t="e">
        <f t="shared" si="47"/>
        <v>#N/A</v>
      </c>
      <c r="Z253" s="73" t="e">
        <f t="shared" si="47"/>
        <v>#N/A</v>
      </c>
      <c r="AA253" s="73" t="e">
        <f t="shared" si="47"/>
        <v>#N/A</v>
      </c>
      <c r="AB253" s="73" t="e">
        <f t="shared" si="47"/>
        <v>#N/A</v>
      </c>
      <c r="AC253" s="73" t="e">
        <f t="shared" si="47"/>
        <v>#N/A</v>
      </c>
      <c r="AD253" s="73" t="e">
        <f t="shared" si="47"/>
        <v>#N/A</v>
      </c>
      <c r="AE253" s="73">
        <f t="shared" si="47"/>
        <v>1</v>
      </c>
      <c r="AF253" s="73" t="e">
        <f t="shared" si="47"/>
        <v>#N/A</v>
      </c>
      <c r="AG253" s="73" t="e">
        <f t="shared" si="46"/>
        <v>#N/A</v>
      </c>
      <c r="AH253" s="73" t="e">
        <f t="shared" si="46"/>
        <v>#N/A</v>
      </c>
      <c r="AI253" s="73" t="e">
        <f t="shared" si="46"/>
        <v>#N/A</v>
      </c>
      <c r="AJ253" s="73" t="e">
        <f t="shared" si="46"/>
        <v>#N/A</v>
      </c>
      <c r="AK253" s="73" t="e">
        <f t="shared" si="46"/>
        <v>#N/A</v>
      </c>
      <c r="AL253" s="73" t="e">
        <f t="shared" si="46"/>
        <v>#N/A</v>
      </c>
      <c r="AM253" s="73" t="e">
        <f t="shared" si="46"/>
        <v>#N/A</v>
      </c>
      <c r="AN253" s="73" t="e">
        <f t="shared" si="46"/>
        <v>#N/A</v>
      </c>
      <c r="AO253" s="73" t="e">
        <f t="shared" si="46"/>
        <v>#N/A</v>
      </c>
      <c r="AP253" s="73" t="e">
        <f t="shared" si="46"/>
        <v>#N/A</v>
      </c>
      <c r="AQ253" s="73" t="e">
        <f t="shared" si="46"/>
        <v>#N/A</v>
      </c>
      <c r="AR253" s="73" t="e">
        <f t="shared" si="45"/>
        <v>#N/A</v>
      </c>
      <c r="AS253" s="73" t="e">
        <f t="shared" si="45"/>
        <v>#N/A</v>
      </c>
      <c r="AT253" s="73" t="e">
        <f t="shared" si="45"/>
        <v>#N/A</v>
      </c>
      <c r="AU253" s="73" t="e">
        <f t="shared" si="45"/>
        <v>#N/A</v>
      </c>
      <c r="AV253" s="73" t="e">
        <f t="shared" si="45"/>
        <v>#N/A</v>
      </c>
      <c r="AW253" s="73" t="e">
        <f t="shared" si="45"/>
        <v>#N/A</v>
      </c>
      <c r="AX253" s="73" t="e">
        <f t="shared" si="45"/>
        <v>#N/A</v>
      </c>
      <c r="AY253" s="73" t="e">
        <f t="shared" si="45"/>
        <v>#N/A</v>
      </c>
      <c r="AZ253" s="73" t="e">
        <f t="shared" si="45"/>
        <v>#N/A</v>
      </c>
    </row>
    <row r="254" spans="2:52">
      <c r="B254" s="66">
        <v>250</v>
      </c>
      <c r="C254" s="66" t="s">
        <v>395</v>
      </c>
      <c r="D254" s="66" t="s">
        <v>123</v>
      </c>
      <c r="E254" s="66">
        <f>SUMIF($BF$5:$BF$40,D254,$BE$5:$BE$40)+COUNTIF($D$4:D254,D254)</f>
        <v>31502</v>
      </c>
      <c r="F254" s="66" t="s">
        <v>404</v>
      </c>
      <c r="G254" s="67" t="s">
        <v>397</v>
      </c>
      <c r="H254" s="68" t="s">
        <v>123</v>
      </c>
      <c r="I254" s="68">
        <v>1</v>
      </c>
      <c r="J254" s="68" t="s">
        <v>124</v>
      </c>
      <c r="K254" s="68">
        <v>0</v>
      </c>
      <c r="L254" s="68" t="s">
        <v>124</v>
      </c>
      <c r="M254" s="68">
        <v>0</v>
      </c>
      <c r="N254" s="68" t="s">
        <v>124</v>
      </c>
      <c r="O254" s="68">
        <v>0</v>
      </c>
      <c r="Q254" s="73" t="e">
        <f t="shared" si="47"/>
        <v>#N/A</v>
      </c>
      <c r="R254" s="73" t="e">
        <f t="shared" si="47"/>
        <v>#N/A</v>
      </c>
      <c r="S254" s="73" t="e">
        <f t="shared" si="47"/>
        <v>#N/A</v>
      </c>
      <c r="T254" s="73" t="e">
        <f t="shared" si="47"/>
        <v>#N/A</v>
      </c>
      <c r="U254" s="73" t="e">
        <f t="shared" si="47"/>
        <v>#N/A</v>
      </c>
      <c r="V254" s="73" t="e">
        <f t="shared" si="47"/>
        <v>#N/A</v>
      </c>
      <c r="W254" s="73" t="e">
        <f t="shared" si="47"/>
        <v>#N/A</v>
      </c>
      <c r="X254" s="73" t="e">
        <f t="shared" si="47"/>
        <v>#N/A</v>
      </c>
      <c r="Y254" s="73" t="e">
        <f t="shared" si="47"/>
        <v>#N/A</v>
      </c>
      <c r="Z254" s="73" t="e">
        <f t="shared" si="47"/>
        <v>#N/A</v>
      </c>
      <c r="AA254" s="73" t="e">
        <f t="shared" si="47"/>
        <v>#N/A</v>
      </c>
      <c r="AB254" s="73" t="e">
        <f t="shared" si="47"/>
        <v>#N/A</v>
      </c>
      <c r="AC254" s="73" t="e">
        <f t="shared" si="47"/>
        <v>#N/A</v>
      </c>
      <c r="AD254" s="73" t="e">
        <f t="shared" si="47"/>
        <v>#N/A</v>
      </c>
      <c r="AE254" s="73">
        <f t="shared" si="47"/>
        <v>1</v>
      </c>
      <c r="AF254" s="73" t="e">
        <f t="shared" si="47"/>
        <v>#N/A</v>
      </c>
      <c r="AG254" s="73" t="e">
        <f t="shared" si="46"/>
        <v>#N/A</v>
      </c>
      <c r="AH254" s="73" t="e">
        <f t="shared" si="46"/>
        <v>#N/A</v>
      </c>
      <c r="AI254" s="73" t="e">
        <f t="shared" si="46"/>
        <v>#N/A</v>
      </c>
      <c r="AJ254" s="73" t="e">
        <f t="shared" si="46"/>
        <v>#N/A</v>
      </c>
      <c r="AK254" s="73" t="e">
        <f t="shared" si="46"/>
        <v>#N/A</v>
      </c>
      <c r="AL254" s="73" t="e">
        <f t="shared" si="46"/>
        <v>#N/A</v>
      </c>
      <c r="AM254" s="73" t="e">
        <f t="shared" si="46"/>
        <v>#N/A</v>
      </c>
      <c r="AN254" s="73" t="e">
        <f t="shared" si="46"/>
        <v>#N/A</v>
      </c>
      <c r="AO254" s="73" t="e">
        <f t="shared" si="46"/>
        <v>#N/A</v>
      </c>
      <c r="AP254" s="73" t="e">
        <f t="shared" si="46"/>
        <v>#N/A</v>
      </c>
      <c r="AQ254" s="73" t="e">
        <f t="shared" si="46"/>
        <v>#N/A</v>
      </c>
      <c r="AR254" s="73" t="e">
        <f t="shared" si="45"/>
        <v>#N/A</v>
      </c>
      <c r="AS254" s="73" t="e">
        <f t="shared" si="45"/>
        <v>#N/A</v>
      </c>
      <c r="AT254" s="73" t="e">
        <f t="shared" si="45"/>
        <v>#N/A</v>
      </c>
      <c r="AU254" s="73" t="e">
        <f t="shared" si="45"/>
        <v>#N/A</v>
      </c>
      <c r="AV254" s="73" t="e">
        <f t="shared" si="45"/>
        <v>#N/A</v>
      </c>
      <c r="AW254" s="73" t="e">
        <f t="shared" si="45"/>
        <v>#N/A</v>
      </c>
      <c r="AX254" s="73" t="e">
        <f t="shared" si="45"/>
        <v>#N/A</v>
      </c>
      <c r="AY254" s="73" t="e">
        <f t="shared" si="45"/>
        <v>#N/A</v>
      </c>
      <c r="AZ254" s="73" t="e">
        <f t="shared" si="45"/>
        <v>#N/A</v>
      </c>
    </row>
    <row r="255" spans="2:52">
      <c r="B255" s="66">
        <v>251</v>
      </c>
      <c r="C255" s="66" t="s">
        <v>395</v>
      </c>
      <c r="D255" s="66" t="s">
        <v>123</v>
      </c>
      <c r="E255" s="66">
        <f>SUMIF($BF$5:$BF$40,D255,$BE$5:$BE$40)+COUNTIF($D$4:D255,D255)</f>
        <v>31503</v>
      </c>
      <c r="F255" s="66" t="s">
        <v>405</v>
      </c>
      <c r="G255" s="67" t="s">
        <v>397</v>
      </c>
      <c r="H255" s="68" t="s">
        <v>123</v>
      </c>
      <c r="I255" s="68">
        <v>1</v>
      </c>
      <c r="J255" s="68" t="s">
        <v>124</v>
      </c>
      <c r="K255" s="68">
        <v>0</v>
      </c>
      <c r="L255" s="68" t="s">
        <v>124</v>
      </c>
      <c r="M255" s="68">
        <v>0</v>
      </c>
      <c r="N255" s="68" t="s">
        <v>124</v>
      </c>
      <c r="O255" s="68">
        <v>0</v>
      </c>
      <c r="Q255" s="73" t="e">
        <f t="shared" si="47"/>
        <v>#N/A</v>
      </c>
      <c r="R255" s="73" t="e">
        <f t="shared" si="47"/>
        <v>#N/A</v>
      </c>
      <c r="S255" s="73" t="e">
        <f t="shared" si="47"/>
        <v>#N/A</v>
      </c>
      <c r="T255" s="73" t="e">
        <f t="shared" si="47"/>
        <v>#N/A</v>
      </c>
      <c r="U255" s="73" t="e">
        <f t="shared" si="47"/>
        <v>#N/A</v>
      </c>
      <c r="V255" s="73" t="e">
        <f t="shared" si="47"/>
        <v>#N/A</v>
      </c>
      <c r="W255" s="73" t="e">
        <f t="shared" si="47"/>
        <v>#N/A</v>
      </c>
      <c r="X255" s="73" t="e">
        <f t="shared" si="47"/>
        <v>#N/A</v>
      </c>
      <c r="Y255" s="73" t="e">
        <f t="shared" si="47"/>
        <v>#N/A</v>
      </c>
      <c r="Z255" s="73" t="e">
        <f t="shared" si="47"/>
        <v>#N/A</v>
      </c>
      <c r="AA255" s="73" t="e">
        <f t="shared" si="47"/>
        <v>#N/A</v>
      </c>
      <c r="AB255" s="73" t="e">
        <f t="shared" si="47"/>
        <v>#N/A</v>
      </c>
      <c r="AC255" s="73" t="e">
        <f t="shared" si="47"/>
        <v>#N/A</v>
      </c>
      <c r="AD255" s="73" t="e">
        <f t="shared" si="47"/>
        <v>#N/A</v>
      </c>
      <c r="AE255" s="73">
        <f t="shared" si="47"/>
        <v>1</v>
      </c>
      <c r="AF255" s="73" t="e">
        <f t="shared" si="47"/>
        <v>#N/A</v>
      </c>
      <c r="AG255" s="73" t="e">
        <f t="shared" si="46"/>
        <v>#N/A</v>
      </c>
      <c r="AH255" s="73" t="e">
        <f t="shared" si="46"/>
        <v>#N/A</v>
      </c>
      <c r="AI255" s="73" t="e">
        <f t="shared" si="46"/>
        <v>#N/A</v>
      </c>
      <c r="AJ255" s="73" t="e">
        <f t="shared" si="46"/>
        <v>#N/A</v>
      </c>
      <c r="AK255" s="73" t="e">
        <f t="shared" si="46"/>
        <v>#N/A</v>
      </c>
      <c r="AL255" s="73" t="e">
        <f t="shared" si="46"/>
        <v>#N/A</v>
      </c>
      <c r="AM255" s="73" t="e">
        <f t="shared" si="46"/>
        <v>#N/A</v>
      </c>
      <c r="AN255" s="73" t="e">
        <f t="shared" si="46"/>
        <v>#N/A</v>
      </c>
      <c r="AO255" s="73" t="e">
        <f t="shared" si="46"/>
        <v>#N/A</v>
      </c>
      <c r="AP255" s="73" t="e">
        <f t="shared" si="46"/>
        <v>#N/A</v>
      </c>
      <c r="AQ255" s="73" t="e">
        <f t="shared" si="46"/>
        <v>#N/A</v>
      </c>
      <c r="AR255" s="73" t="e">
        <f t="shared" si="45"/>
        <v>#N/A</v>
      </c>
      <c r="AS255" s="73" t="e">
        <f t="shared" si="45"/>
        <v>#N/A</v>
      </c>
      <c r="AT255" s="73" t="e">
        <f t="shared" si="45"/>
        <v>#N/A</v>
      </c>
      <c r="AU255" s="73" t="e">
        <f t="shared" si="45"/>
        <v>#N/A</v>
      </c>
      <c r="AV255" s="73" t="e">
        <f t="shared" si="45"/>
        <v>#N/A</v>
      </c>
      <c r="AW255" s="73" t="e">
        <f t="shared" si="45"/>
        <v>#N/A</v>
      </c>
      <c r="AX255" s="73" t="e">
        <f t="shared" si="45"/>
        <v>#N/A</v>
      </c>
      <c r="AY255" s="73" t="e">
        <f t="shared" si="45"/>
        <v>#N/A</v>
      </c>
      <c r="AZ255" s="73" t="e">
        <f t="shared" si="45"/>
        <v>#N/A</v>
      </c>
    </row>
    <row r="256" spans="2:52">
      <c r="B256" s="66">
        <v>252</v>
      </c>
      <c r="C256" s="66" t="s">
        <v>395</v>
      </c>
      <c r="D256" s="66" t="s">
        <v>123</v>
      </c>
      <c r="E256" s="66">
        <f>SUMIF($BF$5:$BF$40,D256,$BE$5:$BE$40)+COUNTIF($D$4:D256,D256)</f>
        <v>31504</v>
      </c>
      <c r="F256" s="66" t="s">
        <v>406</v>
      </c>
      <c r="G256" s="67" t="s">
        <v>397</v>
      </c>
      <c r="H256" s="68" t="s">
        <v>123</v>
      </c>
      <c r="I256" s="68">
        <v>2</v>
      </c>
      <c r="J256" s="68" t="s">
        <v>124</v>
      </c>
      <c r="K256" s="68">
        <v>0</v>
      </c>
      <c r="L256" s="68" t="s">
        <v>124</v>
      </c>
      <c r="M256" s="68">
        <v>0</v>
      </c>
      <c r="N256" s="68" t="s">
        <v>124</v>
      </c>
      <c r="O256" s="68">
        <v>0</v>
      </c>
      <c r="Q256" s="73" t="e">
        <f t="shared" si="47"/>
        <v>#N/A</v>
      </c>
      <c r="R256" s="73" t="e">
        <f t="shared" si="47"/>
        <v>#N/A</v>
      </c>
      <c r="S256" s="73" t="e">
        <f t="shared" si="47"/>
        <v>#N/A</v>
      </c>
      <c r="T256" s="73" t="e">
        <f t="shared" si="47"/>
        <v>#N/A</v>
      </c>
      <c r="U256" s="73" t="e">
        <f t="shared" si="47"/>
        <v>#N/A</v>
      </c>
      <c r="V256" s="73" t="e">
        <f t="shared" si="47"/>
        <v>#N/A</v>
      </c>
      <c r="W256" s="73" t="e">
        <f t="shared" si="47"/>
        <v>#N/A</v>
      </c>
      <c r="X256" s="73" t="e">
        <f t="shared" si="47"/>
        <v>#N/A</v>
      </c>
      <c r="Y256" s="73" t="e">
        <f t="shared" si="47"/>
        <v>#N/A</v>
      </c>
      <c r="Z256" s="73" t="e">
        <f t="shared" si="47"/>
        <v>#N/A</v>
      </c>
      <c r="AA256" s="73" t="e">
        <f t="shared" si="47"/>
        <v>#N/A</v>
      </c>
      <c r="AB256" s="73" t="e">
        <f t="shared" si="47"/>
        <v>#N/A</v>
      </c>
      <c r="AC256" s="73" t="e">
        <f t="shared" si="47"/>
        <v>#N/A</v>
      </c>
      <c r="AD256" s="73" t="e">
        <f t="shared" si="47"/>
        <v>#N/A</v>
      </c>
      <c r="AE256" s="73">
        <f t="shared" si="47"/>
        <v>2</v>
      </c>
      <c r="AF256" s="73" t="e">
        <f t="shared" si="47"/>
        <v>#N/A</v>
      </c>
      <c r="AG256" s="73" t="e">
        <f t="shared" si="46"/>
        <v>#N/A</v>
      </c>
      <c r="AH256" s="73" t="e">
        <f t="shared" si="46"/>
        <v>#N/A</v>
      </c>
      <c r="AI256" s="73" t="e">
        <f t="shared" si="46"/>
        <v>#N/A</v>
      </c>
      <c r="AJ256" s="73" t="e">
        <f t="shared" si="46"/>
        <v>#N/A</v>
      </c>
      <c r="AK256" s="73" t="e">
        <f t="shared" si="46"/>
        <v>#N/A</v>
      </c>
      <c r="AL256" s="73" t="e">
        <f t="shared" si="46"/>
        <v>#N/A</v>
      </c>
      <c r="AM256" s="73" t="e">
        <f t="shared" si="46"/>
        <v>#N/A</v>
      </c>
      <c r="AN256" s="73" t="e">
        <f t="shared" si="46"/>
        <v>#N/A</v>
      </c>
      <c r="AO256" s="73" t="e">
        <f t="shared" si="46"/>
        <v>#N/A</v>
      </c>
      <c r="AP256" s="73" t="e">
        <f t="shared" si="46"/>
        <v>#N/A</v>
      </c>
      <c r="AQ256" s="73" t="e">
        <f t="shared" si="46"/>
        <v>#N/A</v>
      </c>
      <c r="AR256" s="73" t="e">
        <f t="shared" si="45"/>
        <v>#N/A</v>
      </c>
      <c r="AS256" s="73" t="e">
        <f t="shared" si="45"/>
        <v>#N/A</v>
      </c>
      <c r="AT256" s="73" t="e">
        <f t="shared" si="45"/>
        <v>#N/A</v>
      </c>
      <c r="AU256" s="73" t="e">
        <f t="shared" si="45"/>
        <v>#N/A</v>
      </c>
      <c r="AV256" s="73" t="e">
        <f t="shared" si="45"/>
        <v>#N/A</v>
      </c>
      <c r="AW256" s="73" t="e">
        <f t="shared" si="45"/>
        <v>#N/A</v>
      </c>
      <c r="AX256" s="73" t="e">
        <f t="shared" si="45"/>
        <v>#N/A</v>
      </c>
      <c r="AY256" s="73" t="e">
        <f t="shared" si="45"/>
        <v>#N/A</v>
      </c>
      <c r="AZ256" s="73" t="e">
        <f t="shared" si="45"/>
        <v>#N/A</v>
      </c>
    </row>
    <row r="257" spans="2:52">
      <c r="B257" s="66">
        <v>253</v>
      </c>
      <c r="C257" s="66" t="s">
        <v>395</v>
      </c>
      <c r="D257" s="66" t="s">
        <v>123</v>
      </c>
      <c r="E257" s="66">
        <f>SUMIF($BF$5:$BF$40,D257,$BE$5:$BE$40)+COUNTIF($D$4:D257,D257)</f>
        <v>31505</v>
      </c>
      <c r="F257" s="66" t="s">
        <v>407</v>
      </c>
      <c r="G257" s="67" t="s">
        <v>397</v>
      </c>
      <c r="H257" s="68" t="s">
        <v>123</v>
      </c>
      <c r="I257" s="68">
        <v>3</v>
      </c>
      <c r="J257" s="68" t="s">
        <v>124</v>
      </c>
      <c r="K257" s="68">
        <v>0</v>
      </c>
      <c r="L257" s="68" t="s">
        <v>124</v>
      </c>
      <c r="M257" s="68">
        <v>0</v>
      </c>
      <c r="N257" s="68" t="s">
        <v>124</v>
      </c>
      <c r="O257" s="68">
        <v>0</v>
      </c>
      <c r="Q257" s="73" t="e">
        <f t="shared" si="47"/>
        <v>#N/A</v>
      </c>
      <c r="R257" s="73" t="e">
        <f t="shared" si="47"/>
        <v>#N/A</v>
      </c>
      <c r="S257" s="73" t="e">
        <f t="shared" si="47"/>
        <v>#N/A</v>
      </c>
      <c r="T257" s="73" t="e">
        <f t="shared" si="47"/>
        <v>#N/A</v>
      </c>
      <c r="U257" s="73" t="e">
        <f t="shared" si="47"/>
        <v>#N/A</v>
      </c>
      <c r="V257" s="73" t="e">
        <f t="shared" si="47"/>
        <v>#N/A</v>
      </c>
      <c r="W257" s="73" t="e">
        <f t="shared" si="47"/>
        <v>#N/A</v>
      </c>
      <c r="X257" s="73" t="e">
        <f t="shared" si="47"/>
        <v>#N/A</v>
      </c>
      <c r="Y257" s="73" t="e">
        <f t="shared" si="47"/>
        <v>#N/A</v>
      </c>
      <c r="Z257" s="73" t="e">
        <f t="shared" si="47"/>
        <v>#N/A</v>
      </c>
      <c r="AA257" s="73" t="e">
        <f t="shared" si="47"/>
        <v>#N/A</v>
      </c>
      <c r="AB257" s="73" t="e">
        <f t="shared" si="47"/>
        <v>#N/A</v>
      </c>
      <c r="AC257" s="73" t="e">
        <f t="shared" si="47"/>
        <v>#N/A</v>
      </c>
      <c r="AD257" s="73" t="e">
        <f t="shared" si="47"/>
        <v>#N/A</v>
      </c>
      <c r="AE257" s="73">
        <f t="shared" si="47"/>
        <v>3</v>
      </c>
      <c r="AF257" s="73" t="e">
        <f t="shared" si="47"/>
        <v>#N/A</v>
      </c>
      <c r="AG257" s="73" t="e">
        <f t="shared" si="46"/>
        <v>#N/A</v>
      </c>
      <c r="AH257" s="73" t="e">
        <f t="shared" si="46"/>
        <v>#N/A</v>
      </c>
      <c r="AI257" s="73" t="e">
        <f t="shared" si="46"/>
        <v>#N/A</v>
      </c>
      <c r="AJ257" s="73" t="e">
        <f t="shared" si="46"/>
        <v>#N/A</v>
      </c>
      <c r="AK257" s="73" t="e">
        <f t="shared" si="46"/>
        <v>#N/A</v>
      </c>
      <c r="AL257" s="73" t="e">
        <f t="shared" si="46"/>
        <v>#N/A</v>
      </c>
      <c r="AM257" s="73" t="e">
        <f t="shared" si="46"/>
        <v>#N/A</v>
      </c>
      <c r="AN257" s="73" t="e">
        <f t="shared" si="46"/>
        <v>#N/A</v>
      </c>
      <c r="AO257" s="73" t="e">
        <f t="shared" si="46"/>
        <v>#N/A</v>
      </c>
      <c r="AP257" s="73" t="e">
        <f t="shared" si="46"/>
        <v>#N/A</v>
      </c>
      <c r="AQ257" s="73" t="e">
        <f t="shared" si="46"/>
        <v>#N/A</v>
      </c>
      <c r="AR257" s="73" t="e">
        <f t="shared" si="45"/>
        <v>#N/A</v>
      </c>
      <c r="AS257" s="73" t="e">
        <f t="shared" si="45"/>
        <v>#N/A</v>
      </c>
      <c r="AT257" s="73" t="e">
        <f t="shared" si="45"/>
        <v>#N/A</v>
      </c>
      <c r="AU257" s="73" t="e">
        <f t="shared" si="45"/>
        <v>#N/A</v>
      </c>
      <c r="AV257" s="73" t="e">
        <f t="shared" si="45"/>
        <v>#N/A</v>
      </c>
      <c r="AW257" s="73" t="e">
        <f t="shared" si="45"/>
        <v>#N/A</v>
      </c>
      <c r="AX257" s="73" t="e">
        <f t="shared" si="45"/>
        <v>#N/A</v>
      </c>
      <c r="AY257" s="73" t="e">
        <f t="shared" si="45"/>
        <v>#N/A</v>
      </c>
      <c r="AZ257" s="73" t="e">
        <f t="shared" si="45"/>
        <v>#N/A</v>
      </c>
    </row>
    <row r="258" spans="2:52">
      <c r="B258" s="66">
        <v>254</v>
      </c>
      <c r="C258" s="66" t="s">
        <v>395</v>
      </c>
      <c r="D258" s="66" t="s">
        <v>123</v>
      </c>
      <c r="E258" s="66">
        <f>SUMIF($BF$5:$BF$40,D258,$BE$5:$BE$40)+COUNTIF($D$4:D258,D258)</f>
        <v>31506</v>
      </c>
      <c r="F258" s="66" t="s">
        <v>408</v>
      </c>
      <c r="G258" s="67" t="s">
        <v>397</v>
      </c>
      <c r="H258" s="68" t="s">
        <v>123</v>
      </c>
      <c r="I258" s="68">
        <v>3</v>
      </c>
      <c r="J258" s="68" t="s">
        <v>124</v>
      </c>
      <c r="K258" s="68">
        <v>0</v>
      </c>
      <c r="L258" s="68" t="s">
        <v>124</v>
      </c>
      <c r="M258" s="68">
        <v>0</v>
      </c>
      <c r="N258" s="68" t="s">
        <v>124</v>
      </c>
      <c r="O258" s="68">
        <v>0</v>
      </c>
      <c r="Q258" s="73" t="e">
        <f t="shared" si="47"/>
        <v>#N/A</v>
      </c>
      <c r="R258" s="73" t="e">
        <f t="shared" si="47"/>
        <v>#N/A</v>
      </c>
      <c r="S258" s="73" t="e">
        <f t="shared" si="47"/>
        <v>#N/A</v>
      </c>
      <c r="T258" s="73" t="e">
        <f t="shared" si="47"/>
        <v>#N/A</v>
      </c>
      <c r="U258" s="73" t="e">
        <f t="shared" si="47"/>
        <v>#N/A</v>
      </c>
      <c r="V258" s="73" t="e">
        <f t="shared" si="47"/>
        <v>#N/A</v>
      </c>
      <c r="W258" s="73" t="e">
        <f t="shared" si="47"/>
        <v>#N/A</v>
      </c>
      <c r="X258" s="73" t="e">
        <f t="shared" si="47"/>
        <v>#N/A</v>
      </c>
      <c r="Y258" s="73" t="e">
        <f t="shared" si="47"/>
        <v>#N/A</v>
      </c>
      <c r="Z258" s="73" t="e">
        <f t="shared" si="47"/>
        <v>#N/A</v>
      </c>
      <c r="AA258" s="73" t="e">
        <f t="shared" si="47"/>
        <v>#N/A</v>
      </c>
      <c r="AB258" s="73" t="e">
        <f t="shared" si="47"/>
        <v>#N/A</v>
      </c>
      <c r="AC258" s="73" t="e">
        <f t="shared" si="47"/>
        <v>#N/A</v>
      </c>
      <c r="AD258" s="73" t="e">
        <f t="shared" si="47"/>
        <v>#N/A</v>
      </c>
      <c r="AE258" s="73">
        <f t="shared" si="47"/>
        <v>3</v>
      </c>
      <c r="AF258" s="73" t="e">
        <f t="shared" si="47"/>
        <v>#N/A</v>
      </c>
      <c r="AG258" s="73" t="e">
        <f t="shared" si="46"/>
        <v>#N/A</v>
      </c>
      <c r="AH258" s="73" t="e">
        <f t="shared" si="46"/>
        <v>#N/A</v>
      </c>
      <c r="AI258" s="73" t="e">
        <f t="shared" si="46"/>
        <v>#N/A</v>
      </c>
      <c r="AJ258" s="73" t="e">
        <f t="shared" si="46"/>
        <v>#N/A</v>
      </c>
      <c r="AK258" s="73" t="e">
        <f t="shared" si="46"/>
        <v>#N/A</v>
      </c>
      <c r="AL258" s="73" t="e">
        <f t="shared" si="46"/>
        <v>#N/A</v>
      </c>
      <c r="AM258" s="73" t="e">
        <f t="shared" si="46"/>
        <v>#N/A</v>
      </c>
      <c r="AN258" s="73" t="e">
        <f t="shared" si="46"/>
        <v>#N/A</v>
      </c>
      <c r="AO258" s="73" t="e">
        <f t="shared" si="46"/>
        <v>#N/A</v>
      </c>
      <c r="AP258" s="73" t="e">
        <f t="shared" si="46"/>
        <v>#N/A</v>
      </c>
      <c r="AQ258" s="73" t="e">
        <f t="shared" si="46"/>
        <v>#N/A</v>
      </c>
      <c r="AR258" s="73" t="e">
        <f t="shared" si="45"/>
        <v>#N/A</v>
      </c>
      <c r="AS258" s="73" t="e">
        <f t="shared" si="45"/>
        <v>#N/A</v>
      </c>
      <c r="AT258" s="73" t="e">
        <f t="shared" si="45"/>
        <v>#N/A</v>
      </c>
      <c r="AU258" s="73" t="e">
        <f t="shared" si="45"/>
        <v>#N/A</v>
      </c>
      <c r="AV258" s="73" t="e">
        <f t="shared" si="45"/>
        <v>#N/A</v>
      </c>
      <c r="AW258" s="73" t="e">
        <f t="shared" si="45"/>
        <v>#N/A</v>
      </c>
      <c r="AX258" s="73" t="e">
        <f t="shared" si="45"/>
        <v>#N/A</v>
      </c>
      <c r="AY258" s="73" t="e">
        <f t="shared" si="45"/>
        <v>#N/A</v>
      </c>
      <c r="AZ258" s="73" t="e">
        <f t="shared" si="45"/>
        <v>#N/A</v>
      </c>
    </row>
    <row r="259" spans="2:52">
      <c r="B259" s="66">
        <v>255</v>
      </c>
      <c r="C259" s="66" t="s">
        <v>395</v>
      </c>
      <c r="D259" s="66" t="s">
        <v>123</v>
      </c>
      <c r="E259" s="66">
        <f>SUMIF($BF$5:$BF$40,D259,$BE$5:$BE$40)+COUNTIF($D$4:D259,D259)</f>
        <v>31507</v>
      </c>
      <c r="F259" s="66" t="s">
        <v>409</v>
      </c>
      <c r="G259" s="67" t="s">
        <v>397</v>
      </c>
      <c r="H259" s="68" t="s">
        <v>123</v>
      </c>
      <c r="I259" s="68">
        <v>4</v>
      </c>
      <c r="J259" s="68" t="s">
        <v>124</v>
      </c>
      <c r="K259" s="68">
        <v>0</v>
      </c>
      <c r="L259" s="68" t="s">
        <v>124</v>
      </c>
      <c r="M259" s="68">
        <v>0</v>
      </c>
      <c r="N259" s="68" t="s">
        <v>124</v>
      </c>
      <c r="O259" s="68">
        <v>0</v>
      </c>
      <c r="Q259" s="73" t="e">
        <f t="shared" si="47"/>
        <v>#N/A</v>
      </c>
      <c r="R259" s="73" t="e">
        <f t="shared" si="47"/>
        <v>#N/A</v>
      </c>
      <c r="S259" s="73" t="e">
        <f t="shared" si="47"/>
        <v>#N/A</v>
      </c>
      <c r="T259" s="73" t="e">
        <f t="shared" si="47"/>
        <v>#N/A</v>
      </c>
      <c r="U259" s="73" t="e">
        <f t="shared" si="47"/>
        <v>#N/A</v>
      </c>
      <c r="V259" s="73" t="e">
        <f t="shared" si="47"/>
        <v>#N/A</v>
      </c>
      <c r="W259" s="73" t="e">
        <f t="shared" si="47"/>
        <v>#N/A</v>
      </c>
      <c r="X259" s="73" t="e">
        <f t="shared" si="47"/>
        <v>#N/A</v>
      </c>
      <c r="Y259" s="73" t="e">
        <f t="shared" si="47"/>
        <v>#N/A</v>
      </c>
      <c r="Z259" s="73" t="e">
        <f t="shared" si="47"/>
        <v>#N/A</v>
      </c>
      <c r="AA259" s="73" t="e">
        <f t="shared" si="47"/>
        <v>#N/A</v>
      </c>
      <c r="AB259" s="73" t="e">
        <f t="shared" si="47"/>
        <v>#N/A</v>
      </c>
      <c r="AC259" s="73" t="e">
        <f t="shared" si="47"/>
        <v>#N/A</v>
      </c>
      <c r="AD259" s="73" t="e">
        <f t="shared" si="47"/>
        <v>#N/A</v>
      </c>
      <c r="AE259" s="73">
        <f t="shared" si="47"/>
        <v>4</v>
      </c>
      <c r="AF259" s="73" t="e">
        <f t="shared" si="47"/>
        <v>#N/A</v>
      </c>
      <c r="AG259" s="73" t="e">
        <f t="shared" si="46"/>
        <v>#N/A</v>
      </c>
      <c r="AH259" s="73" t="e">
        <f t="shared" si="46"/>
        <v>#N/A</v>
      </c>
      <c r="AI259" s="73" t="e">
        <f t="shared" si="46"/>
        <v>#N/A</v>
      </c>
      <c r="AJ259" s="73" t="e">
        <f t="shared" si="46"/>
        <v>#N/A</v>
      </c>
      <c r="AK259" s="73" t="e">
        <f t="shared" si="46"/>
        <v>#N/A</v>
      </c>
      <c r="AL259" s="73" t="e">
        <f t="shared" si="46"/>
        <v>#N/A</v>
      </c>
      <c r="AM259" s="73" t="e">
        <f t="shared" si="46"/>
        <v>#N/A</v>
      </c>
      <c r="AN259" s="73" t="e">
        <f t="shared" si="46"/>
        <v>#N/A</v>
      </c>
      <c r="AO259" s="73" t="e">
        <f t="shared" si="46"/>
        <v>#N/A</v>
      </c>
      <c r="AP259" s="73" t="e">
        <f t="shared" si="46"/>
        <v>#N/A</v>
      </c>
      <c r="AQ259" s="73" t="e">
        <f t="shared" si="46"/>
        <v>#N/A</v>
      </c>
      <c r="AR259" s="73" t="e">
        <f t="shared" si="45"/>
        <v>#N/A</v>
      </c>
      <c r="AS259" s="73" t="e">
        <f t="shared" si="45"/>
        <v>#N/A</v>
      </c>
      <c r="AT259" s="73" t="e">
        <f t="shared" si="45"/>
        <v>#N/A</v>
      </c>
      <c r="AU259" s="73" t="e">
        <f t="shared" si="45"/>
        <v>#N/A</v>
      </c>
      <c r="AV259" s="73" t="e">
        <f t="shared" si="45"/>
        <v>#N/A</v>
      </c>
      <c r="AW259" s="73" t="e">
        <f t="shared" si="45"/>
        <v>#N/A</v>
      </c>
      <c r="AX259" s="73" t="e">
        <f t="shared" si="45"/>
        <v>#N/A</v>
      </c>
      <c r="AY259" s="73" t="e">
        <f t="shared" si="45"/>
        <v>#N/A</v>
      </c>
      <c r="AZ259" s="73" t="e">
        <f t="shared" si="45"/>
        <v>#N/A</v>
      </c>
    </row>
    <row r="260" spans="2:52">
      <c r="B260" s="66">
        <v>256</v>
      </c>
      <c r="C260" s="66" t="s">
        <v>395</v>
      </c>
      <c r="D260" s="66" t="s">
        <v>123</v>
      </c>
      <c r="E260" s="66">
        <f>SUMIF($BF$5:$BF$40,D260,$BE$5:$BE$40)+COUNTIF($D$4:D260,D260)</f>
        <v>31508</v>
      </c>
      <c r="F260" s="66" t="s">
        <v>410</v>
      </c>
      <c r="G260" s="67" t="s">
        <v>397</v>
      </c>
      <c r="H260" s="68" t="s">
        <v>123</v>
      </c>
      <c r="I260" s="68">
        <v>4</v>
      </c>
      <c r="J260" s="68" t="s">
        <v>124</v>
      </c>
      <c r="K260" s="68">
        <v>0</v>
      </c>
      <c r="L260" s="68" t="s">
        <v>124</v>
      </c>
      <c r="M260" s="68">
        <v>0</v>
      </c>
      <c r="N260" s="68" t="s">
        <v>124</v>
      </c>
      <c r="O260" s="68">
        <v>0</v>
      </c>
      <c r="Q260" s="73" t="e">
        <f t="shared" si="47"/>
        <v>#N/A</v>
      </c>
      <c r="R260" s="73" t="e">
        <f t="shared" si="47"/>
        <v>#N/A</v>
      </c>
      <c r="S260" s="73" t="e">
        <f t="shared" si="47"/>
        <v>#N/A</v>
      </c>
      <c r="T260" s="73" t="e">
        <f t="shared" si="47"/>
        <v>#N/A</v>
      </c>
      <c r="U260" s="73" t="e">
        <f t="shared" si="47"/>
        <v>#N/A</v>
      </c>
      <c r="V260" s="73" t="e">
        <f t="shared" si="47"/>
        <v>#N/A</v>
      </c>
      <c r="W260" s="73" t="e">
        <f t="shared" si="47"/>
        <v>#N/A</v>
      </c>
      <c r="X260" s="73" t="e">
        <f t="shared" si="47"/>
        <v>#N/A</v>
      </c>
      <c r="Y260" s="73" t="e">
        <f t="shared" si="47"/>
        <v>#N/A</v>
      </c>
      <c r="Z260" s="73" t="e">
        <f t="shared" si="47"/>
        <v>#N/A</v>
      </c>
      <c r="AA260" s="73" t="e">
        <f t="shared" si="47"/>
        <v>#N/A</v>
      </c>
      <c r="AB260" s="73" t="e">
        <f t="shared" si="47"/>
        <v>#N/A</v>
      </c>
      <c r="AC260" s="73" t="e">
        <f t="shared" si="47"/>
        <v>#N/A</v>
      </c>
      <c r="AD260" s="73" t="e">
        <f t="shared" si="47"/>
        <v>#N/A</v>
      </c>
      <c r="AE260" s="73">
        <f t="shared" si="47"/>
        <v>4</v>
      </c>
      <c r="AF260" s="73" t="e">
        <f t="shared" si="47"/>
        <v>#N/A</v>
      </c>
      <c r="AG260" s="73" t="e">
        <f t="shared" si="46"/>
        <v>#N/A</v>
      </c>
      <c r="AH260" s="73" t="e">
        <f t="shared" si="46"/>
        <v>#N/A</v>
      </c>
      <c r="AI260" s="73" t="e">
        <f t="shared" si="46"/>
        <v>#N/A</v>
      </c>
      <c r="AJ260" s="73" t="e">
        <f t="shared" si="46"/>
        <v>#N/A</v>
      </c>
      <c r="AK260" s="73" t="e">
        <f t="shared" si="46"/>
        <v>#N/A</v>
      </c>
      <c r="AL260" s="73" t="e">
        <f t="shared" si="46"/>
        <v>#N/A</v>
      </c>
      <c r="AM260" s="73" t="e">
        <f t="shared" si="46"/>
        <v>#N/A</v>
      </c>
      <c r="AN260" s="73" t="e">
        <f t="shared" si="46"/>
        <v>#N/A</v>
      </c>
      <c r="AO260" s="73" t="e">
        <f t="shared" si="46"/>
        <v>#N/A</v>
      </c>
      <c r="AP260" s="73" t="e">
        <f t="shared" si="46"/>
        <v>#N/A</v>
      </c>
      <c r="AQ260" s="73" t="e">
        <f t="shared" si="46"/>
        <v>#N/A</v>
      </c>
      <c r="AR260" s="73" t="e">
        <f t="shared" si="45"/>
        <v>#N/A</v>
      </c>
      <c r="AS260" s="73" t="e">
        <f t="shared" si="45"/>
        <v>#N/A</v>
      </c>
      <c r="AT260" s="73" t="e">
        <f t="shared" si="45"/>
        <v>#N/A</v>
      </c>
      <c r="AU260" s="73" t="e">
        <f t="shared" si="45"/>
        <v>#N/A</v>
      </c>
      <c r="AV260" s="73" t="e">
        <f t="shared" si="45"/>
        <v>#N/A</v>
      </c>
      <c r="AW260" s="73" t="e">
        <f t="shared" si="45"/>
        <v>#N/A</v>
      </c>
      <c r="AX260" s="73" t="e">
        <f t="shared" si="45"/>
        <v>#N/A</v>
      </c>
      <c r="AY260" s="73" t="e">
        <f t="shared" si="45"/>
        <v>#N/A</v>
      </c>
      <c r="AZ260" s="73" t="e">
        <f t="shared" si="45"/>
        <v>#N/A</v>
      </c>
    </row>
    <row r="261" spans="2:52">
      <c r="B261" s="66">
        <v>257</v>
      </c>
      <c r="C261" s="66" t="s">
        <v>395</v>
      </c>
      <c r="D261" s="66" t="s">
        <v>123</v>
      </c>
      <c r="E261" s="66">
        <f>SUMIF($BF$5:$BF$40,D261,$BE$5:$BE$40)+COUNTIF($D$4:D261,D261)</f>
        <v>31509</v>
      </c>
      <c r="F261" s="66" t="s">
        <v>411</v>
      </c>
      <c r="G261" s="67" t="s">
        <v>397</v>
      </c>
      <c r="H261" s="68" t="s">
        <v>123</v>
      </c>
      <c r="I261" s="68">
        <v>5</v>
      </c>
      <c r="J261" s="68" t="s">
        <v>124</v>
      </c>
      <c r="K261" s="68">
        <v>0</v>
      </c>
      <c r="L261" s="68" t="s">
        <v>124</v>
      </c>
      <c r="M261" s="68">
        <v>0</v>
      </c>
      <c r="N261" s="68" t="s">
        <v>124</v>
      </c>
      <c r="O261" s="68">
        <v>0</v>
      </c>
      <c r="Q261" s="73" t="e">
        <f t="shared" si="47"/>
        <v>#N/A</v>
      </c>
      <c r="R261" s="73" t="e">
        <f t="shared" si="47"/>
        <v>#N/A</v>
      </c>
      <c r="S261" s="73" t="e">
        <f t="shared" si="47"/>
        <v>#N/A</v>
      </c>
      <c r="T261" s="73" t="e">
        <f t="shared" si="47"/>
        <v>#N/A</v>
      </c>
      <c r="U261" s="73" t="e">
        <f t="shared" si="47"/>
        <v>#N/A</v>
      </c>
      <c r="V261" s="73" t="e">
        <f t="shared" si="47"/>
        <v>#N/A</v>
      </c>
      <c r="W261" s="73" t="e">
        <f t="shared" si="47"/>
        <v>#N/A</v>
      </c>
      <c r="X261" s="73" t="e">
        <f t="shared" si="47"/>
        <v>#N/A</v>
      </c>
      <c r="Y261" s="73" t="e">
        <f t="shared" si="47"/>
        <v>#N/A</v>
      </c>
      <c r="Z261" s="73" t="e">
        <f t="shared" si="47"/>
        <v>#N/A</v>
      </c>
      <c r="AA261" s="73" t="e">
        <f t="shared" si="47"/>
        <v>#N/A</v>
      </c>
      <c r="AB261" s="73" t="e">
        <f t="shared" si="47"/>
        <v>#N/A</v>
      </c>
      <c r="AC261" s="73" t="e">
        <f t="shared" si="47"/>
        <v>#N/A</v>
      </c>
      <c r="AD261" s="73" t="e">
        <f t="shared" si="47"/>
        <v>#N/A</v>
      </c>
      <c r="AE261" s="73">
        <f t="shared" si="47"/>
        <v>5</v>
      </c>
      <c r="AF261" s="73" t="e">
        <f t="shared" si="47"/>
        <v>#N/A</v>
      </c>
      <c r="AG261" s="73" t="e">
        <f t="shared" si="46"/>
        <v>#N/A</v>
      </c>
      <c r="AH261" s="73" t="e">
        <f t="shared" si="46"/>
        <v>#N/A</v>
      </c>
      <c r="AI261" s="73" t="e">
        <f t="shared" si="46"/>
        <v>#N/A</v>
      </c>
      <c r="AJ261" s="73" t="e">
        <f t="shared" si="46"/>
        <v>#N/A</v>
      </c>
      <c r="AK261" s="73" t="e">
        <f t="shared" si="46"/>
        <v>#N/A</v>
      </c>
      <c r="AL261" s="73" t="e">
        <f t="shared" si="46"/>
        <v>#N/A</v>
      </c>
      <c r="AM261" s="73" t="e">
        <f t="shared" si="46"/>
        <v>#N/A</v>
      </c>
      <c r="AN261" s="73" t="e">
        <f t="shared" si="46"/>
        <v>#N/A</v>
      </c>
      <c r="AO261" s="73" t="e">
        <f t="shared" si="46"/>
        <v>#N/A</v>
      </c>
      <c r="AP261" s="73" t="e">
        <f t="shared" si="46"/>
        <v>#N/A</v>
      </c>
      <c r="AQ261" s="73" t="e">
        <f t="shared" si="46"/>
        <v>#N/A</v>
      </c>
      <c r="AR261" s="73" t="e">
        <f t="shared" si="45"/>
        <v>#N/A</v>
      </c>
      <c r="AS261" s="73" t="e">
        <f t="shared" si="45"/>
        <v>#N/A</v>
      </c>
      <c r="AT261" s="73" t="e">
        <f t="shared" si="45"/>
        <v>#N/A</v>
      </c>
      <c r="AU261" s="73" t="e">
        <f t="shared" si="45"/>
        <v>#N/A</v>
      </c>
      <c r="AV261" s="73" t="e">
        <f t="shared" si="45"/>
        <v>#N/A</v>
      </c>
      <c r="AW261" s="73" t="e">
        <f t="shared" si="45"/>
        <v>#N/A</v>
      </c>
      <c r="AX261" s="73" t="e">
        <f t="shared" si="45"/>
        <v>#N/A</v>
      </c>
      <c r="AY261" s="73" t="e">
        <f t="shared" si="45"/>
        <v>#N/A</v>
      </c>
      <c r="AZ261" s="73" t="e">
        <f t="shared" si="45"/>
        <v>#N/A</v>
      </c>
    </row>
    <row r="262" spans="2:52">
      <c r="B262" s="66">
        <v>258</v>
      </c>
      <c r="C262" s="66" t="s">
        <v>395</v>
      </c>
      <c r="D262" s="66" t="s">
        <v>123</v>
      </c>
      <c r="E262" s="66">
        <f>SUMIF($BF$5:$BF$40,D262,$BE$5:$BE$40)+COUNTIF($D$4:D262,D262)</f>
        <v>31510</v>
      </c>
      <c r="F262" s="66" t="s">
        <v>412</v>
      </c>
      <c r="G262" s="67" t="s">
        <v>397</v>
      </c>
      <c r="H262" s="68" t="s">
        <v>123</v>
      </c>
      <c r="I262" s="68">
        <v>5</v>
      </c>
      <c r="J262" s="68" t="s">
        <v>124</v>
      </c>
      <c r="K262" s="68">
        <v>0</v>
      </c>
      <c r="L262" s="68" t="s">
        <v>124</v>
      </c>
      <c r="M262" s="68">
        <v>0</v>
      </c>
      <c r="N262" s="68" t="s">
        <v>124</v>
      </c>
      <c r="O262" s="68">
        <v>0</v>
      </c>
      <c r="Q262" s="73" t="e">
        <f t="shared" si="47"/>
        <v>#N/A</v>
      </c>
      <c r="R262" s="73" t="e">
        <f t="shared" si="47"/>
        <v>#N/A</v>
      </c>
      <c r="S262" s="73" t="e">
        <f t="shared" si="47"/>
        <v>#N/A</v>
      </c>
      <c r="T262" s="73" t="e">
        <f t="shared" si="47"/>
        <v>#N/A</v>
      </c>
      <c r="U262" s="73" t="e">
        <f t="shared" si="47"/>
        <v>#N/A</v>
      </c>
      <c r="V262" s="73" t="e">
        <f t="shared" si="47"/>
        <v>#N/A</v>
      </c>
      <c r="W262" s="73" t="e">
        <f t="shared" si="47"/>
        <v>#N/A</v>
      </c>
      <c r="X262" s="73" t="e">
        <f t="shared" si="47"/>
        <v>#N/A</v>
      </c>
      <c r="Y262" s="73" t="e">
        <f t="shared" si="47"/>
        <v>#N/A</v>
      </c>
      <c r="Z262" s="73" t="e">
        <f t="shared" si="47"/>
        <v>#N/A</v>
      </c>
      <c r="AA262" s="73" t="e">
        <f t="shared" si="47"/>
        <v>#N/A</v>
      </c>
      <c r="AB262" s="73" t="e">
        <f t="shared" si="47"/>
        <v>#N/A</v>
      </c>
      <c r="AC262" s="73" t="e">
        <f t="shared" si="47"/>
        <v>#N/A</v>
      </c>
      <c r="AD262" s="73" t="e">
        <f t="shared" si="47"/>
        <v>#N/A</v>
      </c>
      <c r="AE262" s="73">
        <f t="shared" si="47"/>
        <v>5</v>
      </c>
      <c r="AF262" s="73" t="e">
        <f t="shared" si="47"/>
        <v>#N/A</v>
      </c>
      <c r="AG262" s="73" t="e">
        <f t="shared" si="46"/>
        <v>#N/A</v>
      </c>
      <c r="AH262" s="73" t="e">
        <f t="shared" si="46"/>
        <v>#N/A</v>
      </c>
      <c r="AI262" s="73" t="e">
        <f t="shared" si="46"/>
        <v>#N/A</v>
      </c>
      <c r="AJ262" s="73" t="e">
        <f t="shared" si="46"/>
        <v>#N/A</v>
      </c>
      <c r="AK262" s="73" t="e">
        <f t="shared" si="46"/>
        <v>#N/A</v>
      </c>
      <c r="AL262" s="73" t="e">
        <f t="shared" si="46"/>
        <v>#N/A</v>
      </c>
      <c r="AM262" s="73" t="e">
        <f t="shared" si="46"/>
        <v>#N/A</v>
      </c>
      <c r="AN262" s="73" t="e">
        <f t="shared" si="46"/>
        <v>#N/A</v>
      </c>
      <c r="AO262" s="73" t="e">
        <f t="shared" si="46"/>
        <v>#N/A</v>
      </c>
      <c r="AP262" s="73" t="e">
        <f t="shared" si="46"/>
        <v>#N/A</v>
      </c>
      <c r="AQ262" s="73" t="e">
        <f t="shared" si="46"/>
        <v>#N/A</v>
      </c>
      <c r="AR262" s="73" t="e">
        <f t="shared" si="45"/>
        <v>#N/A</v>
      </c>
      <c r="AS262" s="73" t="e">
        <f t="shared" si="45"/>
        <v>#N/A</v>
      </c>
      <c r="AT262" s="73" t="e">
        <f t="shared" si="45"/>
        <v>#N/A</v>
      </c>
      <c r="AU262" s="73" t="e">
        <f t="shared" si="45"/>
        <v>#N/A</v>
      </c>
      <c r="AV262" s="73" t="e">
        <f t="shared" si="45"/>
        <v>#N/A</v>
      </c>
      <c r="AW262" s="73" t="e">
        <f t="shared" si="45"/>
        <v>#N/A</v>
      </c>
      <c r="AX262" s="73" t="e">
        <f t="shared" si="45"/>
        <v>#N/A</v>
      </c>
      <c r="AY262" s="73" t="e">
        <f t="shared" si="45"/>
        <v>#N/A</v>
      </c>
      <c r="AZ262" s="73" t="e">
        <f t="shared" si="45"/>
        <v>#N/A</v>
      </c>
    </row>
    <row r="263" spans="2:52">
      <c r="B263" s="66">
        <v>259</v>
      </c>
      <c r="C263" s="66" t="s">
        <v>395</v>
      </c>
      <c r="D263" s="66" t="s">
        <v>123</v>
      </c>
      <c r="E263" s="66">
        <f>SUMIF($BF$5:$BF$40,D263,$BE$5:$BE$40)+COUNTIF($D$4:D263,D263)</f>
        <v>31511</v>
      </c>
      <c r="F263" s="66" t="s">
        <v>413</v>
      </c>
      <c r="G263" s="67" t="s">
        <v>397</v>
      </c>
      <c r="H263" s="68" t="s">
        <v>123</v>
      </c>
      <c r="I263" s="68">
        <v>5</v>
      </c>
      <c r="J263" s="68" t="s">
        <v>124</v>
      </c>
      <c r="K263" s="68">
        <v>0</v>
      </c>
      <c r="L263" s="68" t="s">
        <v>124</v>
      </c>
      <c r="M263" s="68">
        <v>0</v>
      </c>
      <c r="N263" s="68" t="s">
        <v>124</v>
      </c>
      <c r="O263" s="68">
        <v>0</v>
      </c>
      <c r="Q263" s="73" t="e">
        <f t="shared" si="47"/>
        <v>#N/A</v>
      </c>
      <c r="R263" s="73" t="e">
        <f t="shared" si="47"/>
        <v>#N/A</v>
      </c>
      <c r="S263" s="73" t="e">
        <f t="shared" si="47"/>
        <v>#N/A</v>
      </c>
      <c r="T263" s="73" t="e">
        <f t="shared" si="47"/>
        <v>#N/A</v>
      </c>
      <c r="U263" s="73" t="e">
        <f t="shared" si="47"/>
        <v>#N/A</v>
      </c>
      <c r="V263" s="73" t="e">
        <f t="shared" si="47"/>
        <v>#N/A</v>
      </c>
      <c r="W263" s="73" t="e">
        <f t="shared" si="47"/>
        <v>#N/A</v>
      </c>
      <c r="X263" s="73" t="e">
        <f t="shared" si="47"/>
        <v>#N/A</v>
      </c>
      <c r="Y263" s="73" t="e">
        <f t="shared" si="47"/>
        <v>#N/A</v>
      </c>
      <c r="Z263" s="73" t="e">
        <f t="shared" si="47"/>
        <v>#N/A</v>
      </c>
      <c r="AA263" s="73" t="e">
        <f t="shared" si="47"/>
        <v>#N/A</v>
      </c>
      <c r="AB263" s="73" t="e">
        <f t="shared" si="47"/>
        <v>#N/A</v>
      </c>
      <c r="AC263" s="73" t="e">
        <f t="shared" si="47"/>
        <v>#N/A</v>
      </c>
      <c r="AD263" s="73" t="e">
        <f t="shared" si="47"/>
        <v>#N/A</v>
      </c>
      <c r="AE263" s="73">
        <f t="shared" si="47"/>
        <v>5</v>
      </c>
      <c r="AF263" s="73" t="e">
        <f t="shared" si="47"/>
        <v>#N/A</v>
      </c>
      <c r="AG263" s="73" t="e">
        <f t="shared" si="46"/>
        <v>#N/A</v>
      </c>
      <c r="AH263" s="73" t="e">
        <f t="shared" si="46"/>
        <v>#N/A</v>
      </c>
      <c r="AI263" s="73" t="e">
        <f t="shared" si="46"/>
        <v>#N/A</v>
      </c>
      <c r="AJ263" s="73" t="e">
        <f t="shared" si="46"/>
        <v>#N/A</v>
      </c>
      <c r="AK263" s="73" t="e">
        <f t="shared" si="46"/>
        <v>#N/A</v>
      </c>
      <c r="AL263" s="73" t="e">
        <f t="shared" si="46"/>
        <v>#N/A</v>
      </c>
      <c r="AM263" s="73" t="e">
        <f t="shared" si="46"/>
        <v>#N/A</v>
      </c>
      <c r="AN263" s="73" t="e">
        <f t="shared" si="46"/>
        <v>#N/A</v>
      </c>
      <c r="AO263" s="73" t="e">
        <f t="shared" si="46"/>
        <v>#N/A</v>
      </c>
      <c r="AP263" s="73" t="e">
        <f t="shared" si="46"/>
        <v>#N/A</v>
      </c>
      <c r="AQ263" s="73" t="e">
        <f t="shared" si="46"/>
        <v>#N/A</v>
      </c>
      <c r="AR263" s="73" t="e">
        <f t="shared" si="45"/>
        <v>#N/A</v>
      </c>
      <c r="AS263" s="73" t="e">
        <f t="shared" si="45"/>
        <v>#N/A</v>
      </c>
      <c r="AT263" s="73" t="e">
        <f t="shared" si="45"/>
        <v>#N/A</v>
      </c>
      <c r="AU263" s="73" t="e">
        <f t="shared" si="45"/>
        <v>#N/A</v>
      </c>
      <c r="AV263" s="73" t="e">
        <f t="shared" si="45"/>
        <v>#N/A</v>
      </c>
      <c r="AW263" s="73" t="e">
        <f t="shared" si="45"/>
        <v>#N/A</v>
      </c>
      <c r="AX263" s="73" t="e">
        <f t="shared" si="45"/>
        <v>#N/A</v>
      </c>
      <c r="AY263" s="73" t="e">
        <f t="shared" si="45"/>
        <v>#N/A</v>
      </c>
      <c r="AZ263" s="73" t="e">
        <f t="shared" si="45"/>
        <v>#N/A</v>
      </c>
    </row>
    <row r="264" spans="2:52">
      <c r="B264" s="66">
        <v>260</v>
      </c>
      <c r="C264" s="66" t="s">
        <v>395</v>
      </c>
      <c r="D264" s="66" t="s">
        <v>123</v>
      </c>
      <c r="E264" s="66">
        <f>SUMIF($BF$5:$BF$40,D264,$BE$5:$BE$40)+COUNTIF($D$4:D264,D264)</f>
        <v>31512</v>
      </c>
      <c r="F264" s="66" t="s">
        <v>414</v>
      </c>
      <c r="G264" s="67" t="s">
        <v>397</v>
      </c>
      <c r="H264" s="68" t="s">
        <v>123</v>
      </c>
      <c r="I264" s="68">
        <v>7</v>
      </c>
      <c r="J264" s="68" t="s">
        <v>124</v>
      </c>
      <c r="K264" s="68">
        <v>0</v>
      </c>
      <c r="L264" s="68" t="s">
        <v>124</v>
      </c>
      <c r="M264" s="68">
        <v>0</v>
      </c>
      <c r="N264" s="68" t="s">
        <v>124</v>
      </c>
      <c r="O264" s="68">
        <v>0</v>
      </c>
      <c r="Q264" s="73" t="e">
        <f t="shared" si="47"/>
        <v>#N/A</v>
      </c>
      <c r="R264" s="73" t="e">
        <f t="shared" si="47"/>
        <v>#N/A</v>
      </c>
      <c r="S264" s="73" t="e">
        <f t="shared" si="47"/>
        <v>#N/A</v>
      </c>
      <c r="T264" s="73" t="e">
        <f t="shared" si="47"/>
        <v>#N/A</v>
      </c>
      <c r="U264" s="73" t="e">
        <f t="shared" si="47"/>
        <v>#N/A</v>
      </c>
      <c r="V264" s="73" t="e">
        <f t="shared" si="47"/>
        <v>#N/A</v>
      </c>
      <c r="W264" s="73" t="e">
        <f t="shared" si="47"/>
        <v>#N/A</v>
      </c>
      <c r="X264" s="73" t="e">
        <f t="shared" si="47"/>
        <v>#N/A</v>
      </c>
      <c r="Y264" s="73" t="e">
        <f t="shared" si="47"/>
        <v>#N/A</v>
      </c>
      <c r="Z264" s="73" t="e">
        <f t="shared" si="47"/>
        <v>#N/A</v>
      </c>
      <c r="AA264" s="73" t="e">
        <f t="shared" si="47"/>
        <v>#N/A</v>
      </c>
      <c r="AB264" s="73" t="e">
        <f t="shared" si="47"/>
        <v>#N/A</v>
      </c>
      <c r="AC264" s="73" t="e">
        <f t="shared" si="47"/>
        <v>#N/A</v>
      </c>
      <c r="AD264" s="73" t="e">
        <f t="shared" si="47"/>
        <v>#N/A</v>
      </c>
      <c r="AE264" s="73">
        <f t="shared" si="47"/>
        <v>7</v>
      </c>
      <c r="AF264" s="73" t="e">
        <f t="shared" si="47"/>
        <v>#N/A</v>
      </c>
      <c r="AG264" s="73" t="e">
        <f t="shared" si="46"/>
        <v>#N/A</v>
      </c>
      <c r="AH264" s="73" t="e">
        <f t="shared" si="46"/>
        <v>#N/A</v>
      </c>
      <c r="AI264" s="73" t="e">
        <f t="shared" si="46"/>
        <v>#N/A</v>
      </c>
      <c r="AJ264" s="73" t="e">
        <f t="shared" si="46"/>
        <v>#N/A</v>
      </c>
      <c r="AK264" s="73" t="e">
        <f t="shared" si="46"/>
        <v>#N/A</v>
      </c>
      <c r="AL264" s="73" t="e">
        <f t="shared" si="46"/>
        <v>#N/A</v>
      </c>
      <c r="AM264" s="73" t="e">
        <f t="shared" si="46"/>
        <v>#N/A</v>
      </c>
      <c r="AN264" s="73" t="e">
        <f t="shared" si="46"/>
        <v>#N/A</v>
      </c>
      <c r="AO264" s="73" t="e">
        <f t="shared" si="46"/>
        <v>#N/A</v>
      </c>
      <c r="AP264" s="73" t="e">
        <f t="shared" si="46"/>
        <v>#N/A</v>
      </c>
      <c r="AQ264" s="73" t="e">
        <f t="shared" si="46"/>
        <v>#N/A</v>
      </c>
      <c r="AR264" s="73" t="e">
        <f t="shared" si="45"/>
        <v>#N/A</v>
      </c>
      <c r="AS264" s="73" t="e">
        <f t="shared" si="45"/>
        <v>#N/A</v>
      </c>
      <c r="AT264" s="73" t="e">
        <f t="shared" si="45"/>
        <v>#N/A</v>
      </c>
      <c r="AU264" s="73" t="e">
        <f t="shared" si="45"/>
        <v>#N/A</v>
      </c>
      <c r="AV264" s="73" t="e">
        <f t="shared" si="45"/>
        <v>#N/A</v>
      </c>
      <c r="AW264" s="73" t="e">
        <f t="shared" si="45"/>
        <v>#N/A</v>
      </c>
      <c r="AX264" s="73" t="e">
        <f t="shared" si="45"/>
        <v>#N/A</v>
      </c>
      <c r="AY264" s="73" t="e">
        <f t="shared" si="45"/>
        <v>#N/A</v>
      </c>
      <c r="AZ264" s="73" t="e">
        <f t="shared" si="45"/>
        <v>#N/A</v>
      </c>
    </row>
    <row r="265" spans="2:52">
      <c r="B265" s="66">
        <v>261</v>
      </c>
      <c r="C265" s="66" t="s">
        <v>395</v>
      </c>
      <c r="D265" s="66" t="s">
        <v>123</v>
      </c>
      <c r="E265" s="66">
        <f>SUMIF($BF$5:$BF$40,D265,$BE$5:$BE$40)+COUNTIF($D$4:D265,D265)</f>
        <v>31513</v>
      </c>
      <c r="F265" s="66" t="s">
        <v>415</v>
      </c>
      <c r="G265" s="67" t="s">
        <v>397</v>
      </c>
      <c r="H265" s="68" t="s">
        <v>123</v>
      </c>
      <c r="I265" s="68">
        <v>7</v>
      </c>
      <c r="J265" s="68" t="s">
        <v>124</v>
      </c>
      <c r="K265" s="68">
        <v>0</v>
      </c>
      <c r="L265" s="68" t="s">
        <v>124</v>
      </c>
      <c r="M265" s="68">
        <v>0</v>
      </c>
      <c r="N265" s="68" t="s">
        <v>124</v>
      </c>
      <c r="O265" s="68">
        <v>0</v>
      </c>
      <c r="Q265" s="73" t="e">
        <f t="shared" si="47"/>
        <v>#N/A</v>
      </c>
      <c r="R265" s="73" t="e">
        <f t="shared" si="47"/>
        <v>#N/A</v>
      </c>
      <c r="S265" s="73" t="e">
        <f t="shared" si="47"/>
        <v>#N/A</v>
      </c>
      <c r="T265" s="73" t="e">
        <f t="shared" si="47"/>
        <v>#N/A</v>
      </c>
      <c r="U265" s="73" t="e">
        <f t="shared" si="47"/>
        <v>#N/A</v>
      </c>
      <c r="V265" s="73" t="e">
        <f t="shared" si="47"/>
        <v>#N/A</v>
      </c>
      <c r="W265" s="73" t="e">
        <f t="shared" si="47"/>
        <v>#N/A</v>
      </c>
      <c r="X265" s="73" t="e">
        <f t="shared" si="47"/>
        <v>#N/A</v>
      </c>
      <c r="Y265" s="73" t="e">
        <f t="shared" si="47"/>
        <v>#N/A</v>
      </c>
      <c r="Z265" s="73" t="e">
        <f t="shared" si="47"/>
        <v>#N/A</v>
      </c>
      <c r="AA265" s="73" t="e">
        <f t="shared" si="47"/>
        <v>#N/A</v>
      </c>
      <c r="AB265" s="73" t="e">
        <f t="shared" si="47"/>
        <v>#N/A</v>
      </c>
      <c r="AC265" s="73" t="e">
        <f t="shared" si="47"/>
        <v>#N/A</v>
      </c>
      <c r="AD265" s="73" t="e">
        <f t="shared" si="47"/>
        <v>#N/A</v>
      </c>
      <c r="AE265" s="73">
        <f t="shared" si="47"/>
        <v>7</v>
      </c>
      <c r="AF265" s="73" t="e">
        <f t="shared" si="47"/>
        <v>#N/A</v>
      </c>
      <c r="AG265" s="73" t="e">
        <f t="shared" si="46"/>
        <v>#N/A</v>
      </c>
      <c r="AH265" s="73" t="e">
        <f t="shared" si="46"/>
        <v>#N/A</v>
      </c>
      <c r="AI265" s="73" t="e">
        <f t="shared" si="46"/>
        <v>#N/A</v>
      </c>
      <c r="AJ265" s="73" t="e">
        <f t="shared" si="46"/>
        <v>#N/A</v>
      </c>
      <c r="AK265" s="73" t="e">
        <f t="shared" si="46"/>
        <v>#N/A</v>
      </c>
      <c r="AL265" s="73" t="e">
        <f t="shared" si="46"/>
        <v>#N/A</v>
      </c>
      <c r="AM265" s="73" t="e">
        <f t="shared" si="46"/>
        <v>#N/A</v>
      </c>
      <c r="AN265" s="73" t="e">
        <f t="shared" si="46"/>
        <v>#N/A</v>
      </c>
      <c r="AO265" s="73" t="e">
        <f t="shared" si="46"/>
        <v>#N/A</v>
      </c>
      <c r="AP265" s="73" t="e">
        <f t="shared" si="46"/>
        <v>#N/A</v>
      </c>
      <c r="AQ265" s="73" t="e">
        <f t="shared" si="46"/>
        <v>#N/A</v>
      </c>
      <c r="AR265" s="73" t="e">
        <f t="shared" si="45"/>
        <v>#N/A</v>
      </c>
      <c r="AS265" s="73" t="e">
        <f t="shared" si="45"/>
        <v>#N/A</v>
      </c>
      <c r="AT265" s="73" t="e">
        <f t="shared" si="45"/>
        <v>#N/A</v>
      </c>
      <c r="AU265" s="73" t="e">
        <f t="shared" si="45"/>
        <v>#N/A</v>
      </c>
      <c r="AV265" s="73" t="e">
        <f t="shared" si="45"/>
        <v>#N/A</v>
      </c>
      <c r="AW265" s="73" t="e">
        <f t="shared" si="45"/>
        <v>#N/A</v>
      </c>
      <c r="AX265" s="73" t="e">
        <f t="shared" si="45"/>
        <v>#N/A</v>
      </c>
      <c r="AY265" s="73" t="e">
        <f t="shared" si="45"/>
        <v>#N/A</v>
      </c>
      <c r="AZ265" s="73" t="e">
        <f t="shared" si="45"/>
        <v>#N/A</v>
      </c>
    </row>
    <row r="266" spans="2:52">
      <c r="B266" s="66">
        <v>262</v>
      </c>
      <c r="C266" s="66" t="s">
        <v>395</v>
      </c>
      <c r="D266" s="66" t="s">
        <v>123</v>
      </c>
      <c r="E266" s="66">
        <f>SUMIF($BF$5:$BF$40,D266,$BE$5:$BE$40)+COUNTIF($D$4:D266,D266)</f>
        <v>31514</v>
      </c>
      <c r="F266" s="66" t="s">
        <v>416</v>
      </c>
      <c r="G266" s="67" t="s">
        <v>397</v>
      </c>
      <c r="H266" s="68" t="s">
        <v>123</v>
      </c>
      <c r="I266" s="68">
        <v>7</v>
      </c>
      <c r="J266" s="68" t="s">
        <v>124</v>
      </c>
      <c r="K266" s="68">
        <v>0</v>
      </c>
      <c r="L266" s="68" t="s">
        <v>124</v>
      </c>
      <c r="M266" s="68">
        <v>0</v>
      </c>
      <c r="N266" s="68" t="s">
        <v>124</v>
      </c>
      <c r="O266" s="68">
        <v>0</v>
      </c>
      <c r="Q266" s="73" t="e">
        <f t="shared" si="47"/>
        <v>#N/A</v>
      </c>
      <c r="R266" s="73" t="e">
        <f t="shared" si="47"/>
        <v>#N/A</v>
      </c>
      <c r="S266" s="73" t="e">
        <f t="shared" si="47"/>
        <v>#N/A</v>
      </c>
      <c r="T266" s="73" t="e">
        <f t="shared" si="47"/>
        <v>#N/A</v>
      </c>
      <c r="U266" s="73" t="e">
        <f t="shared" si="47"/>
        <v>#N/A</v>
      </c>
      <c r="V266" s="73" t="e">
        <f t="shared" si="47"/>
        <v>#N/A</v>
      </c>
      <c r="W266" s="73" t="e">
        <f t="shared" si="47"/>
        <v>#N/A</v>
      </c>
      <c r="X266" s="73" t="e">
        <f t="shared" si="47"/>
        <v>#N/A</v>
      </c>
      <c r="Y266" s="73" t="e">
        <f t="shared" si="47"/>
        <v>#N/A</v>
      </c>
      <c r="Z266" s="73" t="e">
        <f t="shared" si="47"/>
        <v>#N/A</v>
      </c>
      <c r="AA266" s="73" t="e">
        <f t="shared" si="47"/>
        <v>#N/A</v>
      </c>
      <c r="AB266" s="73" t="e">
        <f t="shared" si="47"/>
        <v>#N/A</v>
      </c>
      <c r="AC266" s="73" t="e">
        <f t="shared" si="47"/>
        <v>#N/A</v>
      </c>
      <c r="AD266" s="73" t="e">
        <f t="shared" si="47"/>
        <v>#N/A</v>
      </c>
      <c r="AE266" s="73">
        <f t="shared" si="47"/>
        <v>7</v>
      </c>
      <c r="AF266" s="73" t="e">
        <f t="shared" si="47"/>
        <v>#N/A</v>
      </c>
      <c r="AG266" s="73" t="e">
        <f t="shared" si="46"/>
        <v>#N/A</v>
      </c>
      <c r="AH266" s="73" t="e">
        <f t="shared" si="46"/>
        <v>#N/A</v>
      </c>
      <c r="AI266" s="73" t="e">
        <f t="shared" si="46"/>
        <v>#N/A</v>
      </c>
      <c r="AJ266" s="73" t="e">
        <f t="shared" si="46"/>
        <v>#N/A</v>
      </c>
      <c r="AK266" s="73" t="e">
        <f t="shared" si="46"/>
        <v>#N/A</v>
      </c>
      <c r="AL266" s="73" t="e">
        <f t="shared" si="46"/>
        <v>#N/A</v>
      </c>
      <c r="AM266" s="73" t="e">
        <f t="shared" si="46"/>
        <v>#N/A</v>
      </c>
      <c r="AN266" s="73" t="e">
        <f t="shared" si="46"/>
        <v>#N/A</v>
      </c>
      <c r="AO266" s="73" t="e">
        <f t="shared" si="46"/>
        <v>#N/A</v>
      </c>
      <c r="AP266" s="73" t="e">
        <f t="shared" si="46"/>
        <v>#N/A</v>
      </c>
      <c r="AQ266" s="73" t="e">
        <f t="shared" si="46"/>
        <v>#N/A</v>
      </c>
      <c r="AR266" s="73" t="e">
        <f t="shared" si="45"/>
        <v>#N/A</v>
      </c>
      <c r="AS266" s="73" t="e">
        <f t="shared" si="45"/>
        <v>#N/A</v>
      </c>
      <c r="AT266" s="73" t="e">
        <f t="shared" si="45"/>
        <v>#N/A</v>
      </c>
      <c r="AU266" s="73" t="e">
        <f t="shared" si="45"/>
        <v>#N/A</v>
      </c>
      <c r="AV266" s="73" t="e">
        <f t="shared" si="45"/>
        <v>#N/A</v>
      </c>
      <c r="AW266" s="73" t="e">
        <f t="shared" si="45"/>
        <v>#N/A</v>
      </c>
      <c r="AX266" s="73" t="e">
        <f t="shared" si="45"/>
        <v>#N/A</v>
      </c>
      <c r="AY266" s="73" t="e">
        <f t="shared" si="45"/>
        <v>#N/A</v>
      </c>
      <c r="AZ266" s="73" t="e">
        <f t="shared" si="45"/>
        <v>#N/A</v>
      </c>
    </row>
    <row r="267" spans="2:52">
      <c r="B267" s="66">
        <v>263</v>
      </c>
      <c r="C267" s="66" t="s">
        <v>395</v>
      </c>
      <c r="D267" s="66" t="s">
        <v>123</v>
      </c>
      <c r="E267" s="66">
        <f>SUMIF($BF$5:$BF$40,D267,$BE$5:$BE$40)+COUNTIF($D$4:D267,D267)</f>
        <v>31515</v>
      </c>
      <c r="F267" s="66" t="s">
        <v>417</v>
      </c>
      <c r="G267" s="67" t="s">
        <v>95</v>
      </c>
      <c r="H267" s="68" t="s">
        <v>123</v>
      </c>
      <c r="I267" s="68">
        <v>8</v>
      </c>
      <c r="J267" s="68" t="s">
        <v>92</v>
      </c>
      <c r="K267" s="68">
        <v>7</v>
      </c>
      <c r="L267" s="68" t="s">
        <v>124</v>
      </c>
      <c r="M267" s="68">
        <v>0</v>
      </c>
      <c r="N267" s="68" t="s">
        <v>124</v>
      </c>
      <c r="O267" s="68">
        <v>0</v>
      </c>
      <c r="Q267" s="73" t="e">
        <f t="shared" si="47"/>
        <v>#N/A</v>
      </c>
      <c r="R267" s="73" t="e">
        <f t="shared" ref="Q267:AF282" si="48">INDEX($H267:$O267,1,MATCH(R$4,$H267:$O267,0)+1)</f>
        <v>#N/A</v>
      </c>
      <c r="S267" s="73" t="e">
        <f t="shared" si="48"/>
        <v>#N/A</v>
      </c>
      <c r="T267" s="73" t="e">
        <f t="shared" si="48"/>
        <v>#N/A</v>
      </c>
      <c r="U267" s="73" t="e">
        <f t="shared" si="48"/>
        <v>#N/A</v>
      </c>
      <c r="V267" s="73" t="e">
        <f t="shared" si="48"/>
        <v>#N/A</v>
      </c>
      <c r="W267" s="73" t="e">
        <f t="shared" si="48"/>
        <v>#N/A</v>
      </c>
      <c r="X267" s="73">
        <f t="shared" si="48"/>
        <v>7</v>
      </c>
      <c r="Y267" s="73" t="e">
        <f t="shared" si="48"/>
        <v>#N/A</v>
      </c>
      <c r="Z267" s="73" t="e">
        <f t="shared" si="48"/>
        <v>#N/A</v>
      </c>
      <c r="AA267" s="73" t="e">
        <f t="shared" si="48"/>
        <v>#N/A</v>
      </c>
      <c r="AB267" s="73" t="e">
        <f t="shared" si="48"/>
        <v>#N/A</v>
      </c>
      <c r="AC267" s="73" t="e">
        <f t="shared" si="48"/>
        <v>#N/A</v>
      </c>
      <c r="AD267" s="73" t="e">
        <f t="shared" si="48"/>
        <v>#N/A</v>
      </c>
      <c r="AE267" s="73">
        <f t="shared" si="48"/>
        <v>8</v>
      </c>
      <c r="AF267" s="73" t="e">
        <f t="shared" si="48"/>
        <v>#N/A</v>
      </c>
      <c r="AG267" s="73" t="e">
        <f t="shared" si="46"/>
        <v>#N/A</v>
      </c>
      <c r="AH267" s="73" t="e">
        <f t="shared" si="46"/>
        <v>#N/A</v>
      </c>
      <c r="AI267" s="73" t="e">
        <f t="shared" si="46"/>
        <v>#N/A</v>
      </c>
      <c r="AJ267" s="73" t="e">
        <f t="shared" si="46"/>
        <v>#N/A</v>
      </c>
      <c r="AK267" s="73" t="e">
        <f t="shared" si="46"/>
        <v>#N/A</v>
      </c>
      <c r="AL267" s="73" t="e">
        <f t="shared" si="46"/>
        <v>#N/A</v>
      </c>
      <c r="AM267" s="73" t="e">
        <f t="shared" si="46"/>
        <v>#N/A</v>
      </c>
      <c r="AN267" s="73" t="e">
        <f t="shared" si="46"/>
        <v>#N/A</v>
      </c>
      <c r="AO267" s="73" t="e">
        <f t="shared" si="46"/>
        <v>#N/A</v>
      </c>
      <c r="AP267" s="73" t="e">
        <f t="shared" si="46"/>
        <v>#N/A</v>
      </c>
      <c r="AQ267" s="73" t="e">
        <f t="shared" si="46"/>
        <v>#N/A</v>
      </c>
      <c r="AR267" s="73" t="e">
        <f t="shared" si="45"/>
        <v>#N/A</v>
      </c>
      <c r="AS267" s="73" t="e">
        <f t="shared" si="45"/>
        <v>#N/A</v>
      </c>
      <c r="AT267" s="73" t="e">
        <f t="shared" si="45"/>
        <v>#N/A</v>
      </c>
      <c r="AU267" s="73" t="e">
        <f t="shared" si="45"/>
        <v>#N/A</v>
      </c>
      <c r="AV267" s="73" t="e">
        <f t="shared" si="45"/>
        <v>#N/A</v>
      </c>
      <c r="AW267" s="73" t="e">
        <f t="shared" si="45"/>
        <v>#N/A</v>
      </c>
      <c r="AX267" s="73" t="e">
        <f t="shared" si="45"/>
        <v>#N/A</v>
      </c>
      <c r="AY267" s="73" t="e">
        <f t="shared" si="45"/>
        <v>#N/A</v>
      </c>
      <c r="AZ267" s="73" t="e">
        <f t="shared" si="45"/>
        <v>#N/A</v>
      </c>
    </row>
    <row r="268" spans="2:52">
      <c r="B268" s="66">
        <v>264</v>
      </c>
      <c r="C268" s="66" t="s">
        <v>395</v>
      </c>
      <c r="D268" s="66" t="s">
        <v>418</v>
      </c>
      <c r="E268" s="66">
        <f>SUMIF($BF$5:$BF$40,D268,$BE$5:$BE$40)+COUNTIF($D$4:D268,D268)</f>
        <v>30701</v>
      </c>
      <c r="F268" s="66" t="s">
        <v>419</v>
      </c>
      <c r="G268" s="67" t="s">
        <v>397</v>
      </c>
      <c r="H268" s="68" t="s">
        <v>418</v>
      </c>
      <c r="I268" s="68">
        <v>1</v>
      </c>
      <c r="J268" s="68" t="s">
        <v>124</v>
      </c>
      <c r="K268" s="68">
        <v>0</v>
      </c>
      <c r="L268" s="68" t="s">
        <v>124</v>
      </c>
      <c r="M268" s="68">
        <v>0</v>
      </c>
      <c r="N268" s="68" t="s">
        <v>124</v>
      </c>
      <c r="O268" s="68">
        <v>0</v>
      </c>
      <c r="Q268" s="73" t="e">
        <f t="shared" si="48"/>
        <v>#N/A</v>
      </c>
      <c r="R268" s="73" t="e">
        <f t="shared" si="48"/>
        <v>#N/A</v>
      </c>
      <c r="S268" s="73" t="e">
        <f t="shared" si="48"/>
        <v>#N/A</v>
      </c>
      <c r="T268" s="73" t="e">
        <f t="shared" si="48"/>
        <v>#N/A</v>
      </c>
      <c r="U268" s="73" t="e">
        <f t="shared" si="48"/>
        <v>#N/A</v>
      </c>
      <c r="V268" s="73" t="e">
        <f t="shared" si="48"/>
        <v>#N/A</v>
      </c>
      <c r="W268" s="73">
        <f t="shared" si="48"/>
        <v>1</v>
      </c>
      <c r="X268" s="73" t="e">
        <f t="shared" si="48"/>
        <v>#N/A</v>
      </c>
      <c r="Y268" s="73" t="e">
        <f t="shared" si="48"/>
        <v>#N/A</v>
      </c>
      <c r="Z268" s="73" t="e">
        <f t="shared" si="48"/>
        <v>#N/A</v>
      </c>
      <c r="AA268" s="73" t="e">
        <f t="shared" si="48"/>
        <v>#N/A</v>
      </c>
      <c r="AB268" s="73" t="e">
        <f t="shared" si="48"/>
        <v>#N/A</v>
      </c>
      <c r="AC268" s="73" t="e">
        <f t="shared" si="48"/>
        <v>#N/A</v>
      </c>
      <c r="AD268" s="73" t="e">
        <f t="shared" si="48"/>
        <v>#N/A</v>
      </c>
      <c r="AE268" s="73" t="e">
        <f t="shared" si="48"/>
        <v>#N/A</v>
      </c>
      <c r="AF268" s="73" t="e">
        <f t="shared" si="48"/>
        <v>#N/A</v>
      </c>
      <c r="AG268" s="73" t="e">
        <f t="shared" si="46"/>
        <v>#N/A</v>
      </c>
      <c r="AH268" s="73" t="e">
        <f t="shared" si="46"/>
        <v>#N/A</v>
      </c>
      <c r="AI268" s="73" t="e">
        <f t="shared" si="46"/>
        <v>#N/A</v>
      </c>
      <c r="AJ268" s="73" t="e">
        <f t="shared" si="46"/>
        <v>#N/A</v>
      </c>
      <c r="AK268" s="73" t="e">
        <f t="shared" si="46"/>
        <v>#N/A</v>
      </c>
      <c r="AL268" s="73" t="e">
        <f t="shared" si="46"/>
        <v>#N/A</v>
      </c>
      <c r="AM268" s="73" t="e">
        <f t="shared" si="46"/>
        <v>#N/A</v>
      </c>
      <c r="AN268" s="73" t="e">
        <f t="shared" si="46"/>
        <v>#N/A</v>
      </c>
      <c r="AO268" s="73" t="e">
        <f t="shared" si="46"/>
        <v>#N/A</v>
      </c>
      <c r="AP268" s="73" t="e">
        <f t="shared" si="46"/>
        <v>#N/A</v>
      </c>
      <c r="AQ268" s="73" t="e">
        <f t="shared" si="46"/>
        <v>#N/A</v>
      </c>
      <c r="AR268" s="73" t="e">
        <f t="shared" si="45"/>
        <v>#N/A</v>
      </c>
      <c r="AS268" s="73" t="e">
        <f t="shared" si="45"/>
        <v>#N/A</v>
      </c>
      <c r="AT268" s="73" t="e">
        <f t="shared" ref="AR268:AZ296" si="49">INDEX($H268:$O268,1,MATCH(AT$4,$H268:$O268,0)+1)</f>
        <v>#N/A</v>
      </c>
      <c r="AU268" s="73" t="e">
        <f t="shared" si="49"/>
        <v>#N/A</v>
      </c>
      <c r="AV268" s="73" t="e">
        <f t="shared" si="49"/>
        <v>#N/A</v>
      </c>
      <c r="AW268" s="73" t="e">
        <f t="shared" si="49"/>
        <v>#N/A</v>
      </c>
      <c r="AX268" s="73" t="e">
        <f t="shared" si="49"/>
        <v>#N/A</v>
      </c>
      <c r="AY268" s="73" t="e">
        <f t="shared" si="49"/>
        <v>#N/A</v>
      </c>
      <c r="AZ268" s="73" t="e">
        <f t="shared" si="49"/>
        <v>#N/A</v>
      </c>
    </row>
    <row r="269" spans="2:52">
      <c r="B269" s="66">
        <v>265</v>
      </c>
      <c r="C269" s="66" t="s">
        <v>395</v>
      </c>
      <c r="D269" s="66" t="s">
        <v>418</v>
      </c>
      <c r="E269" s="66">
        <f>SUMIF($BF$5:$BF$40,D269,$BE$5:$BE$40)+COUNTIF($D$4:D269,D269)</f>
        <v>30702</v>
      </c>
      <c r="F269" s="66" t="s">
        <v>420</v>
      </c>
      <c r="G269" s="67" t="s">
        <v>397</v>
      </c>
      <c r="H269" s="68" t="s">
        <v>418</v>
      </c>
      <c r="I269" s="68">
        <v>3</v>
      </c>
      <c r="J269" s="68" t="s">
        <v>124</v>
      </c>
      <c r="K269" s="68">
        <v>0</v>
      </c>
      <c r="L269" s="68" t="s">
        <v>124</v>
      </c>
      <c r="M269" s="68">
        <v>0</v>
      </c>
      <c r="N269" s="68" t="s">
        <v>124</v>
      </c>
      <c r="O269" s="68">
        <v>0</v>
      </c>
      <c r="Q269" s="73" t="e">
        <f t="shared" si="48"/>
        <v>#N/A</v>
      </c>
      <c r="R269" s="73" t="e">
        <f t="shared" si="48"/>
        <v>#N/A</v>
      </c>
      <c r="S269" s="73" t="e">
        <f t="shared" si="48"/>
        <v>#N/A</v>
      </c>
      <c r="T269" s="73" t="e">
        <f t="shared" si="48"/>
        <v>#N/A</v>
      </c>
      <c r="U269" s="73" t="e">
        <f t="shared" si="48"/>
        <v>#N/A</v>
      </c>
      <c r="V269" s="73" t="e">
        <f t="shared" si="48"/>
        <v>#N/A</v>
      </c>
      <c r="W269" s="73">
        <f t="shared" si="48"/>
        <v>3</v>
      </c>
      <c r="X269" s="73" t="e">
        <f t="shared" si="48"/>
        <v>#N/A</v>
      </c>
      <c r="Y269" s="73" t="e">
        <f t="shared" si="48"/>
        <v>#N/A</v>
      </c>
      <c r="Z269" s="73" t="e">
        <f t="shared" si="48"/>
        <v>#N/A</v>
      </c>
      <c r="AA269" s="73" t="e">
        <f t="shared" si="48"/>
        <v>#N/A</v>
      </c>
      <c r="AB269" s="73" t="e">
        <f t="shared" si="48"/>
        <v>#N/A</v>
      </c>
      <c r="AC269" s="73" t="e">
        <f t="shared" si="48"/>
        <v>#N/A</v>
      </c>
      <c r="AD269" s="73" t="e">
        <f t="shared" si="48"/>
        <v>#N/A</v>
      </c>
      <c r="AE269" s="73" t="e">
        <f t="shared" si="48"/>
        <v>#N/A</v>
      </c>
      <c r="AF269" s="73" t="e">
        <f t="shared" si="48"/>
        <v>#N/A</v>
      </c>
      <c r="AG269" s="73" t="e">
        <f t="shared" si="46"/>
        <v>#N/A</v>
      </c>
      <c r="AH269" s="73" t="e">
        <f t="shared" si="46"/>
        <v>#N/A</v>
      </c>
      <c r="AI269" s="73" t="e">
        <f t="shared" si="46"/>
        <v>#N/A</v>
      </c>
      <c r="AJ269" s="73" t="e">
        <f t="shared" si="46"/>
        <v>#N/A</v>
      </c>
      <c r="AK269" s="73" t="e">
        <f t="shared" si="46"/>
        <v>#N/A</v>
      </c>
      <c r="AL269" s="73" t="e">
        <f t="shared" si="46"/>
        <v>#N/A</v>
      </c>
      <c r="AM269" s="73" t="e">
        <f t="shared" si="46"/>
        <v>#N/A</v>
      </c>
      <c r="AN269" s="73" t="e">
        <f t="shared" si="46"/>
        <v>#N/A</v>
      </c>
      <c r="AO269" s="73" t="e">
        <f t="shared" si="46"/>
        <v>#N/A</v>
      </c>
      <c r="AP269" s="73" t="e">
        <f t="shared" si="46"/>
        <v>#N/A</v>
      </c>
      <c r="AQ269" s="73" t="e">
        <f t="shared" si="46"/>
        <v>#N/A</v>
      </c>
      <c r="AR269" s="73" t="e">
        <f t="shared" si="49"/>
        <v>#N/A</v>
      </c>
      <c r="AS269" s="73" t="e">
        <f t="shared" si="49"/>
        <v>#N/A</v>
      </c>
      <c r="AT269" s="73" t="e">
        <f t="shared" si="49"/>
        <v>#N/A</v>
      </c>
      <c r="AU269" s="73" t="e">
        <f t="shared" si="49"/>
        <v>#N/A</v>
      </c>
      <c r="AV269" s="73" t="e">
        <f t="shared" si="49"/>
        <v>#N/A</v>
      </c>
      <c r="AW269" s="73" t="e">
        <f t="shared" si="49"/>
        <v>#N/A</v>
      </c>
      <c r="AX269" s="73" t="e">
        <f t="shared" si="49"/>
        <v>#N/A</v>
      </c>
      <c r="AY269" s="73" t="e">
        <f t="shared" si="49"/>
        <v>#N/A</v>
      </c>
      <c r="AZ269" s="73" t="e">
        <f t="shared" si="49"/>
        <v>#N/A</v>
      </c>
    </row>
    <row r="270" spans="2:52">
      <c r="B270" s="66">
        <v>266</v>
      </c>
      <c r="C270" s="66" t="s">
        <v>395</v>
      </c>
      <c r="D270" s="66" t="s">
        <v>418</v>
      </c>
      <c r="E270" s="66">
        <f>SUMIF($BF$5:$BF$40,D270,$BE$5:$BE$40)+COUNTIF($D$4:D270,D270)</f>
        <v>30703</v>
      </c>
      <c r="F270" s="66" t="s">
        <v>421</v>
      </c>
      <c r="G270" s="67" t="s">
        <v>397</v>
      </c>
      <c r="H270" s="68" t="s">
        <v>418</v>
      </c>
      <c r="I270" s="68">
        <v>5</v>
      </c>
      <c r="J270" s="68" t="s">
        <v>124</v>
      </c>
      <c r="K270" s="68">
        <v>0</v>
      </c>
      <c r="L270" s="68" t="s">
        <v>124</v>
      </c>
      <c r="M270" s="68">
        <v>0</v>
      </c>
      <c r="N270" s="68" t="s">
        <v>124</v>
      </c>
      <c r="O270" s="68">
        <v>0</v>
      </c>
      <c r="Q270" s="73" t="e">
        <f t="shared" si="48"/>
        <v>#N/A</v>
      </c>
      <c r="R270" s="73" t="e">
        <f t="shared" si="48"/>
        <v>#N/A</v>
      </c>
      <c r="S270" s="73" t="e">
        <f t="shared" si="48"/>
        <v>#N/A</v>
      </c>
      <c r="T270" s="73" t="e">
        <f t="shared" si="48"/>
        <v>#N/A</v>
      </c>
      <c r="U270" s="73" t="e">
        <f t="shared" si="48"/>
        <v>#N/A</v>
      </c>
      <c r="V270" s="73" t="e">
        <f t="shared" si="48"/>
        <v>#N/A</v>
      </c>
      <c r="W270" s="73">
        <f t="shared" si="48"/>
        <v>5</v>
      </c>
      <c r="X270" s="73" t="e">
        <f t="shared" si="48"/>
        <v>#N/A</v>
      </c>
      <c r="Y270" s="73" t="e">
        <f t="shared" si="48"/>
        <v>#N/A</v>
      </c>
      <c r="Z270" s="73" t="e">
        <f t="shared" si="48"/>
        <v>#N/A</v>
      </c>
      <c r="AA270" s="73" t="e">
        <f t="shared" si="48"/>
        <v>#N/A</v>
      </c>
      <c r="AB270" s="73" t="e">
        <f t="shared" si="48"/>
        <v>#N/A</v>
      </c>
      <c r="AC270" s="73" t="e">
        <f t="shared" si="48"/>
        <v>#N/A</v>
      </c>
      <c r="AD270" s="73" t="e">
        <f t="shared" si="48"/>
        <v>#N/A</v>
      </c>
      <c r="AE270" s="73" t="e">
        <f t="shared" si="48"/>
        <v>#N/A</v>
      </c>
      <c r="AF270" s="73" t="e">
        <f t="shared" si="48"/>
        <v>#N/A</v>
      </c>
      <c r="AG270" s="73" t="e">
        <f t="shared" si="46"/>
        <v>#N/A</v>
      </c>
      <c r="AH270" s="73" t="e">
        <f t="shared" si="46"/>
        <v>#N/A</v>
      </c>
      <c r="AI270" s="73" t="e">
        <f t="shared" si="46"/>
        <v>#N/A</v>
      </c>
      <c r="AJ270" s="73" t="e">
        <f t="shared" si="46"/>
        <v>#N/A</v>
      </c>
      <c r="AK270" s="73" t="e">
        <f t="shared" si="46"/>
        <v>#N/A</v>
      </c>
      <c r="AL270" s="73" t="e">
        <f t="shared" si="46"/>
        <v>#N/A</v>
      </c>
      <c r="AM270" s="73" t="e">
        <f t="shared" si="46"/>
        <v>#N/A</v>
      </c>
      <c r="AN270" s="73" t="e">
        <f t="shared" si="46"/>
        <v>#N/A</v>
      </c>
      <c r="AO270" s="73" t="e">
        <f t="shared" si="46"/>
        <v>#N/A</v>
      </c>
      <c r="AP270" s="73" t="e">
        <f t="shared" si="46"/>
        <v>#N/A</v>
      </c>
      <c r="AQ270" s="73" t="e">
        <f t="shared" si="46"/>
        <v>#N/A</v>
      </c>
      <c r="AR270" s="73" t="e">
        <f t="shared" si="49"/>
        <v>#N/A</v>
      </c>
      <c r="AS270" s="73" t="e">
        <f t="shared" si="49"/>
        <v>#N/A</v>
      </c>
      <c r="AT270" s="73" t="e">
        <f t="shared" si="49"/>
        <v>#N/A</v>
      </c>
      <c r="AU270" s="73" t="e">
        <f t="shared" si="49"/>
        <v>#N/A</v>
      </c>
      <c r="AV270" s="73" t="e">
        <f t="shared" si="49"/>
        <v>#N/A</v>
      </c>
      <c r="AW270" s="73" t="e">
        <f t="shared" si="49"/>
        <v>#N/A</v>
      </c>
      <c r="AX270" s="73" t="e">
        <f t="shared" si="49"/>
        <v>#N/A</v>
      </c>
      <c r="AY270" s="73" t="e">
        <f t="shared" si="49"/>
        <v>#N/A</v>
      </c>
      <c r="AZ270" s="73" t="e">
        <f t="shared" si="49"/>
        <v>#N/A</v>
      </c>
    </row>
    <row r="271" spans="2:52">
      <c r="B271" s="66">
        <v>267</v>
      </c>
      <c r="C271" s="66" t="s">
        <v>395</v>
      </c>
      <c r="D271" s="66" t="s">
        <v>418</v>
      </c>
      <c r="E271" s="66">
        <f>SUMIF($BF$5:$BF$40,D271,$BE$5:$BE$40)+COUNTIF($D$4:D271,D271)</f>
        <v>30704</v>
      </c>
      <c r="F271" s="66" t="s">
        <v>422</v>
      </c>
      <c r="G271" s="67" t="s">
        <v>397</v>
      </c>
      <c r="H271" s="68" t="s">
        <v>418</v>
      </c>
      <c r="I271" s="68">
        <v>7</v>
      </c>
      <c r="J271" s="68" t="s">
        <v>124</v>
      </c>
      <c r="K271" s="68">
        <v>0</v>
      </c>
      <c r="L271" s="68" t="s">
        <v>124</v>
      </c>
      <c r="M271" s="68">
        <v>0</v>
      </c>
      <c r="N271" s="68" t="s">
        <v>124</v>
      </c>
      <c r="O271" s="68">
        <v>0</v>
      </c>
      <c r="Q271" s="73" t="e">
        <f t="shared" si="48"/>
        <v>#N/A</v>
      </c>
      <c r="R271" s="73" t="e">
        <f t="shared" si="48"/>
        <v>#N/A</v>
      </c>
      <c r="S271" s="73" t="e">
        <f t="shared" si="48"/>
        <v>#N/A</v>
      </c>
      <c r="T271" s="73" t="e">
        <f t="shared" si="48"/>
        <v>#N/A</v>
      </c>
      <c r="U271" s="73" t="e">
        <f t="shared" si="48"/>
        <v>#N/A</v>
      </c>
      <c r="V271" s="73" t="e">
        <f t="shared" si="48"/>
        <v>#N/A</v>
      </c>
      <c r="W271" s="73">
        <f t="shared" si="48"/>
        <v>7</v>
      </c>
      <c r="X271" s="73" t="e">
        <f t="shared" si="48"/>
        <v>#N/A</v>
      </c>
      <c r="Y271" s="73" t="e">
        <f t="shared" si="48"/>
        <v>#N/A</v>
      </c>
      <c r="Z271" s="73" t="e">
        <f t="shared" si="48"/>
        <v>#N/A</v>
      </c>
      <c r="AA271" s="73" t="e">
        <f t="shared" si="48"/>
        <v>#N/A</v>
      </c>
      <c r="AB271" s="73" t="e">
        <f t="shared" si="48"/>
        <v>#N/A</v>
      </c>
      <c r="AC271" s="73" t="e">
        <f t="shared" si="48"/>
        <v>#N/A</v>
      </c>
      <c r="AD271" s="73" t="e">
        <f t="shared" si="48"/>
        <v>#N/A</v>
      </c>
      <c r="AE271" s="73" t="e">
        <f t="shared" si="48"/>
        <v>#N/A</v>
      </c>
      <c r="AF271" s="73" t="e">
        <f t="shared" si="48"/>
        <v>#N/A</v>
      </c>
      <c r="AG271" s="73" t="e">
        <f t="shared" si="46"/>
        <v>#N/A</v>
      </c>
      <c r="AH271" s="73" t="e">
        <f t="shared" si="46"/>
        <v>#N/A</v>
      </c>
      <c r="AI271" s="73" t="e">
        <f t="shared" si="46"/>
        <v>#N/A</v>
      </c>
      <c r="AJ271" s="73" t="e">
        <f t="shared" si="46"/>
        <v>#N/A</v>
      </c>
      <c r="AK271" s="73" t="e">
        <f t="shared" si="46"/>
        <v>#N/A</v>
      </c>
      <c r="AL271" s="73" t="e">
        <f t="shared" si="46"/>
        <v>#N/A</v>
      </c>
      <c r="AM271" s="73" t="e">
        <f t="shared" si="46"/>
        <v>#N/A</v>
      </c>
      <c r="AN271" s="73" t="e">
        <f t="shared" si="46"/>
        <v>#N/A</v>
      </c>
      <c r="AO271" s="73" t="e">
        <f t="shared" si="46"/>
        <v>#N/A</v>
      </c>
      <c r="AP271" s="73" t="e">
        <f t="shared" si="46"/>
        <v>#N/A</v>
      </c>
      <c r="AQ271" s="73" t="e">
        <f t="shared" si="46"/>
        <v>#N/A</v>
      </c>
      <c r="AR271" s="73" t="e">
        <f t="shared" si="49"/>
        <v>#N/A</v>
      </c>
      <c r="AS271" s="73" t="e">
        <f t="shared" si="49"/>
        <v>#N/A</v>
      </c>
      <c r="AT271" s="73" t="e">
        <f t="shared" si="49"/>
        <v>#N/A</v>
      </c>
      <c r="AU271" s="73" t="e">
        <f t="shared" si="49"/>
        <v>#N/A</v>
      </c>
      <c r="AV271" s="73" t="e">
        <f t="shared" si="49"/>
        <v>#N/A</v>
      </c>
      <c r="AW271" s="73" t="e">
        <f t="shared" si="49"/>
        <v>#N/A</v>
      </c>
      <c r="AX271" s="73" t="e">
        <f t="shared" si="49"/>
        <v>#N/A</v>
      </c>
      <c r="AY271" s="73" t="e">
        <f t="shared" si="49"/>
        <v>#N/A</v>
      </c>
      <c r="AZ271" s="73" t="e">
        <f t="shared" si="49"/>
        <v>#N/A</v>
      </c>
    </row>
    <row r="272" spans="2:52">
      <c r="B272" s="66">
        <v>268</v>
      </c>
      <c r="C272" s="66" t="s">
        <v>395</v>
      </c>
      <c r="D272" s="66" t="s">
        <v>92</v>
      </c>
      <c r="E272" s="66">
        <f>SUMIF($BF$5:$BF$40,D272,$BE$5:$BE$40)+COUNTIF($D$4:D272,D272)</f>
        <v>30801</v>
      </c>
      <c r="F272" s="66" t="s">
        <v>423</v>
      </c>
      <c r="G272" s="67" t="s">
        <v>397</v>
      </c>
      <c r="H272" s="68" t="s">
        <v>92</v>
      </c>
      <c r="I272" s="68">
        <v>1</v>
      </c>
      <c r="J272" s="68" t="s">
        <v>124</v>
      </c>
      <c r="K272" s="68">
        <v>0</v>
      </c>
      <c r="L272" s="68" t="s">
        <v>124</v>
      </c>
      <c r="M272" s="68">
        <v>0</v>
      </c>
      <c r="N272" s="68" t="s">
        <v>124</v>
      </c>
      <c r="O272" s="68">
        <v>0</v>
      </c>
      <c r="Q272" s="73" t="e">
        <f t="shared" si="48"/>
        <v>#N/A</v>
      </c>
      <c r="R272" s="73" t="e">
        <f t="shared" si="48"/>
        <v>#N/A</v>
      </c>
      <c r="S272" s="73" t="e">
        <f t="shared" si="48"/>
        <v>#N/A</v>
      </c>
      <c r="T272" s="73" t="e">
        <f t="shared" si="48"/>
        <v>#N/A</v>
      </c>
      <c r="U272" s="73" t="e">
        <f t="shared" si="48"/>
        <v>#N/A</v>
      </c>
      <c r="V272" s="73" t="e">
        <f t="shared" si="48"/>
        <v>#N/A</v>
      </c>
      <c r="W272" s="73" t="e">
        <f t="shared" si="48"/>
        <v>#N/A</v>
      </c>
      <c r="X272" s="73">
        <f t="shared" si="48"/>
        <v>1</v>
      </c>
      <c r="Y272" s="73" t="e">
        <f t="shared" si="48"/>
        <v>#N/A</v>
      </c>
      <c r="Z272" s="73" t="e">
        <f t="shared" si="48"/>
        <v>#N/A</v>
      </c>
      <c r="AA272" s="73" t="e">
        <f t="shared" si="48"/>
        <v>#N/A</v>
      </c>
      <c r="AB272" s="73" t="e">
        <f t="shared" si="48"/>
        <v>#N/A</v>
      </c>
      <c r="AC272" s="73" t="e">
        <f t="shared" si="48"/>
        <v>#N/A</v>
      </c>
      <c r="AD272" s="73" t="e">
        <f t="shared" si="48"/>
        <v>#N/A</v>
      </c>
      <c r="AE272" s="73" t="e">
        <f t="shared" si="48"/>
        <v>#N/A</v>
      </c>
      <c r="AF272" s="73" t="e">
        <f t="shared" si="48"/>
        <v>#N/A</v>
      </c>
      <c r="AG272" s="73" t="e">
        <f t="shared" si="46"/>
        <v>#N/A</v>
      </c>
      <c r="AH272" s="73" t="e">
        <f t="shared" ref="AG272:AQ295" si="50">INDEX($H272:$O272,1,MATCH(AH$4,$H272:$O272,0)+1)</f>
        <v>#N/A</v>
      </c>
      <c r="AI272" s="73" t="e">
        <f t="shared" si="50"/>
        <v>#N/A</v>
      </c>
      <c r="AJ272" s="73" t="e">
        <f t="shared" si="50"/>
        <v>#N/A</v>
      </c>
      <c r="AK272" s="73" t="e">
        <f t="shared" si="50"/>
        <v>#N/A</v>
      </c>
      <c r="AL272" s="73" t="e">
        <f t="shared" si="50"/>
        <v>#N/A</v>
      </c>
      <c r="AM272" s="73" t="e">
        <f t="shared" si="50"/>
        <v>#N/A</v>
      </c>
      <c r="AN272" s="73" t="e">
        <f t="shared" si="50"/>
        <v>#N/A</v>
      </c>
      <c r="AO272" s="73" t="e">
        <f t="shared" si="50"/>
        <v>#N/A</v>
      </c>
      <c r="AP272" s="73" t="e">
        <f t="shared" si="50"/>
        <v>#N/A</v>
      </c>
      <c r="AQ272" s="73" t="e">
        <f t="shared" si="50"/>
        <v>#N/A</v>
      </c>
      <c r="AR272" s="73" t="e">
        <f t="shared" si="49"/>
        <v>#N/A</v>
      </c>
      <c r="AS272" s="73" t="e">
        <f t="shared" si="49"/>
        <v>#N/A</v>
      </c>
      <c r="AT272" s="73" t="e">
        <f t="shared" si="49"/>
        <v>#N/A</v>
      </c>
      <c r="AU272" s="73" t="e">
        <f t="shared" si="49"/>
        <v>#N/A</v>
      </c>
      <c r="AV272" s="73" t="e">
        <f t="shared" si="49"/>
        <v>#N/A</v>
      </c>
      <c r="AW272" s="73" t="e">
        <f t="shared" si="49"/>
        <v>#N/A</v>
      </c>
      <c r="AX272" s="73" t="e">
        <f t="shared" si="49"/>
        <v>#N/A</v>
      </c>
      <c r="AY272" s="73" t="e">
        <f t="shared" si="49"/>
        <v>#N/A</v>
      </c>
      <c r="AZ272" s="73" t="e">
        <f t="shared" si="49"/>
        <v>#N/A</v>
      </c>
    </row>
    <row r="273" spans="2:52">
      <c r="B273" s="66">
        <v>269</v>
      </c>
      <c r="C273" s="66" t="s">
        <v>395</v>
      </c>
      <c r="D273" s="66" t="s">
        <v>92</v>
      </c>
      <c r="E273" s="66">
        <f>SUMIF($BF$5:$BF$40,D273,$BE$5:$BE$40)+COUNTIF($D$4:D273,D273)</f>
        <v>30802</v>
      </c>
      <c r="F273" s="66" t="s">
        <v>424</v>
      </c>
      <c r="G273" s="67" t="s">
        <v>397</v>
      </c>
      <c r="H273" s="68" t="s">
        <v>92</v>
      </c>
      <c r="I273" s="68">
        <v>1</v>
      </c>
      <c r="J273" s="68" t="s">
        <v>124</v>
      </c>
      <c r="K273" s="68">
        <v>0</v>
      </c>
      <c r="L273" s="68" t="s">
        <v>124</v>
      </c>
      <c r="M273" s="68">
        <v>0</v>
      </c>
      <c r="N273" s="68" t="s">
        <v>124</v>
      </c>
      <c r="O273" s="68">
        <v>0</v>
      </c>
      <c r="Q273" s="73" t="e">
        <f t="shared" si="48"/>
        <v>#N/A</v>
      </c>
      <c r="R273" s="73" t="e">
        <f t="shared" si="48"/>
        <v>#N/A</v>
      </c>
      <c r="S273" s="73" t="e">
        <f t="shared" si="48"/>
        <v>#N/A</v>
      </c>
      <c r="T273" s="73" t="e">
        <f t="shared" si="48"/>
        <v>#N/A</v>
      </c>
      <c r="U273" s="73" t="e">
        <f t="shared" si="48"/>
        <v>#N/A</v>
      </c>
      <c r="V273" s="73" t="e">
        <f t="shared" si="48"/>
        <v>#N/A</v>
      </c>
      <c r="W273" s="73" t="e">
        <f t="shared" si="48"/>
        <v>#N/A</v>
      </c>
      <c r="X273" s="73">
        <f t="shared" si="48"/>
        <v>1</v>
      </c>
      <c r="Y273" s="73" t="e">
        <f t="shared" si="48"/>
        <v>#N/A</v>
      </c>
      <c r="Z273" s="73" t="e">
        <f t="shared" si="48"/>
        <v>#N/A</v>
      </c>
      <c r="AA273" s="73" t="e">
        <f t="shared" si="48"/>
        <v>#N/A</v>
      </c>
      <c r="AB273" s="73" t="e">
        <f t="shared" si="48"/>
        <v>#N/A</v>
      </c>
      <c r="AC273" s="73" t="e">
        <f t="shared" si="48"/>
        <v>#N/A</v>
      </c>
      <c r="AD273" s="73" t="e">
        <f t="shared" si="48"/>
        <v>#N/A</v>
      </c>
      <c r="AE273" s="73" t="e">
        <f t="shared" si="48"/>
        <v>#N/A</v>
      </c>
      <c r="AF273" s="73" t="e">
        <f t="shared" si="48"/>
        <v>#N/A</v>
      </c>
      <c r="AG273" s="73" t="e">
        <f t="shared" si="50"/>
        <v>#N/A</v>
      </c>
      <c r="AH273" s="73" t="e">
        <f t="shared" si="50"/>
        <v>#N/A</v>
      </c>
      <c r="AI273" s="73" t="e">
        <f t="shared" si="50"/>
        <v>#N/A</v>
      </c>
      <c r="AJ273" s="73" t="e">
        <f t="shared" si="50"/>
        <v>#N/A</v>
      </c>
      <c r="AK273" s="73" t="e">
        <f t="shared" si="50"/>
        <v>#N/A</v>
      </c>
      <c r="AL273" s="73" t="e">
        <f t="shared" si="50"/>
        <v>#N/A</v>
      </c>
      <c r="AM273" s="73" t="e">
        <f t="shared" si="50"/>
        <v>#N/A</v>
      </c>
      <c r="AN273" s="73" t="e">
        <f t="shared" si="50"/>
        <v>#N/A</v>
      </c>
      <c r="AO273" s="73" t="e">
        <f t="shared" si="50"/>
        <v>#N/A</v>
      </c>
      <c r="AP273" s="73" t="e">
        <f t="shared" si="50"/>
        <v>#N/A</v>
      </c>
      <c r="AQ273" s="73" t="e">
        <f t="shared" si="50"/>
        <v>#N/A</v>
      </c>
      <c r="AR273" s="73" t="e">
        <f t="shared" si="49"/>
        <v>#N/A</v>
      </c>
      <c r="AS273" s="73" t="e">
        <f t="shared" si="49"/>
        <v>#N/A</v>
      </c>
      <c r="AT273" s="73" t="e">
        <f t="shared" si="49"/>
        <v>#N/A</v>
      </c>
      <c r="AU273" s="73" t="e">
        <f t="shared" si="49"/>
        <v>#N/A</v>
      </c>
      <c r="AV273" s="73" t="e">
        <f t="shared" si="49"/>
        <v>#N/A</v>
      </c>
      <c r="AW273" s="73" t="e">
        <f t="shared" si="49"/>
        <v>#N/A</v>
      </c>
      <c r="AX273" s="73" t="e">
        <f t="shared" si="49"/>
        <v>#N/A</v>
      </c>
      <c r="AY273" s="73" t="e">
        <f t="shared" si="49"/>
        <v>#N/A</v>
      </c>
      <c r="AZ273" s="73" t="e">
        <f t="shared" si="49"/>
        <v>#N/A</v>
      </c>
    </row>
    <row r="274" spans="2:52">
      <c r="B274" s="66">
        <v>270</v>
      </c>
      <c r="C274" s="66" t="s">
        <v>395</v>
      </c>
      <c r="D274" s="66" t="s">
        <v>92</v>
      </c>
      <c r="E274" s="66">
        <f>SUMIF($BF$5:$BF$40,D274,$BE$5:$BE$40)+COUNTIF($D$4:D274,D274)</f>
        <v>30803</v>
      </c>
      <c r="F274" s="66" t="s">
        <v>425</v>
      </c>
      <c r="G274" s="67" t="s">
        <v>397</v>
      </c>
      <c r="H274" s="68" t="s">
        <v>92</v>
      </c>
      <c r="I274" s="68">
        <v>3</v>
      </c>
      <c r="J274" s="68" t="s">
        <v>124</v>
      </c>
      <c r="K274" s="68">
        <v>0</v>
      </c>
      <c r="L274" s="68" t="s">
        <v>124</v>
      </c>
      <c r="M274" s="68">
        <v>0</v>
      </c>
      <c r="N274" s="68" t="s">
        <v>124</v>
      </c>
      <c r="O274" s="68">
        <v>0</v>
      </c>
      <c r="Q274" s="73" t="e">
        <f t="shared" si="48"/>
        <v>#N/A</v>
      </c>
      <c r="R274" s="73" t="e">
        <f t="shared" si="48"/>
        <v>#N/A</v>
      </c>
      <c r="S274" s="73" t="e">
        <f t="shared" si="48"/>
        <v>#N/A</v>
      </c>
      <c r="T274" s="73" t="e">
        <f t="shared" si="48"/>
        <v>#N/A</v>
      </c>
      <c r="U274" s="73" t="e">
        <f t="shared" si="48"/>
        <v>#N/A</v>
      </c>
      <c r="V274" s="73" t="e">
        <f t="shared" si="48"/>
        <v>#N/A</v>
      </c>
      <c r="W274" s="73" t="e">
        <f t="shared" si="48"/>
        <v>#N/A</v>
      </c>
      <c r="X274" s="73">
        <f t="shared" si="48"/>
        <v>3</v>
      </c>
      <c r="Y274" s="73" t="e">
        <f t="shared" si="48"/>
        <v>#N/A</v>
      </c>
      <c r="Z274" s="73" t="e">
        <f t="shared" si="48"/>
        <v>#N/A</v>
      </c>
      <c r="AA274" s="73" t="e">
        <f t="shared" si="48"/>
        <v>#N/A</v>
      </c>
      <c r="AB274" s="73" t="e">
        <f t="shared" si="48"/>
        <v>#N/A</v>
      </c>
      <c r="AC274" s="73" t="e">
        <f t="shared" si="48"/>
        <v>#N/A</v>
      </c>
      <c r="AD274" s="73" t="e">
        <f t="shared" si="48"/>
        <v>#N/A</v>
      </c>
      <c r="AE274" s="73" t="e">
        <f t="shared" si="48"/>
        <v>#N/A</v>
      </c>
      <c r="AF274" s="73" t="e">
        <f t="shared" si="48"/>
        <v>#N/A</v>
      </c>
      <c r="AG274" s="73" t="e">
        <f t="shared" si="50"/>
        <v>#N/A</v>
      </c>
      <c r="AH274" s="73" t="e">
        <f t="shared" si="50"/>
        <v>#N/A</v>
      </c>
      <c r="AI274" s="73" t="e">
        <f t="shared" si="50"/>
        <v>#N/A</v>
      </c>
      <c r="AJ274" s="73" t="e">
        <f t="shared" si="50"/>
        <v>#N/A</v>
      </c>
      <c r="AK274" s="73" t="e">
        <f t="shared" si="50"/>
        <v>#N/A</v>
      </c>
      <c r="AL274" s="73" t="e">
        <f t="shared" si="50"/>
        <v>#N/A</v>
      </c>
      <c r="AM274" s="73" t="e">
        <f t="shared" si="50"/>
        <v>#N/A</v>
      </c>
      <c r="AN274" s="73" t="e">
        <f t="shared" si="50"/>
        <v>#N/A</v>
      </c>
      <c r="AO274" s="73" t="e">
        <f t="shared" si="50"/>
        <v>#N/A</v>
      </c>
      <c r="AP274" s="73" t="e">
        <f t="shared" si="50"/>
        <v>#N/A</v>
      </c>
      <c r="AQ274" s="73" t="e">
        <f t="shared" si="50"/>
        <v>#N/A</v>
      </c>
      <c r="AR274" s="73" t="e">
        <f t="shared" si="49"/>
        <v>#N/A</v>
      </c>
      <c r="AS274" s="73" t="e">
        <f t="shared" si="49"/>
        <v>#N/A</v>
      </c>
      <c r="AT274" s="73" t="e">
        <f t="shared" si="49"/>
        <v>#N/A</v>
      </c>
      <c r="AU274" s="73" t="e">
        <f t="shared" si="49"/>
        <v>#N/A</v>
      </c>
      <c r="AV274" s="73" t="e">
        <f t="shared" si="49"/>
        <v>#N/A</v>
      </c>
      <c r="AW274" s="73" t="e">
        <f t="shared" si="49"/>
        <v>#N/A</v>
      </c>
      <c r="AX274" s="73" t="e">
        <f t="shared" si="49"/>
        <v>#N/A</v>
      </c>
      <c r="AY274" s="73" t="e">
        <f t="shared" si="49"/>
        <v>#N/A</v>
      </c>
      <c r="AZ274" s="73" t="e">
        <f t="shared" si="49"/>
        <v>#N/A</v>
      </c>
    </row>
    <row r="275" spans="2:52">
      <c r="B275" s="66">
        <v>271</v>
      </c>
      <c r="C275" s="66" t="s">
        <v>395</v>
      </c>
      <c r="D275" s="66" t="s">
        <v>92</v>
      </c>
      <c r="E275" s="66">
        <f>SUMIF($BF$5:$BF$40,D275,$BE$5:$BE$40)+COUNTIF($D$4:D275,D275)</f>
        <v>30804</v>
      </c>
      <c r="F275" s="66" t="s">
        <v>426</v>
      </c>
      <c r="G275" s="67" t="s">
        <v>397</v>
      </c>
      <c r="H275" s="68" t="s">
        <v>92</v>
      </c>
      <c r="I275" s="68">
        <v>6</v>
      </c>
      <c r="J275" s="68" t="s">
        <v>124</v>
      </c>
      <c r="K275" s="68">
        <v>0</v>
      </c>
      <c r="L275" s="68" t="s">
        <v>124</v>
      </c>
      <c r="M275" s="68">
        <v>0</v>
      </c>
      <c r="N275" s="68" t="s">
        <v>124</v>
      </c>
      <c r="O275" s="68">
        <v>0</v>
      </c>
      <c r="Q275" s="73" t="e">
        <f t="shared" si="48"/>
        <v>#N/A</v>
      </c>
      <c r="R275" s="73" t="e">
        <f t="shared" si="48"/>
        <v>#N/A</v>
      </c>
      <c r="S275" s="73" t="e">
        <f t="shared" si="48"/>
        <v>#N/A</v>
      </c>
      <c r="T275" s="73" t="e">
        <f t="shared" si="48"/>
        <v>#N/A</v>
      </c>
      <c r="U275" s="73" t="e">
        <f t="shared" si="48"/>
        <v>#N/A</v>
      </c>
      <c r="V275" s="73" t="e">
        <f t="shared" si="48"/>
        <v>#N/A</v>
      </c>
      <c r="W275" s="73" t="e">
        <f t="shared" si="48"/>
        <v>#N/A</v>
      </c>
      <c r="X275" s="73">
        <f t="shared" si="48"/>
        <v>6</v>
      </c>
      <c r="Y275" s="73" t="e">
        <f t="shared" si="48"/>
        <v>#N/A</v>
      </c>
      <c r="Z275" s="73" t="e">
        <f t="shared" si="48"/>
        <v>#N/A</v>
      </c>
      <c r="AA275" s="73" t="e">
        <f t="shared" si="48"/>
        <v>#N/A</v>
      </c>
      <c r="AB275" s="73" t="e">
        <f t="shared" si="48"/>
        <v>#N/A</v>
      </c>
      <c r="AC275" s="73" t="e">
        <f t="shared" si="48"/>
        <v>#N/A</v>
      </c>
      <c r="AD275" s="73" t="e">
        <f t="shared" si="48"/>
        <v>#N/A</v>
      </c>
      <c r="AE275" s="73" t="e">
        <f t="shared" si="48"/>
        <v>#N/A</v>
      </c>
      <c r="AF275" s="73" t="e">
        <f t="shared" si="48"/>
        <v>#N/A</v>
      </c>
      <c r="AG275" s="73" t="e">
        <f t="shared" si="50"/>
        <v>#N/A</v>
      </c>
      <c r="AH275" s="73" t="e">
        <f t="shared" si="50"/>
        <v>#N/A</v>
      </c>
      <c r="AI275" s="73" t="e">
        <f t="shared" si="50"/>
        <v>#N/A</v>
      </c>
      <c r="AJ275" s="73" t="e">
        <f t="shared" si="50"/>
        <v>#N/A</v>
      </c>
      <c r="AK275" s="73" t="e">
        <f t="shared" si="50"/>
        <v>#N/A</v>
      </c>
      <c r="AL275" s="73" t="e">
        <f t="shared" si="50"/>
        <v>#N/A</v>
      </c>
      <c r="AM275" s="73" t="e">
        <f t="shared" si="50"/>
        <v>#N/A</v>
      </c>
      <c r="AN275" s="73" t="e">
        <f t="shared" si="50"/>
        <v>#N/A</v>
      </c>
      <c r="AO275" s="73" t="e">
        <f t="shared" si="50"/>
        <v>#N/A</v>
      </c>
      <c r="AP275" s="73" t="e">
        <f t="shared" si="50"/>
        <v>#N/A</v>
      </c>
      <c r="AQ275" s="73" t="e">
        <f t="shared" si="50"/>
        <v>#N/A</v>
      </c>
      <c r="AR275" s="73" t="e">
        <f t="shared" si="49"/>
        <v>#N/A</v>
      </c>
      <c r="AS275" s="73" t="e">
        <f t="shared" si="49"/>
        <v>#N/A</v>
      </c>
      <c r="AT275" s="73" t="e">
        <f t="shared" si="49"/>
        <v>#N/A</v>
      </c>
      <c r="AU275" s="73" t="e">
        <f t="shared" si="49"/>
        <v>#N/A</v>
      </c>
      <c r="AV275" s="73" t="e">
        <f t="shared" si="49"/>
        <v>#N/A</v>
      </c>
      <c r="AW275" s="73" t="e">
        <f t="shared" si="49"/>
        <v>#N/A</v>
      </c>
      <c r="AX275" s="73" t="e">
        <f t="shared" si="49"/>
        <v>#N/A</v>
      </c>
      <c r="AY275" s="73" t="e">
        <f t="shared" si="49"/>
        <v>#N/A</v>
      </c>
      <c r="AZ275" s="73" t="e">
        <f t="shared" si="49"/>
        <v>#N/A</v>
      </c>
    </row>
    <row r="276" spans="2:52">
      <c r="B276" s="66">
        <v>272</v>
      </c>
      <c r="C276" s="66" t="s">
        <v>395</v>
      </c>
      <c r="D276" s="66" t="s">
        <v>92</v>
      </c>
      <c r="E276" s="66">
        <f>SUMIF($BF$5:$BF$40,D276,$BE$5:$BE$40)+COUNTIF($D$4:D276,D276)</f>
        <v>30805</v>
      </c>
      <c r="F276" s="66" t="s">
        <v>427</v>
      </c>
      <c r="G276" s="67" t="s">
        <v>397</v>
      </c>
      <c r="H276" s="68" t="s">
        <v>92</v>
      </c>
      <c r="I276" s="68">
        <v>6</v>
      </c>
      <c r="J276" s="68" t="s">
        <v>124</v>
      </c>
      <c r="K276" s="68">
        <v>0</v>
      </c>
      <c r="L276" s="68" t="s">
        <v>124</v>
      </c>
      <c r="M276" s="68">
        <v>0</v>
      </c>
      <c r="N276" s="68" t="s">
        <v>124</v>
      </c>
      <c r="O276" s="68">
        <v>0</v>
      </c>
      <c r="Q276" s="73" t="e">
        <f t="shared" si="48"/>
        <v>#N/A</v>
      </c>
      <c r="R276" s="73" t="e">
        <f t="shared" si="48"/>
        <v>#N/A</v>
      </c>
      <c r="S276" s="73" t="e">
        <f t="shared" si="48"/>
        <v>#N/A</v>
      </c>
      <c r="T276" s="73" t="e">
        <f t="shared" si="48"/>
        <v>#N/A</v>
      </c>
      <c r="U276" s="73" t="e">
        <f t="shared" si="48"/>
        <v>#N/A</v>
      </c>
      <c r="V276" s="73" t="e">
        <f t="shared" si="48"/>
        <v>#N/A</v>
      </c>
      <c r="W276" s="73" t="e">
        <f t="shared" si="48"/>
        <v>#N/A</v>
      </c>
      <c r="X276" s="73">
        <f t="shared" si="48"/>
        <v>6</v>
      </c>
      <c r="Y276" s="73" t="e">
        <f t="shared" si="48"/>
        <v>#N/A</v>
      </c>
      <c r="Z276" s="73" t="e">
        <f t="shared" si="48"/>
        <v>#N/A</v>
      </c>
      <c r="AA276" s="73" t="e">
        <f t="shared" si="48"/>
        <v>#N/A</v>
      </c>
      <c r="AB276" s="73" t="e">
        <f t="shared" si="48"/>
        <v>#N/A</v>
      </c>
      <c r="AC276" s="73" t="e">
        <f t="shared" si="48"/>
        <v>#N/A</v>
      </c>
      <c r="AD276" s="73" t="e">
        <f t="shared" si="48"/>
        <v>#N/A</v>
      </c>
      <c r="AE276" s="73" t="e">
        <f t="shared" si="48"/>
        <v>#N/A</v>
      </c>
      <c r="AF276" s="73" t="e">
        <f t="shared" si="48"/>
        <v>#N/A</v>
      </c>
      <c r="AG276" s="73" t="e">
        <f t="shared" si="50"/>
        <v>#N/A</v>
      </c>
      <c r="AH276" s="73" t="e">
        <f t="shared" si="50"/>
        <v>#N/A</v>
      </c>
      <c r="AI276" s="73" t="e">
        <f t="shared" si="50"/>
        <v>#N/A</v>
      </c>
      <c r="AJ276" s="73" t="e">
        <f t="shared" si="50"/>
        <v>#N/A</v>
      </c>
      <c r="AK276" s="73" t="e">
        <f t="shared" si="50"/>
        <v>#N/A</v>
      </c>
      <c r="AL276" s="73" t="e">
        <f t="shared" si="50"/>
        <v>#N/A</v>
      </c>
      <c r="AM276" s="73" t="e">
        <f t="shared" si="50"/>
        <v>#N/A</v>
      </c>
      <c r="AN276" s="73" t="e">
        <f t="shared" si="50"/>
        <v>#N/A</v>
      </c>
      <c r="AO276" s="73" t="e">
        <f t="shared" si="50"/>
        <v>#N/A</v>
      </c>
      <c r="AP276" s="73" t="e">
        <f t="shared" si="50"/>
        <v>#N/A</v>
      </c>
      <c r="AQ276" s="73" t="e">
        <f t="shared" si="50"/>
        <v>#N/A</v>
      </c>
      <c r="AR276" s="73" t="e">
        <f t="shared" si="49"/>
        <v>#N/A</v>
      </c>
      <c r="AS276" s="73" t="e">
        <f t="shared" si="49"/>
        <v>#N/A</v>
      </c>
      <c r="AT276" s="73" t="e">
        <f t="shared" si="49"/>
        <v>#N/A</v>
      </c>
      <c r="AU276" s="73" t="e">
        <f t="shared" si="49"/>
        <v>#N/A</v>
      </c>
      <c r="AV276" s="73" t="e">
        <f t="shared" si="49"/>
        <v>#N/A</v>
      </c>
      <c r="AW276" s="73" t="e">
        <f t="shared" si="49"/>
        <v>#N/A</v>
      </c>
      <c r="AX276" s="73" t="e">
        <f t="shared" si="49"/>
        <v>#N/A</v>
      </c>
      <c r="AY276" s="73" t="e">
        <f t="shared" si="49"/>
        <v>#N/A</v>
      </c>
      <c r="AZ276" s="73" t="e">
        <f t="shared" si="49"/>
        <v>#N/A</v>
      </c>
    </row>
    <row r="277" spans="2:52">
      <c r="B277" s="66">
        <v>273</v>
      </c>
      <c r="C277" s="66" t="s">
        <v>395</v>
      </c>
      <c r="D277" s="66" t="s">
        <v>92</v>
      </c>
      <c r="E277" s="66">
        <f>SUMIF($BF$5:$BF$40,D277,$BE$5:$BE$40)+COUNTIF($D$4:D277,D277)</f>
        <v>30806</v>
      </c>
      <c r="F277" s="66" t="s">
        <v>428</v>
      </c>
      <c r="G277" s="67" t="s">
        <v>397</v>
      </c>
      <c r="H277" s="68" t="s">
        <v>92</v>
      </c>
      <c r="I277" s="68">
        <v>8</v>
      </c>
      <c r="J277" s="68" t="s">
        <v>124</v>
      </c>
      <c r="K277" s="68">
        <v>0</v>
      </c>
      <c r="L277" s="68" t="s">
        <v>124</v>
      </c>
      <c r="M277" s="68">
        <v>0</v>
      </c>
      <c r="N277" s="68" t="s">
        <v>124</v>
      </c>
      <c r="O277" s="68">
        <v>0</v>
      </c>
      <c r="Q277" s="73" t="e">
        <f t="shared" si="48"/>
        <v>#N/A</v>
      </c>
      <c r="R277" s="73" t="e">
        <f t="shared" si="48"/>
        <v>#N/A</v>
      </c>
      <c r="S277" s="73" t="e">
        <f t="shared" si="48"/>
        <v>#N/A</v>
      </c>
      <c r="T277" s="73" t="e">
        <f t="shared" si="48"/>
        <v>#N/A</v>
      </c>
      <c r="U277" s="73" t="e">
        <f t="shared" si="48"/>
        <v>#N/A</v>
      </c>
      <c r="V277" s="73" t="e">
        <f t="shared" si="48"/>
        <v>#N/A</v>
      </c>
      <c r="W277" s="73" t="e">
        <f t="shared" si="48"/>
        <v>#N/A</v>
      </c>
      <c r="X277" s="73">
        <f t="shared" si="48"/>
        <v>8</v>
      </c>
      <c r="Y277" s="73" t="e">
        <f t="shared" si="48"/>
        <v>#N/A</v>
      </c>
      <c r="Z277" s="73" t="e">
        <f t="shared" si="48"/>
        <v>#N/A</v>
      </c>
      <c r="AA277" s="73" t="e">
        <f t="shared" si="48"/>
        <v>#N/A</v>
      </c>
      <c r="AB277" s="73" t="e">
        <f t="shared" si="48"/>
        <v>#N/A</v>
      </c>
      <c r="AC277" s="73" t="e">
        <f t="shared" si="48"/>
        <v>#N/A</v>
      </c>
      <c r="AD277" s="73" t="e">
        <f t="shared" si="48"/>
        <v>#N/A</v>
      </c>
      <c r="AE277" s="73" t="e">
        <f t="shared" si="48"/>
        <v>#N/A</v>
      </c>
      <c r="AF277" s="73" t="e">
        <f t="shared" si="48"/>
        <v>#N/A</v>
      </c>
      <c r="AG277" s="73" t="e">
        <f t="shared" si="50"/>
        <v>#N/A</v>
      </c>
      <c r="AH277" s="73" t="e">
        <f t="shared" si="50"/>
        <v>#N/A</v>
      </c>
      <c r="AI277" s="73" t="e">
        <f t="shared" si="50"/>
        <v>#N/A</v>
      </c>
      <c r="AJ277" s="73" t="e">
        <f t="shared" si="50"/>
        <v>#N/A</v>
      </c>
      <c r="AK277" s="73" t="e">
        <f t="shared" si="50"/>
        <v>#N/A</v>
      </c>
      <c r="AL277" s="73" t="e">
        <f t="shared" si="50"/>
        <v>#N/A</v>
      </c>
      <c r="AM277" s="73" t="e">
        <f t="shared" si="50"/>
        <v>#N/A</v>
      </c>
      <c r="AN277" s="73" t="e">
        <f t="shared" si="50"/>
        <v>#N/A</v>
      </c>
      <c r="AO277" s="73" t="e">
        <f t="shared" si="50"/>
        <v>#N/A</v>
      </c>
      <c r="AP277" s="73" t="e">
        <f t="shared" si="50"/>
        <v>#N/A</v>
      </c>
      <c r="AQ277" s="73" t="e">
        <f t="shared" si="50"/>
        <v>#N/A</v>
      </c>
      <c r="AR277" s="73" t="e">
        <f t="shared" si="49"/>
        <v>#N/A</v>
      </c>
      <c r="AS277" s="73" t="e">
        <f t="shared" si="49"/>
        <v>#N/A</v>
      </c>
      <c r="AT277" s="73" t="e">
        <f t="shared" si="49"/>
        <v>#N/A</v>
      </c>
      <c r="AU277" s="73" t="e">
        <f t="shared" si="49"/>
        <v>#N/A</v>
      </c>
      <c r="AV277" s="73" t="e">
        <f t="shared" si="49"/>
        <v>#N/A</v>
      </c>
      <c r="AW277" s="73" t="e">
        <f t="shared" si="49"/>
        <v>#N/A</v>
      </c>
      <c r="AX277" s="73" t="e">
        <f t="shared" si="49"/>
        <v>#N/A</v>
      </c>
      <c r="AY277" s="73" t="e">
        <f t="shared" si="49"/>
        <v>#N/A</v>
      </c>
      <c r="AZ277" s="73" t="e">
        <f t="shared" si="49"/>
        <v>#N/A</v>
      </c>
    </row>
    <row r="278" spans="2:52">
      <c r="B278" s="66">
        <v>274</v>
      </c>
      <c r="C278" s="66" t="s">
        <v>395</v>
      </c>
      <c r="D278" s="66" t="s">
        <v>92</v>
      </c>
      <c r="E278" s="66">
        <f>SUMIF($BF$5:$BF$40,D278,$BE$5:$BE$40)+COUNTIF($D$4:D278,D278)</f>
        <v>30807</v>
      </c>
      <c r="F278" s="66" t="s">
        <v>429</v>
      </c>
      <c r="G278" s="67" t="s">
        <v>397</v>
      </c>
      <c r="H278" s="68" t="s">
        <v>92</v>
      </c>
      <c r="I278" s="68">
        <v>9</v>
      </c>
      <c r="J278" s="68" t="s">
        <v>124</v>
      </c>
      <c r="K278" s="68">
        <v>0</v>
      </c>
      <c r="L278" s="68" t="s">
        <v>124</v>
      </c>
      <c r="M278" s="68">
        <v>0</v>
      </c>
      <c r="N278" s="68" t="s">
        <v>124</v>
      </c>
      <c r="O278" s="68">
        <v>0</v>
      </c>
      <c r="Q278" s="73" t="e">
        <f t="shared" si="48"/>
        <v>#N/A</v>
      </c>
      <c r="R278" s="73" t="e">
        <f t="shared" si="48"/>
        <v>#N/A</v>
      </c>
      <c r="S278" s="73" t="e">
        <f t="shared" si="48"/>
        <v>#N/A</v>
      </c>
      <c r="T278" s="73" t="e">
        <f t="shared" si="48"/>
        <v>#N/A</v>
      </c>
      <c r="U278" s="73" t="e">
        <f t="shared" si="48"/>
        <v>#N/A</v>
      </c>
      <c r="V278" s="73" t="e">
        <f t="shared" si="48"/>
        <v>#N/A</v>
      </c>
      <c r="W278" s="73" t="e">
        <f t="shared" si="48"/>
        <v>#N/A</v>
      </c>
      <c r="X278" s="73">
        <f t="shared" si="48"/>
        <v>9</v>
      </c>
      <c r="Y278" s="73" t="e">
        <f t="shared" si="48"/>
        <v>#N/A</v>
      </c>
      <c r="Z278" s="73" t="e">
        <f t="shared" si="48"/>
        <v>#N/A</v>
      </c>
      <c r="AA278" s="73" t="e">
        <f t="shared" si="48"/>
        <v>#N/A</v>
      </c>
      <c r="AB278" s="73" t="e">
        <f t="shared" si="48"/>
        <v>#N/A</v>
      </c>
      <c r="AC278" s="73" t="e">
        <f t="shared" si="48"/>
        <v>#N/A</v>
      </c>
      <c r="AD278" s="73" t="e">
        <f t="shared" si="48"/>
        <v>#N/A</v>
      </c>
      <c r="AE278" s="73" t="e">
        <f t="shared" si="48"/>
        <v>#N/A</v>
      </c>
      <c r="AF278" s="73" t="e">
        <f t="shared" si="48"/>
        <v>#N/A</v>
      </c>
      <c r="AG278" s="73" t="e">
        <f t="shared" si="50"/>
        <v>#N/A</v>
      </c>
      <c r="AH278" s="73" t="e">
        <f t="shared" si="50"/>
        <v>#N/A</v>
      </c>
      <c r="AI278" s="73" t="e">
        <f t="shared" si="50"/>
        <v>#N/A</v>
      </c>
      <c r="AJ278" s="73" t="e">
        <f t="shared" si="50"/>
        <v>#N/A</v>
      </c>
      <c r="AK278" s="73" t="e">
        <f t="shared" si="50"/>
        <v>#N/A</v>
      </c>
      <c r="AL278" s="73" t="e">
        <f t="shared" si="50"/>
        <v>#N/A</v>
      </c>
      <c r="AM278" s="73" t="e">
        <f t="shared" si="50"/>
        <v>#N/A</v>
      </c>
      <c r="AN278" s="73" t="e">
        <f t="shared" si="50"/>
        <v>#N/A</v>
      </c>
      <c r="AO278" s="73" t="e">
        <f t="shared" si="50"/>
        <v>#N/A</v>
      </c>
      <c r="AP278" s="73" t="e">
        <f t="shared" si="50"/>
        <v>#N/A</v>
      </c>
      <c r="AQ278" s="73" t="e">
        <f t="shared" si="50"/>
        <v>#N/A</v>
      </c>
      <c r="AR278" s="73" t="e">
        <f t="shared" si="49"/>
        <v>#N/A</v>
      </c>
      <c r="AS278" s="73" t="e">
        <f t="shared" si="49"/>
        <v>#N/A</v>
      </c>
      <c r="AT278" s="73" t="e">
        <f t="shared" si="49"/>
        <v>#N/A</v>
      </c>
      <c r="AU278" s="73" t="e">
        <f t="shared" si="49"/>
        <v>#N/A</v>
      </c>
      <c r="AV278" s="73" t="e">
        <f t="shared" si="49"/>
        <v>#N/A</v>
      </c>
      <c r="AW278" s="73" t="e">
        <f t="shared" si="49"/>
        <v>#N/A</v>
      </c>
      <c r="AX278" s="73" t="e">
        <f t="shared" si="49"/>
        <v>#N/A</v>
      </c>
      <c r="AY278" s="73" t="e">
        <f t="shared" si="49"/>
        <v>#N/A</v>
      </c>
      <c r="AZ278" s="73" t="e">
        <f t="shared" si="49"/>
        <v>#N/A</v>
      </c>
    </row>
    <row r="279" spans="2:52">
      <c r="B279" s="66">
        <v>275</v>
      </c>
      <c r="C279" s="66" t="s">
        <v>395</v>
      </c>
      <c r="D279" s="66" t="s">
        <v>92</v>
      </c>
      <c r="E279" s="66">
        <f>SUMIF($BF$5:$BF$40,D279,$BE$5:$BE$40)+COUNTIF($D$4:D279,D279)</f>
        <v>30808</v>
      </c>
      <c r="F279" s="66" t="s">
        <v>430</v>
      </c>
      <c r="G279" s="67" t="s">
        <v>95</v>
      </c>
      <c r="H279" s="68" t="s">
        <v>92</v>
      </c>
      <c r="I279" s="68">
        <v>9</v>
      </c>
      <c r="J279" s="68" t="s">
        <v>136</v>
      </c>
      <c r="K279" s="68">
        <v>8</v>
      </c>
      <c r="L279" s="68" t="s">
        <v>84</v>
      </c>
      <c r="M279" s="68">
        <v>7</v>
      </c>
      <c r="N279" s="68" t="s">
        <v>86</v>
      </c>
      <c r="O279" s="68">
        <v>0</v>
      </c>
      <c r="Q279" s="73" t="e">
        <f t="shared" si="48"/>
        <v>#N/A</v>
      </c>
      <c r="R279" s="73" t="e">
        <f t="shared" si="48"/>
        <v>#N/A</v>
      </c>
      <c r="S279" s="73" t="e">
        <f t="shared" si="48"/>
        <v>#N/A</v>
      </c>
      <c r="T279" s="73" t="e">
        <f t="shared" si="48"/>
        <v>#N/A</v>
      </c>
      <c r="U279" s="73">
        <f t="shared" si="48"/>
        <v>7</v>
      </c>
      <c r="V279" s="73" t="e">
        <f t="shared" si="48"/>
        <v>#N/A</v>
      </c>
      <c r="W279" s="73" t="e">
        <f t="shared" si="48"/>
        <v>#N/A</v>
      </c>
      <c r="X279" s="73">
        <f t="shared" si="48"/>
        <v>9</v>
      </c>
      <c r="Y279" s="73" t="e">
        <f t="shared" si="48"/>
        <v>#N/A</v>
      </c>
      <c r="Z279" s="73" t="e">
        <f t="shared" si="48"/>
        <v>#N/A</v>
      </c>
      <c r="AA279" s="73" t="e">
        <f t="shared" si="48"/>
        <v>#N/A</v>
      </c>
      <c r="AB279" s="73" t="e">
        <f t="shared" si="48"/>
        <v>#N/A</v>
      </c>
      <c r="AC279" s="73" t="e">
        <f t="shared" si="48"/>
        <v>#N/A</v>
      </c>
      <c r="AD279" s="73" t="e">
        <f t="shared" si="48"/>
        <v>#N/A</v>
      </c>
      <c r="AE279" s="73" t="e">
        <f t="shared" si="48"/>
        <v>#N/A</v>
      </c>
      <c r="AF279" s="73" t="e">
        <f t="shared" si="48"/>
        <v>#N/A</v>
      </c>
      <c r="AG279" s="73" t="e">
        <f t="shared" si="50"/>
        <v>#N/A</v>
      </c>
      <c r="AH279" s="73" t="e">
        <f t="shared" si="50"/>
        <v>#N/A</v>
      </c>
      <c r="AI279" s="73" t="e">
        <f t="shared" si="50"/>
        <v>#N/A</v>
      </c>
      <c r="AJ279" s="73" t="e">
        <f t="shared" si="50"/>
        <v>#N/A</v>
      </c>
      <c r="AK279" s="73" t="e">
        <f t="shared" si="50"/>
        <v>#N/A</v>
      </c>
      <c r="AL279" s="73" t="e">
        <f t="shared" si="50"/>
        <v>#N/A</v>
      </c>
      <c r="AM279" s="73">
        <f t="shared" si="50"/>
        <v>8</v>
      </c>
      <c r="AN279" s="73" t="e">
        <f t="shared" si="50"/>
        <v>#N/A</v>
      </c>
      <c r="AO279" s="73" t="e">
        <f t="shared" si="50"/>
        <v>#N/A</v>
      </c>
      <c r="AP279" s="73" t="e">
        <f t="shared" si="50"/>
        <v>#N/A</v>
      </c>
      <c r="AQ279" s="73" t="e">
        <f t="shared" si="50"/>
        <v>#N/A</v>
      </c>
      <c r="AR279" s="73" t="e">
        <f t="shared" si="49"/>
        <v>#N/A</v>
      </c>
      <c r="AS279" s="73" t="e">
        <f t="shared" si="49"/>
        <v>#N/A</v>
      </c>
      <c r="AT279" s="73" t="e">
        <f t="shared" si="49"/>
        <v>#N/A</v>
      </c>
      <c r="AU279" s="73" t="e">
        <f t="shared" si="49"/>
        <v>#N/A</v>
      </c>
      <c r="AV279" s="73" t="e">
        <f t="shared" si="49"/>
        <v>#N/A</v>
      </c>
      <c r="AW279" s="73" t="e">
        <f t="shared" si="49"/>
        <v>#N/A</v>
      </c>
      <c r="AX279" s="73" t="e">
        <f t="shared" si="49"/>
        <v>#N/A</v>
      </c>
      <c r="AY279" s="73" t="e">
        <f t="shared" si="49"/>
        <v>#N/A</v>
      </c>
      <c r="AZ279" s="73" t="e">
        <f t="shared" si="49"/>
        <v>#N/A</v>
      </c>
    </row>
    <row r="280" spans="2:52">
      <c r="B280" s="66">
        <v>276</v>
      </c>
      <c r="C280" s="66" t="s">
        <v>90</v>
      </c>
      <c r="D280" s="66" t="s">
        <v>147</v>
      </c>
      <c r="E280" s="66">
        <f>SUMIF($BF$5:$BF$40,D280,$BE$5:$BE$40)+COUNTIF($D$4:D280,D280)</f>
        <v>33401</v>
      </c>
      <c r="F280" s="66" t="s">
        <v>431</v>
      </c>
      <c r="G280" s="67" t="s">
        <v>89</v>
      </c>
      <c r="H280" s="68" t="s">
        <v>147</v>
      </c>
      <c r="I280" s="68">
        <v>1</v>
      </c>
      <c r="J280" s="68" t="s">
        <v>86</v>
      </c>
      <c r="K280" s="68">
        <v>0</v>
      </c>
      <c r="L280" s="68" t="s">
        <v>86</v>
      </c>
      <c r="M280" s="68">
        <v>0</v>
      </c>
      <c r="N280" s="68" t="s">
        <v>86</v>
      </c>
      <c r="O280" s="68">
        <v>0</v>
      </c>
      <c r="Q280" s="73" t="e">
        <f t="shared" si="48"/>
        <v>#N/A</v>
      </c>
      <c r="R280" s="73" t="e">
        <f t="shared" si="48"/>
        <v>#N/A</v>
      </c>
      <c r="S280" s="73" t="e">
        <f t="shared" si="48"/>
        <v>#N/A</v>
      </c>
      <c r="T280" s="73" t="e">
        <f t="shared" si="48"/>
        <v>#N/A</v>
      </c>
      <c r="U280" s="73" t="e">
        <f t="shared" si="48"/>
        <v>#N/A</v>
      </c>
      <c r="V280" s="73" t="e">
        <f t="shared" si="48"/>
        <v>#N/A</v>
      </c>
      <c r="W280" s="73" t="e">
        <f t="shared" si="48"/>
        <v>#N/A</v>
      </c>
      <c r="X280" s="73" t="e">
        <f t="shared" si="48"/>
        <v>#N/A</v>
      </c>
      <c r="Y280" s="73" t="e">
        <f t="shared" si="48"/>
        <v>#N/A</v>
      </c>
      <c r="Z280" s="73" t="e">
        <f t="shared" si="48"/>
        <v>#N/A</v>
      </c>
      <c r="AA280" s="73" t="e">
        <f t="shared" si="48"/>
        <v>#N/A</v>
      </c>
      <c r="AB280" s="73" t="e">
        <f t="shared" si="48"/>
        <v>#N/A</v>
      </c>
      <c r="AC280" s="73" t="e">
        <f t="shared" si="48"/>
        <v>#N/A</v>
      </c>
      <c r="AD280" s="73" t="e">
        <f t="shared" si="48"/>
        <v>#N/A</v>
      </c>
      <c r="AE280" s="73" t="e">
        <f t="shared" si="48"/>
        <v>#N/A</v>
      </c>
      <c r="AF280" s="73" t="e">
        <f t="shared" si="48"/>
        <v>#N/A</v>
      </c>
      <c r="AG280" s="73" t="e">
        <f t="shared" si="50"/>
        <v>#N/A</v>
      </c>
      <c r="AH280" s="73" t="e">
        <f t="shared" si="50"/>
        <v>#N/A</v>
      </c>
      <c r="AI280" s="73" t="e">
        <f t="shared" si="50"/>
        <v>#N/A</v>
      </c>
      <c r="AJ280" s="73" t="e">
        <f t="shared" si="50"/>
        <v>#N/A</v>
      </c>
      <c r="AK280" s="73" t="e">
        <f t="shared" si="50"/>
        <v>#N/A</v>
      </c>
      <c r="AL280" s="73" t="e">
        <f t="shared" si="50"/>
        <v>#N/A</v>
      </c>
      <c r="AM280" s="73" t="e">
        <f t="shared" si="50"/>
        <v>#N/A</v>
      </c>
      <c r="AN280" s="73" t="e">
        <f t="shared" si="50"/>
        <v>#N/A</v>
      </c>
      <c r="AO280" s="73" t="e">
        <f t="shared" si="50"/>
        <v>#N/A</v>
      </c>
      <c r="AP280" s="73" t="e">
        <f t="shared" si="50"/>
        <v>#N/A</v>
      </c>
      <c r="AQ280" s="73" t="e">
        <f t="shared" si="50"/>
        <v>#N/A</v>
      </c>
      <c r="AR280" s="73" t="e">
        <f t="shared" si="49"/>
        <v>#N/A</v>
      </c>
      <c r="AS280" s="73" t="e">
        <f t="shared" si="49"/>
        <v>#N/A</v>
      </c>
      <c r="AT280" s="73" t="e">
        <f t="shared" si="49"/>
        <v>#N/A</v>
      </c>
      <c r="AU280" s="73" t="e">
        <f t="shared" si="49"/>
        <v>#N/A</v>
      </c>
      <c r="AV280" s="73" t="e">
        <f t="shared" si="49"/>
        <v>#N/A</v>
      </c>
      <c r="AW280" s="73" t="e">
        <f t="shared" si="49"/>
        <v>#N/A</v>
      </c>
      <c r="AX280" s="73">
        <f t="shared" si="49"/>
        <v>1</v>
      </c>
      <c r="AY280" s="73" t="e">
        <f t="shared" si="49"/>
        <v>#N/A</v>
      </c>
      <c r="AZ280" s="73" t="e">
        <f t="shared" si="49"/>
        <v>#N/A</v>
      </c>
    </row>
    <row r="281" spans="2:52">
      <c r="B281" s="66">
        <v>277</v>
      </c>
      <c r="C281" s="66" t="s">
        <v>90</v>
      </c>
      <c r="D281" s="66" t="s">
        <v>147</v>
      </c>
      <c r="E281" s="66">
        <f>SUMIF($BF$5:$BF$40,D281,$BE$5:$BE$40)+COUNTIF($D$4:D281,D281)</f>
        <v>33402</v>
      </c>
      <c r="F281" s="66" t="s">
        <v>432</v>
      </c>
      <c r="G281" s="67" t="s">
        <v>89</v>
      </c>
      <c r="H281" s="68" t="s">
        <v>147</v>
      </c>
      <c r="I281" s="68">
        <v>1</v>
      </c>
      <c r="J281" s="68" t="s">
        <v>86</v>
      </c>
      <c r="K281" s="68">
        <v>0</v>
      </c>
      <c r="L281" s="68" t="s">
        <v>86</v>
      </c>
      <c r="M281" s="68">
        <v>0</v>
      </c>
      <c r="N281" s="68" t="s">
        <v>86</v>
      </c>
      <c r="O281" s="68">
        <v>0</v>
      </c>
      <c r="Q281" s="73" t="e">
        <f t="shared" si="48"/>
        <v>#N/A</v>
      </c>
      <c r="R281" s="73" t="e">
        <f t="shared" si="48"/>
        <v>#N/A</v>
      </c>
      <c r="S281" s="73" t="e">
        <f t="shared" si="48"/>
        <v>#N/A</v>
      </c>
      <c r="T281" s="73" t="e">
        <f t="shared" si="48"/>
        <v>#N/A</v>
      </c>
      <c r="U281" s="73" t="e">
        <f t="shared" si="48"/>
        <v>#N/A</v>
      </c>
      <c r="V281" s="73" t="e">
        <f t="shared" si="48"/>
        <v>#N/A</v>
      </c>
      <c r="W281" s="73" t="e">
        <f t="shared" si="48"/>
        <v>#N/A</v>
      </c>
      <c r="X281" s="73" t="e">
        <f t="shared" si="48"/>
        <v>#N/A</v>
      </c>
      <c r="Y281" s="73" t="e">
        <f t="shared" si="48"/>
        <v>#N/A</v>
      </c>
      <c r="Z281" s="73" t="e">
        <f t="shared" si="48"/>
        <v>#N/A</v>
      </c>
      <c r="AA281" s="73" t="e">
        <f t="shared" si="48"/>
        <v>#N/A</v>
      </c>
      <c r="AB281" s="73" t="e">
        <f t="shared" si="48"/>
        <v>#N/A</v>
      </c>
      <c r="AC281" s="73" t="e">
        <f t="shared" si="48"/>
        <v>#N/A</v>
      </c>
      <c r="AD281" s="73" t="e">
        <f t="shared" si="48"/>
        <v>#N/A</v>
      </c>
      <c r="AE281" s="73" t="e">
        <f t="shared" si="48"/>
        <v>#N/A</v>
      </c>
      <c r="AF281" s="73" t="e">
        <f t="shared" si="48"/>
        <v>#N/A</v>
      </c>
      <c r="AG281" s="73" t="e">
        <f t="shared" si="50"/>
        <v>#N/A</v>
      </c>
      <c r="AH281" s="73" t="e">
        <f t="shared" si="50"/>
        <v>#N/A</v>
      </c>
      <c r="AI281" s="73" t="e">
        <f t="shared" si="50"/>
        <v>#N/A</v>
      </c>
      <c r="AJ281" s="73" t="e">
        <f t="shared" si="50"/>
        <v>#N/A</v>
      </c>
      <c r="AK281" s="73" t="e">
        <f t="shared" si="50"/>
        <v>#N/A</v>
      </c>
      <c r="AL281" s="73" t="e">
        <f t="shared" si="50"/>
        <v>#N/A</v>
      </c>
      <c r="AM281" s="73" t="e">
        <f t="shared" si="50"/>
        <v>#N/A</v>
      </c>
      <c r="AN281" s="73" t="e">
        <f t="shared" si="50"/>
        <v>#N/A</v>
      </c>
      <c r="AO281" s="73" t="e">
        <f t="shared" si="50"/>
        <v>#N/A</v>
      </c>
      <c r="AP281" s="73" t="e">
        <f t="shared" si="50"/>
        <v>#N/A</v>
      </c>
      <c r="AQ281" s="73" t="e">
        <f t="shared" si="50"/>
        <v>#N/A</v>
      </c>
      <c r="AR281" s="73" t="e">
        <f t="shared" si="49"/>
        <v>#N/A</v>
      </c>
      <c r="AS281" s="73" t="e">
        <f t="shared" si="49"/>
        <v>#N/A</v>
      </c>
      <c r="AT281" s="73" t="e">
        <f t="shared" si="49"/>
        <v>#N/A</v>
      </c>
      <c r="AU281" s="73" t="e">
        <f t="shared" si="49"/>
        <v>#N/A</v>
      </c>
      <c r="AV281" s="73" t="e">
        <f t="shared" si="49"/>
        <v>#N/A</v>
      </c>
      <c r="AW281" s="73" t="e">
        <f t="shared" si="49"/>
        <v>#N/A</v>
      </c>
      <c r="AX281" s="73">
        <f t="shared" si="49"/>
        <v>1</v>
      </c>
      <c r="AY281" s="73" t="e">
        <f t="shared" si="49"/>
        <v>#N/A</v>
      </c>
      <c r="AZ281" s="73" t="e">
        <f t="shared" si="49"/>
        <v>#N/A</v>
      </c>
    </row>
    <row r="282" spans="2:52">
      <c r="B282" s="66">
        <v>278</v>
      </c>
      <c r="C282" s="66" t="s">
        <v>90</v>
      </c>
      <c r="D282" s="66" t="s">
        <v>147</v>
      </c>
      <c r="E282" s="66">
        <f>SUMIF($BF$5:$BF$40,D282,$BE$5:$BE$40)+COUNTIF($D$4:D282,D282)</f>
        <v>33403</v>
      </c>
      <c r="F282" s="66" t="s">
        <v>433</v>
      </c>
      <c r="G282" s="67" t="s">
        <v>89</v>
      </c>
      <c r="H282" s="68" t="s">
        <v>147</v>
      </c>
      <c r="I282" s="68">
        <v>4</v>
      </c>
      <c r="J282" s="68" t="s">
        <v>86</v>
      </c>
      <c r="K282" s="68">
        <v>0</v>
      </c>
      <c r="L282" s="68" t="s">
        <v>86</v>
      </c>
      <c r="M282" s="68">
        <v>0</v>
      </c>
      <c r="N282" s="68" t="s">
        <v>86</v>
      </c>
      <c r="O282" s="68">
        <v>0</v>
      </c>
      <c r="Q282" s="73" t="e">
        <f t="shared" si="48"/>
        <v>#N/A</v>
      </c>
      <c r="R282" s="73" t="e">
        <f t="shared" si="48"/>
        <v>#N/A</v>
      </c>
      <c r="S282" s="73" t="e">
        <f t="shared" si="48"/>
        <v>#N/A</v>
      </c>
      <c r="T282" s="73" t="e">
        <f t="shared" si="48"/>
        <v>#N/A</v>
      </c>
      <c r="U282" s="73" t="e">
        <f t="shared" si="48"/>
        <v>#N/A</v>
      </c>
      <c r="V282" s="73" t="e">
        <f t="shared" si="48"/>
        <v>#N/A</v>
      </c>
      <c r="W282" s="73" t="e">
        <f t="shared" si="48"/>
        <v>#N/A</v>
      </c>
      <c r="X282" s="73" t="e">
        <f t="shared" si="48"/>
        <v>#N/A</v>
      </c>
      <c r="Y282" s="73" t="e">
        <f t="shared" si="48"/>
        <v>#N/A</v>
      </c>
      <c r="Z282" s="73" t="e">
        <f t="shared" si="48"/>
        <v>#N/A</v>
      </c>
      <c r="AA282" s="73" t="e">
        <f t="shared" si="48"/>
        <v>#N/A</v>
      </c>
      <c r="AB282" s="73" t="e">
        <f t="shared" si="48"/>
        <v>#N/A</v>
      </c>
      <c r="AC282" s="73" t="e">
        <f t="shared" si="48"/>
        <v>#N/A</v>
      </c>
      <c r="AD282" s="73" t="e">
        <f t="shared" si="48"/>
        <v>#N/A</v>
      </c>
      <c r="AE282" s="73" t="e">
        <f t="shared" si="48"/>
        <v>#N/A</v>
      </c>
      <c r="AF282" s="73" t="e">
        <f t="shared" si="48"/>
        <v>#N/A</v>
      </c>
      <c r="AG282" s="73" t="e">
        <f t="shared" si="50"/>
        <v>#N/A</v>
      </c>
      <c r="AH282" s="73" t="e">
        <f t="shared" si="50"/>
        <v>#N/A</v>
      </c>
      <c r="AI282" s="73" t="e">
        <f t="shared" si="50"/>
        <v>#N/A</v>
      </c>
      <c r="AJ282" s="73" t="e">
        <f t="shared" si="50"/>
        <v>#N/A</v>
      </c>
      <c r="AK282" s="73" t="e">
        <f t="shared" si="50"/>
        <v>#N/A</v>
      </c>
      <c r="AL282" s="73" t="e">
        <f t="shared" si="50"/>
        <v>#N/A</v>
      </c>
      <c r="AM282" s="73" t="e">
        <f t="shared" si="50"/>
        <v>#N/A</v>
      </c>
      <c r="AN282" s="73" t="e">
        <f t="shared" si="50"/>
        <v>#N/A</v>
      </c>
      <c r="AO282" s="73" t="e">
        <f t="shared" si="50"/>
        <v>#N/A</v>
      </c>
      <c r="AP282" s="73" t="e">
        <f t="shared" si="50"/>
        <v>#N/A</v>
      </c>
      <c r="AQ282" s="73" t="e">
        <f t="shared" si="50"/>
        <v>#N/A</v>
      </c>
      <c r="AR282" s="73" t="e">
        <f t="shared" si="49"/>
        <v>#N/A</v>
      </c>
      <c r="AS282" s="73" t="e">
        <f t="shared" si="49"/>
        <v>#N/A</v>
      </c>
      <c r="AT282" s="73" t="e">
        <f t="shared" si="49"/>
        <v>#N/A</v>
      </c>
      <c r="AU282" s="73" t="e">
        <f t="shared" si="49"/>
        <v>#N/A</v>
      </c>
      <c r="AV282" s="73" t="e">
        <f t="shared" si="49"/>
        <v>#N/A</v>
      </c>
      <c r="AW282" s="73" t="e">
        <f t="shared" si="49"/>
        <v>#N/A</v>
      </c>
      <c r="AX282" s="73">
        <f t="shared" si="49"/>
        <v>4</v>
      </c>
      <c r="AY282" s="73" t="e">
        <f t="shared" si="49"/>
        <v>#N/A</v>
      </c>
      <c r="AZ282" s="73" t="e">
        <f t="shared" si="49"/>
        <v>#N/A</v>
      </c>
    </row>
    <row r="283" spans="2:52">
      <c r="B283" s="66">
        <v>279</v>
      </c>
      <c r="C283" s="66" t="s">
        <v>90</v>
      </c>
      <c r="D283" s="66" t="s">
        <v>147</v>
      </c>
      <c r="E283" s="66">
        <f>SUMIF($BF$5:$BF$40,D283,$BE$5:$BE$40)+COUNTIF($D$4:D283,D283)</f>
        <v>33404</v>
      </c>
      <c r="F283" s="66" t="s">
        <v>434</v>
      </c>
      <c r="G283" s="67" t="s">
        <v>89</v>
      </c>
      <c r="H283" s="68" t="s">
        <v>147</v>
      </c>
      <c r="I283" s="68">
        <v>5</v>
      </c>
      <c r="J283" s="68" t="s">
        <v>86</v>
      </c>
      <c r="K283" s="68">
        <v>0</v>
      </c>
      <c r="L283" s="68" t="s">
        <v>86</v>
      </c>
      <c r="M283" s="68">
        <v>0</v>
      </c>
      <c r="N283" s="68" t="s">
        <v>86</v>
      </c>
      <c r="O283" s="68">
        <v>0</v>
      </c>
      <c r="Q283" s="73" t="e">
        <f t="shared" ref="Q283:AF298" si="51">INDEX($H283:$O283,1,MATCH(Q$4,$H283:$O283,0)+1)</f>
        <v>#N/A</v>
      </c>
      <c r="R283" s="73" t="e">
        <f t="shared" si="51"/>
        <v>#N/A</v>
      </c>
      <c r="S283" s="73" t="e">
        <f t="shared" si="51"/>
        <v>#N/A</v>
      </c>
      <c r="T283" s="73" t="e">
        <f t="shared" si="51"/>
        <v>#N/A</v>
      </c>
      <c r="U283" s="73" t="e">
        <f t="shared" si="51"/>
        <v>#N/A</v>
      </c>
      <c r="V283" s="73" t="e">
        <f t="shared" si="51"/>
        <v>#N/A</v>
      </c>
      <c r="W283" s="73" t="e">
        <f t="shared" si="51"/>
        <v>#N/A</v>
      </c>
      <c r="X283" s="73" t="e">
        <f t="shared" si="51"/>
        <v>#N/A</v>
      </c>
      <c r="Y283" s="73" t="e">
        <f t="shared" si="51"/>
        <v>#N/A</v>
      </c>
      <c r="Z283" s="73" t="e">
        <f t="shared" si="51"/>
        <v>#N/A</v>
      </c>
      <c r="AA283" s="73" t="e">
        <f t="shared" si="51"/>
        <v>#N/A</v>
      </c>
      <c r="AB283" s="73" t="e">
        <f t="shared" si="51"/>
        <v>#N/A</v>
      </c>
      <c r="AC283" s="73" t="e">
        <f t="shared" si="51"/>
        <v>#N/A</v>
      </c>
      <c r="AD283" s="73" t="e">
        <f t="shared" si="51"/>
        <v>#N/A</v>
      </c>
      <c r="AE283" s="73" t="e">
        <f t="shared" si="51"/>
        <v>#N/A</v>
      </c>
      <c r="AF283" s="73" t="e">
        <f t="shared" si="51"/>
        <v>#N/A</v>
      </c>
      <c r="AG283" s="73" t="e">
        <f t="shared" si="50"/>
        <v>#N/A</v>
      </c>
      <c r="AH283" s="73" t="e">
        <f t="shared" si="50"/>
        <v>#N/A</v>
      </c>
      <c r="AI283" s="73" t="e">
        <f t="shared" si="50"/>
        <v>#N/A</v>
      </c>
      <c r="AJ283" s="73" t="e">
        <f t="shared" si="50"/>
        <v>#N/A</v>
      </c>
      <c r="AK283" s="73" t="e">
        <f t="shared" si="50"/>
        <v>#N/A</v>
      </c>
      <c r="AL283" s="73" t="e">
        <f t="shared" si="50"/>
        <v>#N/A</v>
      </c>
      <c r="AM283" s="73" t="e">
        <f t="shared" si="50"/>
        <v>#N/A</v>
      </c>
      <c r="AN283" s="73" t="e">
        <f t="shared" si="50"/>
        <v>#N/A</v>
      </c>
      <c r="AO283" s="73" t="e">
        <f t="shared" si="50"/>
        <v>#N/A</v>
      </c>
      <c r="AP283" s="73" t="e">
        <f t="shared" si="50"/>
        <v>#N/A</v>
      </c>
      <c r="AQ283" s="73" t="e">
        <f t="shared" si="50"/>
        <v>#N/A</v>
      </c>
      <c r="AR283" s="73" t="e">
        <f t="shared" si="49"/>
        <v>#N/A</v>
      </c>
      <c r="AS283" s="73" t="e">
        <f t="shared" si="49"/>
        <v>#N/A</v>
      </c>
      <c r="AT283" s="73" t="e">
        <f t="shared" si="49"/>
        <v>#N/A</v>
      </c>
      <c r="AU283" s="73" t="e">
        <f t="shared" si="49"/>
        <v>#N/A</v>
      </c>
      <c r="AV283" s="73" t="e">
        <f t="shared" si="49"/>
        <v>#N/A</v>
      </c>
      <c r="AW283" s="73" t="e">
        <f t="shared" si="49"/>
        <v>#N/A</v>
      </c>
      <c r="AX283" s="73">
        <f t="shared" si="49"/>
        <v>5</v>
      </c>
      <c r="AY283" s="73" t="e">
        <f t="shared" si="49"/>
        <v>#N/A</v>
      </c>
      <c r="AZ283" s="73" t="e">
        <f t="shared" si="49"/>
        <v>#N/A</v>
      </c>
    </row>
    <row r="284" spans="2:52">
      <c r="B284" s="66">
        <v>280</v>
      </c>
      <c r="C284" s="66" t="s">
        <v>90</v>
      </c>
      <c r="D284" s="66" t="s">
        <v>147</v>
      </c>
      <c r="E284" s="66">
        <f>SUMIF($BF$5:$BF$40,D284,$BE$5:$BE$40)+COUNTIF($D$4:D284,D284)</f>
        <v>33405</v>
      </c>
      <c r="F284" s="66" t="s">
        <v>435</v>
      </c>
      <c r="G284" s="67" t="s">
        <v>89</v>
      </c>
      <c r="H284" s="68" t="s">
        <v>147</v>
      </c>
      <c r="I284" s="68">
        <v>6</v>
      </c>
      <c r="J284" s="68" t="s">
        <v>86</v>
      </c>
      <c r="K284" s="68">
        <v>0</v>
      </c>
      <c r="L284" s="68" t="s">
        <v>86</v>
      </c>
      <c r="M284" s="68">
        <v>0</v>
      </c>
      <c r="N284" s="68" t="s">
        <v>86</v>
      </c>
      <c r="O284" s="68">
        <v>0</v>
      </c>
      <c r="Q284" s="73" t="e">
        <f t="shared" si="51"/>
        <v>#N/A</v>
      </c>
      <c r="R284" s="73" t="e">
        <f t="shared" si="51"/>
        <v>#N/A</v>
      </c>
      <c r="S284" s="73" t="e">
        <f t="shared" si="51"/>
        <v>#N/A</v>
      </c>
      <c r="T284" s="73" t="e">
        <f t="shared" si="51"/>
        <v>#N/A</v>
      </c>
      <c r="U284" s="73" t="e">
        <f t="shared" si="51"/>
        <v>#N/A</v>
      </c>
      <c r="V284" s="73" t="e">
        <f t="shared" si="51"/>
        <v>#N/A</v>
      </c>
      <c r="W284" s="73" t="e">
        <f t="shared" si="51"/>
        <v>#N/A</v>
      </c>
      <c r="X284" s="73" t="e">
        <f t="shared" si="51"/>
        <v>#N/A</v>
      </c>
      <c r="Y284" s="73" t="e">
        <f t="shared" si="51"/>
        <v>#N/A</v>
      </c>
      <c r="Z284" s="73" t="e">
        <f t="shared" si="51"/>
        <v>#N/A</v>
      </c>
      <c r="AA284" s="73" t="e">
        <f t="shared" si="51"/>
        <v>#N/A</v>
      </c>
      <c r="AB284" s="73" t="e">
        <f t="shared" si="51"/>
        <v>#N/A</v>
      </c>
      <c r="AC284" s="73" t="e">
        <f t="shared" si="51"/>
        <v>#N/A</v>
      </c>
      <c r="AD284" s="73" t="e">
        <f t="shared" si="51"/>
        <v>#N/A</v>
      </c>
      <c r="AE284" s="73" t="e">
        <f t="shared" si="51"/>
        <v>#N/A</v>
      </c>
      <c r="AF284" s="73" t="e">
        <f t="shared" si="51"/>
        <v>#N/A</v>
      </c>
      <c r="AG284" s="73" t="e">
        <f t="shared" si="50"/>
        <v>#N/A</v>
      </c>
      <c r="AH284" s="73" t="e">
        <f t="shared" si="50"/>
        <v>#N/A</v>
      </c>
      <c r="AI284" s="73" t="e">
        <f t="shared" si="50"/>
        <v>#N/A</v>
      </c>
      <c r="AJ284" s="73" t="e">
        <f t="shared" si="50"/>
        <v>#N/A</v>
      </c>
      <c r="AK284" s="73" t="e">
        <f t="shared" si="50"/>
        <v>#N/A</v>
      </c>
      <c r="AL284" s="73" t="e">
        <f t="shared" si="50"/>
        <v>#N/A</v>
      </c>
      <c r="AM284" s="73" t="e">
        <f t="shared" si="50"/>
        <v>#N/A</v>
      </c>
      <c r="AN284" s="73" t="e">
        <f t="shared" si="50"/>
        <v>#N/A</v>
      </c>
      <c r="AO284" s="73" t="e">
        <f t="shared" si="50"/>
        <v>#N/A</v>
      </c>
      <c r="AP284" s="73" t="e">
        <f t="shared" si="50"/>
        <v>#N/A</v>
      </c>
      <c r="AQ284" s="73" t="e">
        <f t="shared" si="50"/>
        <v>#N/A</v>
      </c>
      <c r="AR284" s="73" t="e">
        <f t="shared" si="49"/>
        <v>#N/A</v>
      </c>
      <c r="AS284" s="73" t="e">
        <f t="shared" si="49"/>
        <v>#N/A</v>
      </c>
      <c r="AT284" s="73" t="e">
        <f t="shared" si="49"/>
        <v>#N/A</v>
      </c>
      <c r="AU284" s="73" t="e">
        <f t="shared" si="49"/>
        <v>#N/A</v>
      </c>
      <c r="AV284" s="73" t="e">
        <f t="shared" si="49"/>
        <v>#N/A</v>
      </c>
      <c r="AW284" s="73" t="e">
        <f t="shared" si="49"/>
        <v>#N/A</v>
      </c>
      <c r="AX284" s="73">
        <f t="shared" si="49"/>
        <v>6</v>
      </c>
      <c r="AY284" s="73" t="e">
        <f t="shared" si="49"/>
        <v>#N/A</v>
      </c>
      <c r="AZ284" s="73" t="e">
        <f t="shared" si="49"/>
        <v>#N/A</v>
      </c>
    </row>
    <row r="285" spans="2:52">
      <c r="B285" s="66">
        <v>281</v>
      </c>
      <c r="C285" s="66" t="s">
        <v>90</v>
      </c>
      <c r="D285" s="66" t="s">
        <v>147</v>
      </c>
      <c r="E285" s="66">
        <f>SUMIF($BF$5:$BF$40,D285,$BE$5:$BE$40)+COUNTIF($D$4:D285,D285)</f>
        <v>33406</v>
      </c>
      <c r="F285" s="66" t="s">
        <v>436</v>
      </c>
      <c r="G285" s="67" t="s">
        <v>89</v>
      </c>
      <c r="H285" s="68" t="s">
        <v>147</v>
      </c>
      <c r="I285" s="68">
        <v>8</v>
      </c>
      <c r="J285" s="68" t="s">
        <v>86</v>
      </c>
      <c r="K285" s="68">
        <v>0</v>
      </c>
      <c r="L285" s="68" t="s">
        <v>86</v>
      </c>
      <c r="M285" s="68">
        <v>0</v>
      </c>
      <c r="N285" s="68" t="s">
        <v>86</v>
      </c>
      <c r="O285" s="68">
        <v>0</v>
      </c>
      <c r="Q285" s="73" t="e">
        <f t="shared" si="51"/>
        <v>#N/A</v>
      </c>
      <c r="R285" s="73" t="e">
        <f t="shared" si="51"/>
        <v>#N/A</v>
      </c>
      <c r="S285" s="73" t="e">
        <f t="shared" si="51"/>
        <v>#N/A</v>
      </c>
      <c r="T285" s="73" t="e">
        <f t="shared" si="51"/>
        <v>#N/A</v>
      </c>
      <c r="U285" s="73" t="e">
        <f t="shared" si="51"/>
        <v>#N/A</v>
      </c>
      <c r="V285" s="73" t="e">
        <f t="shared" si="51"/>
        <v>#N/A</v>
      </c>
      <c r="W285" s="73" t="e">
        <f t="shared" si="51"/>
        <v>#N/A</v>
      </c>
      <c r="X285" s="73" t="e">
        <f t="shared" si="51"/>
        <v>#N/A</v>
      </c>
      <c r="Y285" s="73" t="e">
        <f t="shared" si="51"/>
        <v>#N/A</v>
      </c>
      <c r="Z285" s="73" t="e">
        <f t="shared" si="51"/>
        <v>#N/A</v>
      </c>
      <c r="AA285" s="73" t="e">
        <f t="shared" si="51"/>
        <v>#N/A</v>
      </c>
      <c r="AB285" s="73" t="e">
        <f t="shared" si="51"/>
        <v>#N/A</v>
      </c>
      <c r="AC285" s="73" t="e">
        <f t="shared" si="51"/>
        <v>#N/A</v>
      </c>
      <c r="AD285" s="73" t="e">
        <f t="shared" si="51"/>
        <v>#N/A</v>
      </c>
      <c r="AE285" s="73" t="e">
        <f t="shared" si="51"/>
        <v>#N/A</v>
      </c>
      <c r="AF285" s="73" t="e">
        <f t="shared" si="51"/>
        <v>#N/A</v>
      </c>
      <c r="AG285" s="73" t="e">
        <f t="shared" si="50"/>
        <v>#N/A</v>
      </c>
      <c r="AH285" s="73" t="e">
        <f t="shared" si="50"/>
        <v>#N/A</v>
      </c>
      <c r="AI285" s="73" t="e">
        <f t="shared" si="50"/>
        <v>#N/A</v>
      </c>
      <c r="AJ285" s="73" t="e">
        <f t="shared" si="50"/>
        <v>#N/A</v>
      </c>
      <c r="AK285" s="73" t="e">
        <f t="shared" si="50"/>
        <v>#N/A</v>
      </c>
      <c r="AL285" s="73" t="e">
        <f t="shared" si="50"/>
        <v>#N/A</v>
      </c>
      <c r="AM285" s="73" t="e">
        <f t="shared" si="50"/>
        <v>#N/A</v>
      </c>
      <c r="AN285" s="73" t="e">
        <f t="shared" si="50"/>
        <v>#N/A</v>
      </c>
      <c r="AO285" s="73" t="e">
        <f t="shared" si="50"/>
        <v>#N/A</v>
      </c>
      <c r="AP285" s="73" t="e">
        <f t="shared" si="50"/>
        <v>#N/A</v>
      </c>
      <c r="AQ285" s="73" t="e">
        <f t="shared" si="50"/>
        <v>#N/A</v>
      </c>
      <c r="AR285" s="73" t="e">
        <f t="shared" si="49"/>
        <v>#N/A</v>
      </c>
      <c r="AS285" s="73" t="e">
        <f t="shared" si="49"/>
        <v>#N/A</v>
      </c>
      <c r="AT285" s="73" t="e">
        <f t="shared" si="49"/>
        <v>#N/A</v>
      </c>
      <c r="AU285" s="73" t="e">
        <f t="shared" si="49"/>
        <v>#N/A</v>
      </c>
      <c r="AV285" s="73" t="e">
        <f t="shared" si="49"/>
        <v>#N/A</v>
      </c>
      <c r="AW285" s="73" t="e">
        <f t="shared" si="49"/>
        <v>#N/A</v>
      </c>
      <c r="AX285" s="73">
        <f t="shared" si="49"/>
        <v>8</v>
      </c>
      <c r="AY285" s="73" t="e">
        <f t="shared" si="49"/>
        <v>#N/A</v>
      </c>
      <c r="AZ285" s="73" t="e">
        <f t="shared" si="49"/>
        <v>#N/A</v>
      </c>
    </row>
    <row r="286" spans="2:52">
      <c r="B286" s="66">
        <v>282</v>
      </c>
      <c r="C286" s="66" t="s">
        <v>90</v>
      </c>
      <c r="D286" s="66" t="s">
        <v>147</v>
      </c>
      <c r="E286" s="66">
        <f>SUMIF($BF$5:$BF$40,D286,$BE$5:$BE$40)+COUNTIF($D$4:D286,D286)</f>
        <v>33407</v>
      </c>
      <c r="F286" s="66" t="s">
        <v>437</v>
      </c>
      <c r="G286" s="67" t="s">
        <v>89</v>
      </c>
      <c r="H286" s="68" t="s">
        <v>147</v>
      </c>
      <c r="I286" s="68">
        <v>9</v>
      </c>
      <c r="J286" s="68" t="s">
        <v>86</v>
      </c>
      <c r="K286" s="68">
        <v>0</v>
      </c>
      <c r="L286" s="68" t="s">
        <v>86</v>
      </c>
      <c r="M286" s="68">
        <v>0</v>
      </c>
      <c r="N286" s="68" t="s">
        <v>86</v>
      </c>
      <c r="O286" s="68">
        <v>0</v>
      </c>
      <c r="Q286" s="73" t="e">
        <f t="shared" si="51"/>
        <v>#N/A</v>
      </c>
      <c r="R286" s="73" t="e">
        <f t="shared" si="51"/>
        <v>#N/A</v>
      </c>
      <c r="S286" s="73" t="e">
        <f t="shared" si="51"/>
        <v>#N/A</v>
      </c>
      <c r="T286" s="73" t="e">
        <f t="shared" si="51"/>
        <v>#N/A</v>
      </c>
      <c r="U286" s="73" t="e">
        <f t="shared" si="51"/>
        <v>#N/A</v>
      </c>
      <c r="V286" s="73" t="e">
        <f t="shared" si="51"/>
        <v>#N/A</v>
      </c>
      <c r="W286" s="73" t="e">
        <f t="shared" si="51"/>
        <v>#N/A</v>
      </c>
      <c r="X286" s="73" t="e">
        <f t="shared" si="51"/>
        <v>#N/A</v>
      </c>
      <c r="Y286" s="73" t="e">
        <f t="shared" si="51"/>
        <v>#N/A</v>
      </c>
      <c r="Z286" s="73" t="e">
        <f t="shared" si="51"/>
        <v>#N/A</v>
      </c>
      <c r="AA286" s="73" t="e">
        <f t="shared" si="51"/>
        <v>#N/A</v>
      </c>
      <c r="AB286" s="73" t="e">
        <f t="shared" si="51"/>
        <v>#N/A</v>
      </c>
      <c r="AC286" s="73" t="e">
        <f t="shared" si="51"/>
        <v>#N/A</v>
      </c>
      <c r="AD286" s="73" t="e">
        <f t="shared" si="51"/>
        <v>#N/A</v>
      </c>
      <c r="AE286" s="73" t="e">
        <f t="shared" si="51"/>
        <v>#N/A</v>
      </c>
      <c r="AF286" s="73" t="e">
        <f t="shared" si="51"/>
        <v>#N/A</v>
      </c>
      <c r="AG286" s="73" t="e">
        <f t="shared" si="50"/>
        <v>#N/A</v>
      </c>
      <c r="AH286" s="73" t="e">
        <f t="shared" si="50"/>
        <v>#N/A</v>
      </c>
      <c r="AI286" s="73" t="e">
        <f t="shared" si="50"/>
        <v>#N/A</v>
      </c>
      <c r="AJ286" s="73" t="e">
        <f t="shared" si="50"/>
        <v>#N/A</v>
      </c>
      <c r="AK286" s="73" t="e">
        <f t="shared" si="50"/>
        <v>#N/A</v>
      </c>
      <c r="AL286" s="73" t="e">
        <f t="shared" si="50"/>
        <v>#N/A</v>
      </c>
      <c r="AM286" s="73" t="e">
        <f t="shared" si="50"/>
        <v>#N/A</v>
      </c>
      <c r="AN286" s="73" t="e">
        <f t="shared" si="50"/>
        <v>#N/A</v>
      </c>
      <c r="AO286" s="73" t="e">
        <f t="shared" si="50"/>
        <v>#N/A</v>
      </c>
      <c r="AP286" s="73" t="e">
        <f t="shared" si="50"/>
        <v>#N/A</v>
      </c>
      <c r="AQ286" s="73" t="e">
        <f t="shared" si="50"/>
        <v>#N/A</v>
      </c>
      <c r="AR286" s="73" t="e">
        <f t="shared" si="49"/>
        <v>#N/A</v>
      </c>
      <c r="AS286" s="73" t="e">
        <f t="shared" si="49"/>
        <v>#N/A</v>
      </c>
      <c r="AT286" s="73" t="e">
        <f t="shared" si="49"/>
        <v>#N/A</v>
      </c>
      <c r="AU286" s="73" t="e">
        <f t="shared" si="49"/>
        <v>#N/A</v>
      </c>
      <c r="AV286" s="73" t="e">
        <f t="shared" si="49"/>
        <v>#N/A</v>
      </c>
      <c r="AW286" s="73" t="e">
        <f t="shared" si="49"/>
        <v>#N/A</v>
      </c>
      <c r="AX286" s="73">
        <f t="shared" si="49"/>
        <v>9</v>
      </c>
      <c r="AY286" s="73" t="e">
        <f t="shared" si="49"/>
        <v>#N/A</v>
      </c>
      <c r="AZ286" s="73" t="e">
        <f t="shared" si="49"/>
        <v>#N/A</v>
      </c>
    </row>
    <row r="287" spans="2:52">
      <c r="B287" s="66">
        <v>283</v>
      </c>
      <c r="C287" s="66" t="s">
        <v>90</v>
      </c>
      <c r="D287" s="66" t="s">
        <v>153</v>
      </c>
      <c r="E287" s="66">
        <f>SUMIF($BF$5:$BF$40,D287,$BE$5:$BE$40)+COUNTIF($D$4:D287,D287)</f>
        <v>31601</v>
      </c>
      <c r="F287" s="66" t="s">
        <v>438</v>
      </c>
      <c r="G287" s="67" t="s">
        <v>397</v>
      </c>
      <c r="H287" s="68" t="s">
        <v>153</v>
      </c>
      <c r="I287" s="68">
        <v>1</v>
      </c>
      <c r="J287" s="68" t="s">
        <v>124</v>
      </c>
      <c r="K287" s="68">
        <v>0</v>
      </c>
      <c r="L287" s="68" t="s">
        <v>124</v>
      </c>
      <c r="M287" s="68">
        <v>0</v>
      </c>
      <c r="N287" s="68" t="s">
        <v>124</v>
      </c>
      <c r="O287" s="68">
        <v>0</v>
      </c>
      <c r="Q287" s="73" t="e">
        <f t="shared" si="51"/>
        <v>#N/A</v>
      </c>
      <c r="R287" s="73" t="e">
        <f t="shared" si="51"/>
        <v>#N/A</v>
      </c>
      <c r="S287" s="73" t="e">
        <f t="shared" si="51"/>
        <v>#N/A</v>
      </c>
      <c r="T287" s="73" t="e">
        <f t="shared" si="51"/>
        <v>#N/A</v>
      </c>
      <c r="U287" s="73" t="e">
        <f t="shared" si="51"/>
        <v>#N/A</v>
      </c>
      <c r="V287" s="73" t="e">
        <f t="shared" si="51"/>
        <v>#N/A</v>
      </c>
      <c r="W287" s="73" t="e">
        <f t="shared" si="51"/>
        <v>#N/A</v>
      </c>
      <c r="X287" s="73" t="e">
        <f t="shared" si="51"/>
        <v>#N/A</v>
      </c>
      <c r="Y287" s="73" t="e">
        <f t="shared" si="51"/>
        <v>#N/A</v>
      </c>
      <c r="Z287" s="73" t="e">
        <f t="shared" si="51"/>
        <v>#N/A</v>
      </c>
      <c r="AA287" s="73" t="e">
        <f t="shared" si="51"/>
        <v>#N/A</v>
      </c>
      <c r="AB287" s="73" t="e">
        <f t="shared" si="51"/>
        <v>#N/A</v>
      </c>
      <c r="AC287" s="73" t="e">
        <f t="shared" si="51"/>
        <v>#N/A</v>
      </c>
      <c r="AD287" s="73" t="e">
        <f t="shared" si="51"/>
        <v>#N/A</v>
      </c>
      <c r="AE287" s="73" t="e">
        <f t="shared" si="51"/>
        <v>#N/A</v>
      </c>
      <c r="AF287" s="73">
        <f t="shared" si="51"/>
        <v>1</v>
      </c>
      <c r="AG287" s="73" t="e">
        <f t="shared" si="50"/>
        <v>#N/A</v>
      </c>
      <c r="AH287" s="73" t="e">
        <f t="shared" si="50"/>
        <v>#N/A</v>
      </c>
      <c r="AI287" s="73" t="e">
        <f t="shared" si="50"/>
        <v>#N/A</v>
      </c>
      <c r="AJ287" s="73" t="e">
        <f t="shared" si="50"/>
        <v>#N/A</v>
      </c>
      <c r="AK287" s="73" t="e">
        <f t="shared" si="50"/>
        <v>#N/A</v>
      </c>
      <c r="AL287" s="73" t="e">
        <f t="shared" si="50"/>
        <v>#N/A</v>
      </c>
      <c r="AM287" s="73" t="e">
        <f t="shared" si="50"/>
        <v>#N/A</v>
      </c>
      <c r="AN287" s="73" t="e">
        <f t="shared" si="50"/>
        <v>#N/A</v>
      </c>
      <c r="AO287" s="73" t="e">
        <f t="shared" si="50"/>
        <v>#N/A</v>
      </c>
      <c r="AP287" s="73" t="e">
        <f t="shared" si="50"/>
        <v>#N/A</v>
      </c>
      <c r="AQ287" s="73" t="e">
        <f t="shared" si="50"/>
        <v>#N/A</v>
      </c>
      <c r="AR287" s="73" t="e">
        <f t="shared" si="49"/>
        <v>#N/A</v>
      </c>
      <c r="AS287" s="73" t="e">
        <f t="shared" si="49"/>
        <v>#N/A</v>
      </c>
      <c r="AT287" s="73" t="e">
        <f t="shared" si="49"/>
        <v>#N/A</v>
      </c>
      <c r="AU287" s="73" t="e">
        <f t="shared" si="49"/>
        <v>#N/A</v>
      </c>
      <c r="AV287" s="73" t="e">
        <f t="shared" si="49"/>
        <v>#N/A</v>
      </c>
      <c r="AW287" s="73" t="e">
        <f t="shared" si="49"/>
        <v>#N/A</v>
      </c>
      <c r="AX287" s="73" t="e">
        <f t="shared" si="49"/>
        <v>#N/A</v>
      </c>
      <c r="AY287" s="73" t="e">
        <f t="shared" si="49"/>
        <v>#N/A</v>
      </c>
      <c r="AZ287" s="73" t="e">
        <f t="shared" si="49"/>
        <v>#N/A</v>
      </c>
    </row>
    <row r="288" spans="2:52">
      <c r="B288" s="66">
        <v>284</v>
      </c>
      <c r="C288" s="66" t="s">
        <v>395</v>
      </c>
      <c r="D288" s="66" t="s">
        <v>153</v>
      </c>
      <c r="E288" s="66">
        <f>SUMIF($BF$5:$BF$40,D288,$BE$5:$BE$40)+COUNTIF($D$4:D288,D288)</f>
        <v>31602</v>
      </c>
      <c r="F288" s="66" t="s">
        <v>439</v>
      </c>
      <c r="G288" s="67" t="s">
        <v>397</v>
      </c>
      <c r="H288" s="68" t="s">
        <v>153</v>
      </c>
      <c r="I288" s="68">
        <v>4</v>
      </c>
      <c r="J288" s="68" t="s">
        <v>124</v>
      </c>
      <c r="K288" s="68">
        <v>0</v>
      </c>
      <c r="L288" s="68" t="s">
        <v>124</v>
      </c>
      <c r="M288" s="68">
        <v>0</v>
      </c>
      <c r="N288" s="68" t="s">
        <v>124</v>
      </c>
      <c r="O288" s="68">
        <v>0</v>
      </c>
      <c r="Q288" s="73" t="e">
        <f t="shared" si="51"/>
        <v>#N/A</v>
      </c>
      <c r="R288" s="73" t="e">
        <f t="shared" si="51"/>
        <v>#N/A</v>
      </c>
      <c r="S288" s="73" t="e">
        <f t="shared" si="51"/>
        <v>#N/A</v>
      </c>
      <c r="T288" s="73" t="e">
        <f t="shared" si="51"/>
        <v>#N/A</v>
      </c>
      <c r="U288" s="73" t="e">
        <f t="shared" si="51"/>
        <v>#N/A</v>
      </c>
      <c r="V288" s="73" t="e">
        <f t="shared" si="51"/>
        <v>#N/A</v>
      </c>
      <c r="W288" s="73" t="e">
        <f t="shared" si="51"/>
        <v>#N/A</v>
      </c>
      <c r="X288" s="73" t="e">
        <f t="shared" si="51"/>
        <v>#N/A</v>
      </c>
      <c r="Y288" s="73" t="e">
        <f t="shared" si="51"/>
        <v>#N/A</v>
      </c>
      <c r="Z288" s="73" t="e">
        <f t="shared" si="51"/>
        <v>#N/A</v>
      </c>
      <c r="AA288" s="73" t="e">
        <f t="shared" si="51"/>
        <v>#N/A</v>
      </c>
      <c r="AB288" s="73" t="e">
        <f t="shared" si="51"/>
        <v>#N/A</v>
      </c>
      <c r="AC288" s="73" t="e">
        <f t="shared" si="51"/>
        <v>#N/A</v>
      </c>
      <c r="AD288" s="73" t="e">
        <f t="shared" si="51"/>
        <v>#N/A</v>
      </c>
      <c r="AE288" s="73" t="e">
        <f t="shared" si="51"/>
        <v>#N/A</v>
      </c>
      <c r="AF288" s="73">
        <f t="shared" si="51"/>
        <v>4</v>
      </c>
      <c r="AG288" s="73" t="e">
        <f t="shared" si="50"/>
        <v>#N/A</v>
      </c>
      <c r="AH288" s="73" t="e">
        <f t="shared" si="50"/>
        <v>#N/A</v>
      </c>
      <c r="AI288" s="73" t="e">
        <f t="shared" si="50"/>
        <v>#N/A</v>
      </c>
      <c r="AJ288" s="73" t="e">
        <f t="shared" si="50"/>
        <v>#N/A</v>
      </c>
      <c r="AK288" s="73" t="e">
        <f t="shared" si="50"/>
        <v>#N/A</v>
      </c>
      <c r="AL288" s="73" t="e">
        <f t="shared" si="50"/>
        <v>#N/A</v>
      </c>
      <c r="AM288" s="73" t="e">
        <f t="shared" si="50"/>
        <v>#N/A</v>
      </c>
      <c r="AN288" s="73" t="e">
        <f t="shared" si="50"/>
        <v>#N/A</v>
      </c>
      <c r="AO288" s="73" t="e">
        <f t="shared" si="50"/>
        <v>#N/A</v>
      </c>
      <c r="AP288" s="73" t="e">
        <f t="shared" si="50"/>
        <v>#N/A</v>
      </c>
      <c r="AQ288" s="73" t="e">
        <f t="shared" si="50"/>
        <v>#N/A</v>
      </c>
      <c r="AR288" s="73" t="e">
        <f t="shared" si="49"/>
        <v>#N/A</v>
      </c>
      <c r="AS288" s="73" t="e">
        <f t="shared" si="49"/>
        <v>#N/A</v>
      </c>
      <c r="AT288" s="73" t="e">
        <f t="shared" si="49"/>
        <v>#N/A</v>
      </c>
      <c r="AU288" s="73" t="e">
        <f t="shared" si="49"/>
        <v>#N/A</v>
      </c>
      <c r="AV288" s="73" t="e">
        <f t="shared" si="49"/>
        <v>#N/A</v>
      </c>
      <c r="AW288" s="73" t="e">
        <f t="shared" si="49"/>
        <v>#N/A</v>
      </c>
      <c r="AX288" s="73" t="e">
        <f t="shared" si="49"/>
        <v>#N/A</v>
      </c>
      <c r="AY288" s="73" t="e">
        <f t="shared" si="49"/>
        <v>#N/A</v>
      </c>
      <c r="AZ288" s="73" t="e">
        <f t="shared" si="49"/>
        <v>#N/A</v>
      </c>
    </row>
    <row r="289" spans="2:52">
      <c r="B289" s="66">
        <v>285</v>
      </c>
      <c r="C289" s="66" t="s">
        <v>395</v>
      </c>
      <c r="D289" s="66" t="s">
        <v>153</v>
      </c>
      <c r="E289" s="66">
        <f>SUMIF($BF$5:$BF$40,D289,$BE$5:$BE$40)+COUNTIF($D$4:D289,D289)</f>
        <v>31603</v>
      </c>
      <c r="F289" s="66" t="s">
        <v>440</v>
      </c>
      <c r="G289" s="67" t="s">
        <v>397</v>
      </c>
      <c r="H289" s="68" t="s">
        <v>153</v>
      </c>
      <c r="I289" s="68">
        <v>5</v>
      </c>
      <c r="J289" s="68" t="s">
        <v>124</v>
      </c>
      <c r="K289" s="68">
        <v>0</v>
      </c>
      <c r="L289" s="68" t="s">
        <v>124</v>
      </c>
      <c r="M289" s="68">
        <v>0</v>
      </c>
      <c r="N289" s="68" t="s">
        <v>124</v>
      </c>
      <c r="O289" s="68">
        <v>0</v>
      </c>
      <c r="Q289" s="73" t="e">
        <f t="shared" si="51"/>
        <v>#N/A</v>
      </c>
      <c r="R289" s="73" t="e">
        <f t="shared" si="51"/>
        <v>#N/A</v>
      </c>
      <c r="S289" s="73" t="e">
        <f t="shared" si="51"/>
        <v>#N/A</v>
      </c>
      <c r="T289" s="73" t="e">
        <f t="shared" si="51"/>
        <v>#N/A</v>
      </c>
      <c r="U289" s="73" t="e">
        <f t="shared" si="51"/>
        <v>#N/A</v>
      </c>
      <c r="V289" s="73" t="e">
        <f t="shared" si="51"/>
        <v>#N/A</v>
      </c>
      <c r="W289" s="73" t="e">
        <f t="shared" si="51"/>
        <v>#N/A</v>
      </c>
      <c r="X289" s="73" t="e">
        <f t="shared" si="51"/>
        <v>#N/A</v>
      </c>
      <c r="Y289" s="73" t="e">
        <f t="shared" si="51"/>
        <v>#N/A</v>
      </c>
      <c r="Z289" s="73" t="e">
        <f t="shared" si="51"/>
        <v>#N/A</v>
      </c>
      <c r="AA289" s="73" t="e">
        <f t="shared" si="51"/>
        <v>#N/A</v>
      </c>
      <c r="AB289" s="73" t="e">
        <f t="shared" si="51"/>
        <v>#N/A</v>
      </c>
      <c r="AC289" s="73" t="e">
        <f t="shared" si="51"/>
        <v>#N/A</v>
      </c>
      <c r="AD289" s="73" t="e">
        <f t="shared" si="51"/>
        <v>#N/A</v>
      </c>
      <c r="AE289" s="73" t="e">
        <f t="shared" si="51"/>
        <v>#N/A</v>
      </c>
      <c r="AF289" s="73">
        <f t="shared" si="51"/>
        <v>5</v>
      </c>
      <c r="AG289" s="73" t="e">
        <f t="shared" si="50"/>
        <v>#N/A</v>
      </c>
      <c r="AH289" s="73" t="e">
        <f t="shared" si="50"/>
        <v>#N/A</v>
      </c>
      <c r="AI289" s="73" t="e">
        <f t="shared" si="50"/>
        <v>#N/A</v>
      </c>
      <c r="AJ289" s="73" t="e">
        <f t="shared" si="50"/>
        <v>#N/A</v>
      </c>
      <c r="AK289" s="73" t="e">
        <f t="shared" si="50"/>
        <v>#N/A</v>
      </c>
      <c r="AL289" s="73" t="e">
        <f t="shared" si="50"/>
        <v>#N/A</v>
      </c>
      <c r="AM289" s="73" t="e">
        <f t="shared" si="50"/>
        <v>#N/A</v>
      </c>
      <c r="AN289" s="73" t="e">
        <f t="shared" si="50"/>
        <v>#N/A</v>
      </c>
      <c r="AO289" s="73" t="e">
        <f t="shared" si="50"/>
        <v>#N/A</v>
      </c>
      <c r="AP289" s="73" t="e">
        <f t="shared" si="50"/>
        <v>#N/A</v>
      </c>
      <c r="AQ289" s="73" t="e">
        <f t="shared" si="50"/>
        <v>#N/A</v>
      </c>
      <c r="AR289" s="73" t="e">
        <f t="shared" si="49"/>
        <v>#N/A</v>
      </c>
      <c r="AS289" s="73" t="e">
        <f t="shared" si="49"/>
        <v>#N/A</v>
      </c>
      <c r="AT289" s="73" t="e">
        <f t="shared" si="49"/>
        <v>#N/A</v>
      </c>
      <c r="AU289" s="73" t="e">
        <f t="shared" si="49"/>
        <v>#N/A</v>
      </c>
      <c r="AV289" s="73" t="e">
        <f t="shared" si="49"/>
        <v>#N/A</v>
      </c>
      <c r="AW289" s="73" t="e">
        <f t="shared" si="49"/>
        <v>#N/A</v>
      </c>
      <c r="AX289" s="73" t="e">
        <f t="shared" si="49"/>
        <v>#N/A</v>
      </c>
      <c r="AY289" s="73" t="e">
        <f t="shared" si="49"/>
        <v>#N/A</v>
      </c>
      <c r="AZ289" s="73" t="e">
        <f t="shared" si="49"/>
        <v>#N/A</v>
      </c>
    </row>
    <row r="290" spans="2:52">
      <c r="B290" s="66">
        <v>286</v>
      </c>
      <c r="C290" s="66" t="s">
        <v>395</v>
      </c>
      <c r="D290" s="66" t="s">
        <v>153</v>
      </c>
      <c r="E290" s="66">
        <f>SUMIF($BF$5:$BF$40,D290,$BE$5:$BE$40)+COUNTIF($D$4:D290,D290)</f>
        <v>31604</v>
      </c>
      <c r="F290" s="66" t="s">
        <v>441</v>
      </c>
      <c r="G290" s="67" t="s">
        <v>397</v>
      </c>
      <c r="H290" s="68" t="s">
        <v>153</v>
      </c>
      <c r="I290" s="68">
        <v>8</v>
      </c>
      <c r="J290" s="68" t="s">
        <v>124</v>
      </c>
      <c r="K290" s="68">
        <v>0</v>
      </c>
      <c r="L290" s="68" t="s">
        <v>124</v>
      </c>
      <c r="M290" s="68">
        <v>0</v>
      </c>
      <c r="N290" s="68" t="s">
        <v>124</v>
      </c>
      <c r="O290" s="68">
        <v>0</v>
      </c>
      <c r="Q290" s="73" t="e">
        <f t="shared" si="51"/>
        <v>#N/A</v>
      </c>
      <c r="R290" s="73" t="e">
        <f t="shared" si="51"/>
        <v>#N/A</v>
      </c>
      <c r="S290" s="73" t="e">
        <f t="shared" si="51"/>
        <v>#N/A</v>
      </c>
      <c r="T290" s="73" t="e">
        <f t="shared" si="51"/>
        <v>#N/A</v>
      </c>
      <c r="U290" s="73" t="e">
        <f t="shared" si="51"/>
        <v>#N/A</v>
      </c>
      <c r="V290" s="73" t="e">
        <f t="shared" si="51"/>
        <v>#N/A</v>
      </c>
      <c r="W290" s="73" t="e">
        <f t="shared" si="51"/>
        <v>#N/A</v>
      </c>
      <c r="X290" s="73" t="e">
        <f t="shared" si="51"/>
        <v>#N/A</v>
      </c>
      <c r="Y290" s="73" t="e">
        <f t="shared" si="51"/>
        <v>#N/A</v>
      </c>
      <c r="Z290" s="73" t="e">
        <f t="shared" si="51"/>
        <v>#N/A</v>
      </c>
      <c r="AA290" s="73" t="e">
        <f t="shared" si="51"/>
        <v>#N/A</v>
      </c>
      <c r="AB290" s="73" t="e">
        <f t="shared" si="51"/>
        <v>#N/A</v>
      </c>
      <c r="AC290" s="73" t="e">
        <f t="shared" si="51"/>
        <v>#N/A</v>
      </c>
      <c r="AD290" s="73" t="e">
        <f t="shared" si="51"/>
        <v>#N/A</v>
      </c>
      <c r="AE290" s="73" t="e">
        <f t="shared" si="51"/>
        <v>#N/A</v>
      </c>
      <c r="AF290" s="73">
        <f t="shared" si="51"/>
        <v>8</v>
      </c>
      <c r="AG290" s="73" t="e">
        <f t="shared" si="50"/>
        <v>#N/A</v>
      </c>
      <c r="AH290" s="73" t="e">
        <f t="shared" si="50"/>
        <v>#N/A</v>
      </c>
      <c r="AI290" s="73" t="e">
        <f t="shared" si="50"/>
        <v>#N/A</v>
      </c>
      <c r="AJ290" s="73" t="e">
        <f t="shared" si="50"/>
        <v>#N/A</v>
      </c>
      <c r="AK290" s="73" t="e">
        <f t="shared" si="50"/>
        <v>#N/A</v>
      </c>
      <c r="AL290" s="73" t="e">
        <f t="shared" si="50"/>
        <v>#N/A</v>
      </c>
      <c r="AM290" s="73" t="e">
        <f t="shared" si="50"/>
        <v>#N/A</v>
      </c>
      <c r="AN290" s="73" t="e">
        <f t="shared" si="50"/>
        <v>#N/A</v>
      </c>
      <c r="AO290" s="73" t="e">
        <f t="shared" si="50"/>
        <v>#N/A</v>
      </c>
      <c r="AP290" s="73" t="e">
        <f t="shared" si="50"/>
        <v>#N/A</v>
      </c>
      <c r="AQ290" s="73" t="e">
        <f t="shared" si="50"/>
        <v>#N/A</v>
      </c>
      <c r="AR290" s="73" t="e">
        <f t="shared" si="49"/>
        <v>#N/A</v>
      </c>
      <c r="AS290" s="73" t="e">
        <f t="shared" si="49"/>
        <v>#N/A</v>
      </c>
      <c r="AT290" s="73" t="e">
        <f t="shared" si="49"/>
        <v>#N/A</v>
      </c>
      <c r="AU290" s="73" t="e">
        <f t="shared" si="49"/>
        <v>#N/A</v>
      </c>
      <c r="AV290" s="73" t="e">
        <f t="shared" si="49"/>
        <v>#N/A</v>
      </c>
      <c r="AW290" s="73" t="e">
        <f t="shared" si="49"/>
        <v>#N/A</v>
      </c>
      <c r="AX290" s="73" t="e">
        <f t="shared" si="49"/>
        <v>#N/A</v>
      </c>
      <c r="AY290" s="73" t="e">
        <f t="shared" si="49"/>
        <v>#N/A</v>
      </c>
      <c r="AZ290" s="73" t="e">
        <f t="shared" si="49"/>
        <v>#N/A</v>
      </c>
    </row>
    <row r="291" spans="2:52">
      <c r="B291" s="66">
        <v>287</v>
      </c>
      <c r="C291" s="66" t="s">
        <v>395</v>
      </c>
      <c r="D291" s="66" t="s">
        <v>91</v>
      </c>
      <c r="E291" s="66">
        <f>SUMIF($BF$5:$BF$40,D291,$BE$5:$BE$40)+COUNTIF($D$4:D291,D291)</f>
        <v>30201</v>
      </c>
      <c r="F291" s="66" t="s">
        <v>442</v>
      </c>
      <c r="G291" s="67" t="s">
        <v>397</v>
      </c>
      <c r="H291" s="68" t="s">
        <v>91</v>
      </c>
      <c r="I291" s="68">
        <v>1</v>
      </c>
      <c r="J291" s="68" t="s">
        <v>124</v>
      </c>
      <c r="K291" s="68">
        <v>0</v>
      </c>
      <c r="L291" s="68" t="s">
        <v>124</v>
      </c>
      <c r="M291" s="68">
        <v>0</v>
      </c>
      <c r="N291" s="68" t="s">
        <v>124</v>
      </c>
      <c r="O291" s="68">
        <v>0</v>
      </c>
      <c r="Q291" s="73" t="e">
        <f t="shared" si="51"/>
        <v>#N/A</v>
      </c>
      <c r="R291" s="73">
        <f t="shared" si="51"/>
        <v>1</v>
      </c>
      <c r="S291" s="73" t="e">
        <f t="shared" si="51"/>
        <v>#N/A</v>
      </c>
      <c r="T291" s="73" t="e">
        <f t="shared" si="51"/>
        <v>#N/A</v>
      </c>
      <c r="U291" s="73" t="e">
        <f t="shared" si="51"/>
        <v>#N/A</v>
      </c>
      <c r="V291" s="73" t="e">
        <f t="shared" si="51"/>
        <v>#N/A</v>
      </c>
      <c r="W291" s="73" t="e">
        <f t="shared" si="51"/>
        <v>#N/A</v>
      </c>
      <c r="X291" s="73" t="e">
        <f t="shared" si="51"/>
        <v>#N/A</v>
      </c>
      <c r="Y291" s="73" t="e">
        <f t="shared" si="51"/>
        <v>#N/A</v>
      </c>
      <c r="Z291" s="73" t="e">
        <f t="shared" si="51"/>
        <v>#N/A</v>
      </c>
      <c r="AA291" s="73" t="e">
        <f t="shared" si="51"/>
        <v>#N/A</v>
      </c>
      <c r="AB291" s="73" t="e">
        <f t="shared" si="51"/>
        <v>#N/A</v>
      </c>
      <c r="AC291" s="73" t="e">
        <f t="shared" si="51"/>
        <v>#N/A</v>
      </c>
      <c r="AD291" s="73" t="e">
        <f t="shared" si="51"/>
        <v>#N/A</v>
      </c>
      <c r="AE291" s="73" t="e">
        <f t="shared" si="51"/>
        <v>#N/A</v>
      </c>
      <c r="AF291" s="73" t="e">
        <f t="shared" si="51"/>
        <v>#N/A</v>
      </c>
      <c r="AG291" s="73" t="e">
        <f t="shared" si="50"/>
        <v>#N/A</v>
      </c>
      <c r="AH291" s="73" t="e">
        <f t="shared" si="50"/>
        <v>#N/A</v>
      </c>
      <c r="AI291" s="73" t="e">
        <f t="shared" si="50"/>
        <v>#N/A</v>
      </c>
      <c r="AJ291" s="73" t="e">
        <f t="shared" si="50"/>
        <v>#N/A</v>
      </c>
      <c r="AK291" s="73" t="e">
        <f t="shared" si="50"/>
        <v>#N/A</v>
      </c>
      <c r="AL291" s="73" t="e">
        <f t="shared" si="50"/>
        <v>#N/A</v>
      </c>
      <c r="AM291" s="73" t="e">
        <f t="shared" si="50"/>
        <v>#N/A</v>
      </c>
      <c r="AN291" s="73" t="e">
        <f t="shared" si="50"/>
        <v>#N/A</v>
      </c>
      <c r="AO291" s="73" t="e">
        <f t="shared" si="50"/>
        <v>#N/A</v>
      </c>
      <c r="AP291" s="73" t="e">
        <f t="shared" si="50"/>
        <v>#N/A</v>
      </c>
      <c r="AQ291" s="73" t="e">
        <f t="shared" si="50"/>
        <v>#N/A</v>
      </c>
      <c r="AR291" s="73" t="e">
        <f t="shared" si="49"/>
        <v>#N/A</v>
      </c>
      <c r="AS291" s="73" t="e">
        <f t="shared" si="49"/>
        <v>#N/A</v>
      </c>
      <c r="AT291" s="73" t="e">
        <f t="shared" si="49"/>
        <v>#N/A</v>
      </c>
      <c r="AU291" s="73" t="e">
        <f t="shared" si="49"/>
        <v>#N/A</v>
      </c>
      <c r="AV291" s="73" t="e">
        <f t="shared" si="49"/>
        <v>#N/A</v>
      </c>
      <c r="AW291" s="73" t="e">
        <f t="shared" si="49"/>
        <v>#N/A</v>
      </c>
      <c r="AX291" s="73" t="e">
        <f t="shared" si="49"/>
        <v>#N/A</v>
      </c>
      <c r="AY291" s="73" t="e">
        <f t="shared" si="49"/>
        <v>#N/A</v>
      </c>
      <c r="AZ291" s="73" t="e">
        <f t="shared" si="49"/>
        <v>#N/A</v>
      </c>
    </row>
    <row r="292" spans="2:52">
      <c r="B292" s="66">
        <v>288</v>
      </c>
      <c r="C292" s="66" t="s">
        <v>395</v>
      </c>
      <c r="D292" s="66" t="s">
        <v>91</v>
      </c>
      <c r="E292" s="66">
        <f>SUMIF($BF$5:$BF$40,D292,$BE$5:$BE$40)+COUNTIF($D$4:D292,D292)</f>
        <v>30202</v>
      </c>
      <c r="F292" s="66" t="s">
        <v>443</v>
      </c>
      <c r="G292" s="67" t="s">
        <v>397</v>
      </c>
      <c r="H292" s="68" t="s">
        <v>91</v>
      </c>
      <c r="I292" s="68">
        <v>1</v>
      </c>
      <c r="J292" s="68" t="s">
        <v>124</v>
      </c>
      <c r="K292" s="68">
        <v>0</v>
      </c>
      <c r="L292" s="68" t="s">
        <v>124</v>
      </c>
      <c r="M292" s="68">
        <v>0</v>
      </c>
      <c r="N292" s="68" t="s">
        <v>124</v>
      </c>
      <c r="O292" s="68">
        <v>0</v>
      </c>
      <c r="Q292" s="73" t="e">
        <f t="shared" si="51"/>
        <v>#N/A</v>
      </c>
      <c r="R292" s="73">
        <f t="shared" si="51"/>
        <v>1</v>
      </c>
      <c r="S292" s="73" t="e">
        <f t="shared" si="51"/>
        <v>#N/A</v>
      </c>
      <c r="T292" s="73" t="e">
        <f t="shared" si="51"/>
        <v>#N/A</v>
      </c>
      <c r="U292" s="73" t="e">
        <f t="shared" si="51"/>
        <v>#N/A</v>
      </c>
      <c r="V292" s="73" t="e">
        <f t="shared" si="51"/>
        <v>#N/A</v>
      </c>
      <c r="W292" s="73" t="e">
        <f t="shared" si="51"/>
        <v>#N/A</v>
      </c>
      <c r="X292" s="73" t="e">
        <f t="shared" si="51"/>
        <v>#N/A</v>
      </c>
      <c r="Y292" s="73" t="e">
        <f t="shared" si="51"/>
        <v>#N/A</v>
      </c>
      <c r="Z292" s="73" t="e">
        <f t="shared" si="51"/>
        <v>#N/A</v>
      </c>
      <c r="AA292" s="73" t="e">
        <f t="shared" si="51"/>
        <v>#N/A</v>
      </c>
      <c r="AB292" s="73" t="e">
        <f t="shared" si="51"/>
        <v>#N/A</v>
      </c>
      <c r="AC292" s="73" t="e">
        <f t="shared" si="51"/>
        <v>#N/A</v>
      </c>
      <c r="AD292" s="73" t="e">
        <f t="shared" si="51"/>
        <v>#N/A</v>
      </c>
      <c r="AE292" s="73" t="e">
        <f t="shared" si="51"/>
        <v>#N/A</v>
      </c>
      <c r="AF292" s="73" t="e">
        <f t="shared" si="51"/>
        <v>#N/A</v>
      </c>
      <c r="AG292" s="73" t="e">
        <f t="shared" si="50"/>
        <v>#N/A</v>
      </c>
      <c r="AH292" s="73" t="e">
        <f t="shared" si="50"/>
        <v>#N/A</v>
      </c>
      <c r="AI292" s="73" t="e">
        <f t="shared" si="50"/>
        <v>#N/A</v>
      </c>
      <c r="AJ292" s="73" t="e">
        <f t="shared" si="50"/>
        <v>#N/A</v>
      </c>
      <c r="AK292" s="73" t="e">
        <f t="shared" si="50"/>
        <v>#N/A</v>
      </c>
      <c r="AL292" s="73" t="e">
        <f t="shared" si="50"/>
        <v>#N/A</v>
      </c>
      <c r="AM292" s="73" t="e">
        <f t="shared" si="50"/>
        <v>#N/A</v>
      </c>
      <c r="AN292" s="73" t="e">
        <f t="shared" si="50"/>
        <v>#N/A</v>
      </c>
      <c r="AO292" s="73" t="e">
        <f t="shared" si="50"/>
        <v>#N/A</v>
      </c>
      <c r="AP292" s="73" t="e">
        <f t="shared" si="50"/>
        <v>#N/A</v>
      </c>
      <c r="AQ292" s="73" t="e">
        <f t="shared" si="50"/>
        <v>#N/A</v>
      </c>
      <c r="AR292" s="73" t="e">
        <f t="shared" si="49"/>
        <v>#N/A</v>
      </c>
      <c r="AS292" s="73" t="e">
        <f t="shared" si="49"/>
        <v>#N/A</v>
      </c>
      <c r="AT292" s="73" t="e">
        <f t="shared" si="49"/>
        <v>#N/A</v>
      </c>
      <c r="AU292" s="73" t="e">
        <f t="shared" si="49"/>
        <v>#N/A</v>
      </c>
      <c r="AV292" s="73" t="e">
        <f t="shared" si="49"/>
        <v>#N/A</v>
      </c>
      <c r="AW292" s="73" t="e">
        <f t="shared" si="49"/>
        <v>#N/A</v>
      </c>
      <c r="AX292" s="73" t="e">
        <f t="shared" si="49"/>
        <v>#N/A</v>
      </c>
      <c r="AY292" s="73" t="e">
        <f t="shared" si="49"/>
        <v>#N/A</v>
      </c>
      <c r="AZ292" s="73" t="e">
        <f t="shared" si="49"/>
        <v>#N/A</v>
      </c>
    </row>
    <row r="293" spans="2:52">
      <c r="B293" s="66">
        <v>289</v>
      </c>
      <c r="C293" s="66" t="s">
        <v>395</v>
      </c>
      <c r="D293" s="66" t="s">
        <v>91</v>
      </c>
      <c r="E293" s="66">
        <f>SUMIF($BF$5:$BF$40,D293,$BE$5:$BE$40)+COUNTIF($D$4:D293,D293)</f>
        <v>30203</v>
      </c>
      <c r="F293" s="66" t="s">
        <v>444</v>
      </c>
      <c r="G293" s="67" t="s">
        <v>397</v>
      </c>
      <c r="H293" s="68" t="s">
        <v>91</v>
      </c>
      <c r="I293" s="68">
        <v>3</v>
      </c>
      <c r="J293" s="68" t="s">
        <v>124</v>
      </c>
      <c r="K293" s="68">
        <v>0</v>
      </c>
      <c r="L293" s="68" t="s">
        <v>124</v>
      </c>
      <c r="M293" s="68">
        <v>0</v>
      </c>
      <c r="N293" s="68" t="s">
        <v>124</v>
      </c>
      <c r="O293" s="68">
        <v>0</v>
      </c>
      <c r="Q293" s="73" t="e">
        <f t="shared" si="51"/>
        <v>#N/A</v>
      </c>
      <c r="R293" s="73">
        <f t="shared" si="51"/>
        <v>3</v>
      </c>
      <c r="S293" s="73" t="e">
        <f t="shared" si="51"/>
        <v>#N/A</v>
      </c>
      <c r="T293" s="73" t="e">
        <f t="shared" si="51"/>
        <v>#N/A</v>
      </c>
      <c r="U293" s="73" t="e">
        <f t="shared" si="51"/>
        <v>#N/A</v>
      </c>
      <c r="V293" s="73" t="e">
        <f t="shared" si="51"/>
        <v>#N/A</v>
      </c>
      <c r="W293" s="73" t="e">
        <f t="shared" si="51"/>
        <v>#N/A</v>
      </c>
      <c r="X293" s="73" t="e">
        <f t="shared" si="51"/>
        <v>#N/A</v>
      </c>
      <c r="Y293" s="73" t="e">
        <f t="shared" si="51"/>
        <v>#N/A</v>
      </c>
      <c r="Z293" s="73" t="e">
        <f t="shared" si="51"/>
        <v>#N/A</v>
      </c>
      <c r="AA293" s="73" t="e">
        <f t="shared" si="51"/>
        <v>#N/A</v>
      </c>
      <c r="AB293" s="73" t="e">
        <f t="shared" si="51"/>
        <v>#N/A</v>
      </c>
      <c r="AC293" s="73" t="e">
        <f t="shared" si="51"/>
        <v>#N/A</v>
      </c>
      <c r="AD293" s="73" t="e">
        <f t="shared" si="51"/>
        <v>#N/A</v>
      </c>
      <c r="AE293" s="73" t="e">
        <f t="shared" si="51"/>
        <v>#N/A</v>
      </c>
      <c r="AF293" s="73" t="e">
        <f t="shared" si="51"/>
        <v>#N/A</v>
      </c>
      <c r="AG293" s="73" t="e">
        <f t="shared" si="50"/>
        <v>#N/A</v>
      </c>
      <c r="AH293" s="73" t="e">
        <f t="shared" si="50"/>
        <v>#N/A</v>
      </c>
      <c r="AI293" s="73" t="e">
        <f t="shared" si="50"/>
        <v>#N/A</v>
      </c>
      <c r="AJ293" s="73" t="e">
        <f t="shared" si="50"/>
        <v>#N/A</v>
      </c>
      <c r="AK293" s="73" t="e">
        <f t="shared" si="50"/>
        <v>#N/A</v>
      </c>
      <c r="AL293" s="73" t="e">
        <f t="shared" si="50"/>
        <v>#N/A</v>
      </c>
      <c r="AM293" s="73" t="e">
        <f t="shared" si="50"/>
        <v>#N/A</v>
      </c>
      <c r="AN293" s="73" t="e">
        <f t="shared" si="50"/>
        <v>#N/A</v>
      </c>
      <c r="AO293" s="73" t="e">
        <f t="shared" si="50"/>
        <v>#N/A</v>
      </c>
      <c r="AP293" s="73" t="e">
        <f t="shared" si="50"/>
        <v>#N/A</v>
      </c>
      <c r="AQ293" s="73" t="e">
        <f t="shared" si="50"/>
        <v>#N/A</v>
      </c>
      <c r="AR293" s="73" t="e">
        <f t="shared" si="49"/>
        <v>#N/A</v>
      </c>
      <c r="AS293" s="73" t="e">
        <f t="shared" si="49"/>
        <v>#N/A</v>
      </c>
      <c r="AT293" s="73" t="e">
        <f t="shared" si="49"/>
        <v>#N/A</v>
      </c>
      <c r="AU293" s="73" t="e">
        <f t="shared" si="49"/>
        <v>#N/A</v>
      </c>
      <c r="AV293" s="73" t="e">
        <f t="shared" si="49"/>
        <v>#N/A</v>
      </c>
      <c r="AW293" s="73" t="e">
        <f t="shared" si="49"/>
        <v>#N/A</v>
      </c>
      <c r="AX293" s="73" t="e">
        <f t="shared" si="49"/>
        <v>#N/A</v>
      </c>
      <c r="AY293" s="73" t="e">
        <f t="shared" si="49"/>
        <v>#N/A</v>
      </c>
      <c r="AZ293" s="73" t="e">
        <f t="shared" si="49"/>
        <v>#N/A</v>
      </c>
    </row>
    <row r="294" spans="2:52">
      <c r="B294" s="66">
        <v>290</v>
      </c>
      <c r="C294" s="66" t="s">
        <v>395</v>
      </c>
      <c r="D294" s="66" t="s">
        <v>91</v>
      </c>
      <c r="E294" s="66">
        <f>SUMIF($BF$5:$BF$40,D294,$BE$5:$BE$40)+COUNTIF($D$4:D294,D294)</f>
        <v>30204</v>
      </c>
      <c r="F294" s="66" t="s">
        <v>445</v>
      </c>
      <c r="G294" s="67" t="s">
        <v>397</v>
      </c>
      <c r="H294" s="68" t="s">
        <v>91</v>
      </c>
      <c r="I294" s="68">
        <v>5</v>
      </c>
      <c r="J294" s="68" t="s">
        <v>124</v>
      </c>
      <c r="K294" s="68">
        <v>0</v>
      </c>
      <c r="L294" s="68" t="s">
        <v>124</v>
      </c>
      <c r="M294" s="68">
        <v>0</v>
      </c>
      <c r="N294" s="68" t="s">
        <v>124</v>
      </c>
      <c r="O294" s="68">
        <v>0</v>
      </c>
      <c r="Q294" s="73" t="e">
        <f t="shared" si="51"/>
        <v>#N/A</v>
      </c>
      <c r="R294" s="73">
        <f t="shared" si="51"/>
        <v>5</v>
      </c>
      <c r="S294" s="73" t="e">
        <f t="shared" si="51"/>
        <v>#N/A</v>
      </c>
      <c r="T294" s="73" t="e">
        <f t="shared" si="51"/>
        <v>#N/A</v>
      </c>
      <c r="U294" s="73" t="e">
        <f t="shared" si="51"/>
        <v>#N/A</v>
      </c>
      <c r="V294" s="73" t="e">
        <f t="shared" si="51"/>
        <v>#N/A</v>
      </c>
      <c r="W294" s="73" t="e">
        <f t="shared" si="51"/>
        <v>#N/A</v>
      </c>
      <c r="X294" s="73" t="e">
        <f t="shared" si="51"/>
        <v>#N/A</v>
      </c>
      <c r="Y294" s="73" t="e">
        <f t="shared" si="51"/>
        <v>#N/A</v>
      </c>
      <c r="Z294" s="73" t="e">
        <f t="shared" si="51"/>
        <v>#N/A</v>
      </c>
      <c r="AA294" s="73" t="e">
        <f t="shared" si="51"/>
        <v>#N/A</v>
      </c>
      <c r="AB294" s="73" t="e">
        <f t="shared" si="51"/>
        <v>#N/A</v>
      </c>
      <c r="AC294" s="73" t="e">
        <f t="shared" si="51"/>
        <v>#N/A</v>
      </c>
      <c r="AD294" s="73" t="e">
        <f t="shared" si="51"/>
        <v>#N/A</v>
      </c>
      <c r="AE294" s="73" t="e">
        <f t="shared" si="51"/>
        <v>#N/A</v>
      </c>
      <c r="AF294" s="73" t="e">
        <f t="shared" si="51"/>
        <v>#N/A</v>
      </c>
      <c r="AG294" s="73" t="e">
        <f t="shared" si="50"/>
        <v>#N/A</v>
      </c>
      <c r="AH294" s="73" t="e">
        <f t="shared" si="50"/>
        <v>#N/A</v>
      </c>
      <c r="AI294" s="73" t="e">
        <f t="shared" si="50"/>
        <v>#N/A</v>
      </c>
      <c r="AJ294" s="73" t="e">
        <f t="shared" si="50"/>
        <v>#N/A</v>
      </c>
      <c r="AK294" s="73" t="e">
        <f t="shared" si="50"/>
        <v>#N/A</v>
      </c>
      <c r="AL294" s="73" t="e">
        <f t="shared" si="50"/>
        <v>#N/A</v>
      </c>
      <c r="AM294" s="73" t="e">
        <f t="shared" si="50"/>
        <v>#N/A</v>
      </c>
      <c r="AN294" s="73" t="e">
        <f t="shared" si="50"/>
        <v>#N/A</v>
      </c>
      <c r="AO294" s="73" t="e">
        <f t="shared" si="50"/>
        <v>#N/A</v>
      </c>
      <c r="AP294" s="73" t="e">
        <f t="shared" si="50"/>
        <v>#N/A</v>
      </c>
      <c r="AQ294" s="73" t="e">
        <f t="shared" si="50"/>
        <v>#N/A</v>
      </c>
      <c r="AR294" s="73" t="e">
        <f t="shared" si="49"/>
        <v>#N/A</v>
      </c>
      <c r="AS294" s="73" t="e">
        <f t="shared" si="49"/>
        <v>#N/A</v>
      </c>
      <c r="AT294" s="73" t="e">
        <f t="shared" si="49"/>
        <v>#N/A</v>
      </c>
      <c r="AU294" s="73" t="e">
        <f t="shared" si="49"/>
        <v>#N/A</v>
      </c>
      <c r="AV294" s="73" t="e">
        <f t="shared" si="49"/>
        <v>#N/A</v>
      </c>
      <c r="AW294" s="73" t="e">
        <f t="shared" si="49"/>
        <v>#N/A</v>
      </c>
      <c r="AX294" s="73" t="e">
        <f t="shared" si="49"/>
        <v>#N/A</v>
      </c>
      <c r="AY294" s="73" t="e">
        <f t="shared" si="49"/>
        <v>#N/A</v>
      </c>
      <c r="AZ294" s="73" t="e">
        <f t="shared" si="49"/>
        <v>#N/A</v>
      </c>
    </row>
    <row r="295" spans="2:52">
      <c r="B295" s="66">
        <v>291</v>
      </c>
      <c r="C295" s="66" t="s">
        <v>395</v>
      </c>
      <c r="D295" s="66" t="s">
        <v>91</v>
      </c>
      <c r="E295" s="66">
        <f>SUMIF($BF$5:$BF$40,D295,$BE$5:$BE$40)+COUNTIF($D$4:D295,D295)</f>
        <v>30205</v>
      </c>
      <c r="F295" s="66" t="s">
        <v>446</v>
      </c>
      <c r="G295" s="67" t="s">
        <v>95</v>
      </c>
      <c r="H295" s="68" t="s">
        <v>91</v>
      </c>
      <c r="I295" s="68">
        <v>5</v>
      </c>
      <c r="J295" s="68" t="s">
        <v>92</v>
      </c>
      <c r="K295" s="68">
        <v>8</v>
      </c>
      <c r="L295" s="68" t="s">
        <v>124</v>
      </c>
      <c r="M295" s="68">
        <v>0</v>
      </c>
      <c r="N295" s="68" t="s">
        <v>124</v>
      </c>
      <c r="O295" s="68">
        <v>0</v>
      </c>
      <c r="Q295" s="73" t="e">
        <f t="shared" si="51"/>
        <v>#N/A</v>
      </c>
      <c r="R295" s="73">
        <f t="shared" si="51"/>
        <v>5</v>
      </c>
      <c r="S295" s="73" t="e">
        <f t="shared" si="51"/>
        <v>#N/A</v>
      </c>
      <c r="T295" s="73" t="e">
        <f t="shared" si="51"/>
        <v>#N/A</v>
      </c>
      <c r="U295" s="73" t="e">
        <f t="shared" si="51"/>
        <v>#N/A</v>
      </c>
      <c r="V295" s="73" t="e">
        <f t="shared" si="51"/>
        <v>#N/A</v>
      </c>
      <c r="W295" s="73" t="e">
        <f t="shared" si="51"/>
        <v>#N/A</v>
      </c>
      <c r="X295" s="73">
        <f t="shared" si="51"/>
        <v>8</v>
      </c>
      <c r="Y295" s="73" t="e">
        <f t="shared" si="51"/>
        <v>#N/A</v>
      </c>
      <c r="Z295" s="73" t="e">
        <f t="shared" si="51"/>
        <v>#N/A</v>
      </c>
      <c r="AA295" s="73" t="e">
        <f t="shared" si="51"/>
        <v>#N/A</v>
      </c>
      <c r="AB295" s="73" t="e">
        <f t="shared" si="51"/>
        <v>#N/A</v>
      </c>
      <c r="AC295" s="73" t="e">
        <f t="shared" si="51"/>
        <v>#N/A</v>
      </c>
      <c r="AD295" s="73" t="e">
        <f t="shared" si="51"/>
        <v>#N/A</v>
      </c>
      <c r="AE295" s="73" t="e">
        <f t="shared" si="51"/>
        <v>#N/A</v>
      </c>
      <c r="AF295" s="73" t="e">
        <f t="shared" si="51"/>
        <v>#N/A</v>
      </c>
      <c r="AG295" s="73" t="e">
        <f t="shared" si="50"/>
        <v>#N/A</v>
      </c>
      <c r="AH295" s="73" t="e">
        <f t="shared" si="50"/>
        <v>#N/A</v>
      </c>
      <c r="AI295" s="73" t="e">
        <f t="shared" si="50"/>
        <v>#N/A</v>
      </c>
      <c r="AJ295" s="73" t="e">
        <f t="shared" ref="AG295:AQ310" si="52">INDEX($H295:$O295,1,MATCH(AJ$4,$H295:$O295,0)+1)</f>
        <v>#N/A</v>
      </c>
      <c r="AK295" s="73" t="e">
        <f t="shared" si="52"/>
        <v>#N/A</v>
      </c>
      <c r="AL295" s="73" t="e">
        <f t="shared" si="52"/>
        <v>#N/A</v>
      </c>
      <c r="AM295" s="73" t="e">
        <f t="shared" si="52"/>
        <v>#N/A</v>
      </c>
      <c r="AN295" s="73" t="e">
        <f t="shared" si="52"/>
        <v>#N/A</v>
      </c>
      <c r="AO295" s="73" t="e">
        <f t="shared" si="52"/>
        <v>#N/A</v>
      </c>
      <c r="AP295" s="73" t="e">
        <f t="shared" si="52"/>
        <v>#N/A</v>
      </c>
      <c r="AQ295" s="73" t="e">
        <f t="shared" si="52"/>
        <v>#N/A</v>
      </c>
      <c r="AR295" s="73" t="e">
        <f t="shared" si="49"/>
        <v>#N/A</v>
      </c>
      <c r="AS295" s="73" t="e">
        <f t="shared" si="49"/>
        <v>#N/A</v>
      </c>
      <c r="AT295" s="73" t="e">
        <f t="shared" si="49"/>
        <v>#N/A</v>
      </c>
      <c r="AU295" s="73" t="e">
        <f t="shared" si="49"/>
        <v>#N/A</v>
      </c>
      <c r="AV295" s="73" t="e">
        <f t="shared" si="49"/>
        <v>#N/A</v>
      </c>
      <c r="AW295" s="73" t="e">
        <f t="shared" si="49"/>
        <v>#N/A</v>
      </c>
      <c r="AX295" s="73" t="e">
        <f t="shared" si="49"/>
        <v>#N/A</v>
      </c>
      <c r="AY295" s="73" t="e">
        <f t="shared" si="49"/>
        <v>#N/A</v>
      </c>
      <c r="AZ295" s="73" t="e">
        <f t="shared" si="49"/>
        <v>#N/A</v>
      </c>
    </row>
    <row r="296" spans="2:52">
      <c r="B296" s="66">
        <v>292</v>
      </c>
      <c r="C296" s="66" t="s">
        <v>395</v>
      </c>
      <c r="D296" s="66" t="s">
        <v>91</v>
      </c>
      <c r="E296" s="66">
        <f>SUMIF($BF$5:$BF$40,D296,$BE$5:$BE$40)+COUNTIF($D$4:D296,D296)</f>
        <v>30206</v>
      </c>
      <c r="F296" s="66" t="s">
        <v>447</v>
      </c>
      <c r="G296" s="67" t="s">
        <v>95</v>
      </c>
      <c r="H296" s="68" t="s">
        <v>91</v>
      </c>
      <c r="I296" s="68">
        <v>5</v>
      </c>
      <c r="J296" s="68" t="s">
        <v>83</v>
      </c>
      <c r="K296" s="68">
        <v>6</v>
      </c>
      <c r="L296" s="68" t="s">
        <v>418</v>
      </c>
      <c r="M296" s="68">
        <v>7</v>
      </c>
      <c r="N296" s="68" t="s">
        <v>124</v>
      </c>
      <c r="O296" s="68">
        <v>0</v>
      </c>
      <c r="Q296" s="73" t="e">
        <f t="shared" si="51"/>
        <v>#N/A</v>
      </c>
      <c r="R296" s="73">
        <f t="shared" si="51"/>
        <v>5</v>
      </c>
      <c r="S296" s="73" t="e">
        <f t="shared" si="51"/>
        <v>#N/A</v>
      </c>
      <c r="T296" s="73" t="e">
        <f t="shared" si="51"/>
        <v>#N/A</v>
      </c>
      <c r="U296" s="73" t="e">
        <f t="shared" si="51"/>
        <v>#N/A</v>
      </c>
      <c r="V296" s="73" t="e">
        <f t="shared" si="51"/>
        <v>#N/A</v>
      </c>
      <c r="W296" s="73">
        <f t="shared" si="51"/>
        <v>7</v>
      </c>
      <c r="X296" s="73" t="e">
        <f t="shared" si="51"/>
        <v>#N/A</v>
      </c>
      <c r="Y296" s="73" t="e">
        <f t="shared" si="51"/>
        <v>#N/A</v>
      </c>
      <c r="Z296" s="73">
        <f t="shared" si="51"/>
        <v>6</v>
      </c>
      <c r="AA296" s="73" t="e">
        <f t="shared" si="51"/>
        <v>#N/A</v>
      </c>
      <c r="AB296" s="73" t="e">
        <f t="shared" si="51"/>
        <v>#N/A</v>
      </c>
      <c r="AC296" s="73" t="e">
        <f t="shared" si="51"/>
        <v>#N/A</v>
      </c>
      <c r="AD296" s="73" t="e">
        <f t="shared" si="51"/>
        <v>#N/A</v>
      </c>
      <c r="AE296" s="73" t="e">
        <f t="shared" si="51"/>
        <v>#N/A</v>
      </c>
      <c r="AF296" s="73" t="e">
        <f t="shared" si="51"/>
        <v>#N/A</v>
      </c>
      <c r="AG296" s="73" t="e">
        <f t="shared" si="52"/>
        <v>#N/A</v>
      </c>
      <c r="AH296" s="73" t="e">
        <f t="shared" si="52"/>
        <v>#N/A</v>
      </c>
      <c r="AI296" s="73" t="e">
        <f t="shared" si="52"/>
        <v>#N/A</v>
      </c>
      <c r="AJ296" s="73" t="e">
        <f t="shared" si="52"/>
        <v>#N/A</v>
      </c>
      <c r="AK296" s="73" t="e">
        <f t="shared" si="52"/>
        <v>#N/A</v>
      </c>
      <c r="AL296" s="73" t="e">
        <f t="shared" si="52"/>
        <v>#N/A</v>
      </c>
      <c r="AM296" s="73" t="e">
        <f t="shared" si="52"/>
        <v>#N/A</v>
      </c>
      <c r="AN296" s="73" t="e">
        <f t="shared" si="52"/>
        <v>#N/A</v>
      </c>
      <c r="AO296" s="73" t="e">
        <f t="shared" si="52"/>
        <v>#N/A</v>
      </c>
      <c r="AP296" s="73" t="e">
        <f t="shared" si="52"/>
        <v>#N/A</v>
      </c>
      <c r="AQ296" s="73" t="e">
        <f t="shared" si="52"/>
        <v>#N/A</v>
      </c>
      <c r="AR296" s="73" t="e">
        <f t="shared" si="49"/>
        <v>#N/A</v>
      </c>
      <c r="AS296" s="73" t="e">
        <f t="shared" si="49"/>
        <v>#N/A</v>
      </c>
      <c r="AT296" s="73" t="e">
        <f t="shared" si="49"/>
        <v>#N/A</v>
      </c>
      <c r="AU296" s="73" t="e">
        <f t="shared" si="49"/>
        <v>#N/A</v>
      </c>
      <c r="AV296" s="73" t="e">
        <f t="shared" si="49"/>
        <v>#N/A</v>
      </c>
      <c r="AW296" s="73" t="e">
        <f t="shared" ref="AR296:AZ310" si="53">INDEX($H296:$O296,1,MATCH(AW$4,$H296:$O296,0)+1)</f>
        <v>#N/A</v>
      </c>
      <c r="AX296" s="73" t="e">
        <f t="shared" si="53"/>
        <v>#N/A</v>
      </c>
      <c r="AY296" s="73" t="e">
        <f t="shared" si="53"/>
        <v>#N/A</v>
      </c>
      <c r="AZ296" s="73" t="e">
        <f t="shared" si="53"/>
        <v>#N/A</v>
      </c>
    </row>
    <row r="297" spans="2:52">
      <c r="B297" s="66">
        <v>293</v>
      </c>
      <c r="C297" s="66" t="s">
        <v>395</v>
      </c>
      <c r="D297" s="66" t="s">
        <v>91</v>
      </c>
      <c r="E297" s="66">
        <f>SUMIF($BF$5:$BF$40,D297,$BE$5:$BE$40)+COUNTIF($D$4:D297,D297)</f>
        <v>30207</v>
      </c>
      <c r="F297" s="66" t="s">
        <v>448</v>
      </c>
      <c r="G297" s="67" t="s">
        <v>95</v>
      </c>
      <c r="H297" s="68" t="s">
        <v>91</v>
      </c>
      <c r="I297" s="68">
        <v>8</v>
      </c>
      <c r="J297" s="68" t="s">
        <v>123</v>
      </c>
      <c r="K297" s="68">
        <v>8</v>
      </c>
      <c r="L297" s="68" t="s">
        <v>128</v>
      </c>
      <c r="M297" s="68">
        <v>7</v>
      </c>
      <c r="N297" s="68" t="s">
        <v>124</v>
      </c>
      <c r="O297" s="68">
        <v>0</v>
      </c>
      <c r="Q297" s="73" t="e">
        <f t="shared" si="51"/>
        <v>#N/A</v>
      </c>
      <c r="R297" s="73">
        <f t="shared" si="51"/>
        <v>8</v>
      </c>
      <c r="S297" s="73" t="e">
        <f t="shared" si="51"/>
        <v>#N/A</v>
      </c>
      <c r="T297" s="73" t="e">
        <f t="shared" si="51"/>
        <v>#N/A</v>
      </c>
      <c r="U297" s="73" t="e">
        <f t="shared" si="51"/>
        <v>#N/A</v>
      </c>
      <c r="V297" s="73" t="e">
        <f t="shared" si="51"/>
        <v>#N/A</v>
      </c>
      <c r="W297" s="73" t="e">
        <f t="shared" si="51"/>
        <v>#N/A</v>
      </c>
      <c r="X297" s="73" t="e">
        <f t="shared" si="51"/>
        <v>#N/A</v>
      </c>
      <c r="Y297" s="73" t="e">
        <f t="shared" si="51"/>
        <v>#N/A</v>
      </c>
      <c r="Z297" s="73" t="e">
        <f t="shared" si="51"/>
        <v>#N/A</v>
      </c>
      <c r="AA297" s="73" t="e">
        <f t="shared" si="51"/>
        <v>#N/A</v>
      </c>
      <c r="AB297" s="73" t="e">
        <f t="shared" si="51"/>
        <v>#N/A</v>
      </c>
      <c r="AC297" s="73" t="e">
        <f t="shared" si="51"/>
        <v>#N/A</v>
      </c>
      <c r="AD297" s="73" t="e">
        <f t="shared" si="51"/>
        <v>#N/A</v>
      </c>
      <c r="AE297" s="73">
        <f t="shared" si="51"/>
        <v>8</v>
      </c>
      <c r="AF297" s="73" t="e">
        <f t="shared" si="51"/>
        <v>#N/A</v>
      </c>
      <c r="AG297" s="73" t="e">
        <f t="shared" si="52"/>
        <v>#N/A</v>
      </c>
      <c r="AH297" s="73" t="e">
        <f t="shared" si="52"/>
        <v>#N/A</v>
      </c>
      <c r="AI297" s="73" t="e">
        <f t="shared" si="52"/>
        <v>#N/A</v>
      </c>
      <c r="AJ297" s="73">
        <f t="shared" si="52"/>
        <v>7</v>
      </c>
      <c r="AK297" s="73" t="e">
        <f t="shared" si="52"/>
        <v>#N/A</v>
      </c>
      <c r="AL297" s="73" t="e">
        <f t="shared" si="52"/>
        <v>#N/A</v>
      </c>
      <c r="AM297" s="73" t="e">
        <f t="shared" si="52"/>
        <v>#N/A</v>
      </c>
      <c r="AN297" s="73" t="e">
        <f t="shared" si="52"/>
        <v>#N/A</v>
      </c>
      <c r="AO297" s="73" t="e">
        <f t="shared" si="52"/>
        <v>#N/A</v>
      </c>
      <c r="AP297" s="73" t="e">
        <f t="shared" si="52"/>
        <v>#N/A</v>
      </c>
      <c r="AQ297" s="73" t="e">
        <f t="shared" si="52"/>
        <v>#N/A</v>
      </c>
      <c r="AR297" s="73" t="e">
        <f t="shared" si="53"/>
        <v>#N/A</v>
      </c>
      <c r="AS297" s="73" t="e">
        <f t="shared" si="53"/>
        <v>#N/A</v>
      </c>
      <c r="AT297" s="73" t="e">
        <f t="shared" si="53"/>
        <v>#N/A</v>
      </c>
      <c r="AU297" s="73" t="e">
        <f t="shared" si="53"/>
        <v>#N/A</v>
      </c>
      <c r="AV297" s="73" t="e">
        <f t="shared" si="53"/>
        <v>#N/A</v>
      </c>
      <c r="AW297" s="73" t="e">
        <f t="shared" si="53"/>
        <v>#N/A</v>
      </c>
      <c r="AX297" s="73" t="e">
        <f t="shared" si="53"/>
        <v>#N/A</v>
      </c>
      <c r="AY297" s="73" t="e">
        <f t="shared" si="53"/>
        <v>#N/A</v>
      </c>
      <c r="AZ297" s="73" t="e">
        <f t="shared" si="53"/>
        <v>#N/A</v>
      </c>
    </row>
    <row r="298" spans="2:52">
      <c r="B298" s="66">
        <v>294</v>
      </c>
      <c r="C298" s="66" t="s">
        <v>395</v>
      </c>
      <c r="D298" s="66" t="s">
        <v>96</v>
      </c>
      <c r="E298" s="66">
        <f>SUMIF($BF$5:$BF$40,D298,$BE$5:$BE$40)+COUNTIF($D$4:D298,D298)</f>
        <v>30301</v>
      </c>
      <c r="F298" s="66" t="s">
        <v>449</v>
      </c>
      <c r="G298" s="67" t="s">
        <v>140</v>
      </c>
      <c r="H298" s="68" t="s">
        <v>96</v>
      </c>
      <c r="I298" s="68">
        <v>1</v>
      </c>
      <c r="J298" s="68" t="s">
        <v>141</v>
      </c>
      <c r="K298" s="68">
        <v>0</v>
      </c>
      <c r="L298" s="68" t="s">
        <v>141</v>
      </c>
      <c r="M298" s="68">
        <v>0</v>
      </c>
      <c r="N298" s="68" t="s">
        <v>141</v>
      </c>
      <c r="O298" s="68">
        <v>0</v>
      </c>
      <c r="Q298" s="73" t="e">
        <f t="shared" si="51"/>
        <v>#N/A</v>
      </c>
      <c r="R298" s="73" t="e">
        <f t="shared" si="51"/>
        <v>#N/A</v>
      </c>
      <c r="S298" s="73">
        <f t="shared" si="51"/>
        <v>1</v>
      </c>
      <c r="T298" s="73" t="e">
        <f t="shared" si="51"/>
        <v>#N/A</v>
      </c>
      <c r="U298" s="73" t="e">
        <f t="shared" si="51"/>
        <v>#N/A</v>
      </c>
      <c r="V298" s="73" t="e">
        <f t="shared" si="51"/>
        <v>#N/A</v>
      </c>
      <c r="W298" s="73" t="e">
        <f t="shared" si="51"/>
        <v>#N/A</v>
      </c>
      <c r="X298" s="73" t="e">
        <f t="shared" si="51"/>
        <v>#N/A</v>
      </c>
      <c r="Y298" s="73" t="e">
        <f t="shared" si="51"/>
        <v>#N/A</v>
      </c>
      <c r="Z298" s="73" t="e">
        <f t="shared" si="51"/>
        <v>#N/A</v>
      </c>
      <c r="AA298" s="73" t="e">
        <f t="shared" si="51"/>
        <v>#N/A</v>
      </c>
      <c r="AB298" s="73" t="e">
        <f t="shared" si="51"/>
        <v>#N/A</v>
      </c>
      <c r="AC298" s="73" t="e">
        <f t="shared" si="51"/>
        <v>#N/A</v>
      </c>
      <c r="AD298" s="73" t="e">
        <f t="shared" si="51"/>
        <v>#N/A</v>
      </c>
      <c r="AE298" s="73" t="e">
        <f t="shared" si="51"/>
        <v>#N/A</v>
      </c>
      <c r="AF298" s="73" t="e">
        <f t="shared" ref="Q298:AF310" si="54">INDEX($H298:$O298,1,MATCH(AF$4,$H298:$O298,0)+1)</f>
        <v>#N/A</v>
      </c>
      <c r="AG298" s="73" t="e">
        <f t="shared" si="52"/>
        <v>#N/A</v>
      </c>
      <c r="AH298" s="73" t="e">
        <f t="shared" si="52"/>
        <v>#N/A</v>
      </c>
      <c r="AI298" s="73" t="e">
        <f t="shared" si="52"/>
        <v>#N/A</v>
      </c>
      <c r="AJ298" s="73" t="e">
        <f t="shared" si="52"/>
        <v>#N/A</v>
      </c>
      <c r="AK298" s="73" t="e">
        <f t="shared" si="52"/>
        <v>#N/A</v>
      </c>
      <c r="AL298" s="73" t="e">
        <f t="shared" si="52"/>
        <v>#N/A</v>
      </c>
      <c r="AM298" s="73" t="e">
        <f t="shared" si="52"/>
        <v>#N/A</v>
      </c>
      <c r="AN298" s="73" t="e">
        <f t="shared" si="52"/>
        <v>#N/A</v>
      </c>
      <c r="AO298" s="73" t="e">
        <f t="shared" si="52"/>
        <v>#N/A</v>
      </c>
      <c r="AP298" s="73" t="e">
        <f t="shared" si="52"/>
        <v>#N/A</v>
      </c>
      <c r="AQ298" s="73" t="e">
        <f t="shared" si="52"/>
        <v>#N/A</v>
      </c>
      <c r="AR298" s="73" t="e">
        <f t="shared" si="53"/>
        <v>#N/A</v>
      </c>
      <c r="AS298" s="73" t="e">
        <f t="shared" si="53"/>
        <v>#N/A</v>
      </c>
      <c r="AT298" s="73" t="e">
        <f t="shared" si="53"/>
        <v>#N/A</v>
      </c>
      <c r="AU298" s="73" t="e">
        <f t="shared" si="53"/>
        <v>#N/A</v>
      </c>
      <c r="AV298" s="73" t="e">
        <f t="shared" si="53"/>
        <v>#N/A</v>
      </c>
      <c r="AW298" s="73" t="e">
        <f t="shared" si="53"/>
        <v>#N/A</v>
      </c>
      <c r="AX298" s="73" t="e">
        <f t="shared" si="53"/>
        <v>#N/A</v>
      </c>
      <c r="AY298" s="73" t="e">
        <f t="shared" si="53"/>
        <v>#N/A</v>
      </c>
      <c r="AZ298" s="73" t="e">
        <f t="shared" si="53"/>
        <v>#N/A</v>
      </c>
    </row>
    <row r="299" spans="2:52">
      <c r="B299" s="66">
        <v>295</v>
      </c>
      <c r="C299" s="66" t="s">
        <v>145</v>
      </c>
      <c r="D299" s="66" t="s">
        <v>96</v>
      </c>
      <c r="E299" s="66">
        <f>SUMIF($BF$5:$BF$40,D299,$BE$5:$BE$40)+COUNTIF($D$4:D299,D299)</f>
        <v>30302</v>
      </c>
      <c r="F299" s="66" t="s">
        <v>450</v>
      </c>
      <c r="G299" s="67" t="s">
        <v>140</v>
      </c>
      <c r="H299" s="68" t="s">
        <v>96</v>
      </c>
      <c r="I299" s="68">
        <v>5</v>
      </c>
      <c r="J299" s="68" t="s">
        <v>141</v>
      </c>
      <c r="K299" s="68">
        <v>0</v>
      </c>
      <c r="L299" s="68" t="s">
        <v>141</v>
      </c>
      <c r="M299" s="68">
        <v>0</v>
      </c>
      <c r="N299" s="68" t="s">
        <v>141</v>
      </c>
      <c r="O299" s="68">
        <v>0</v>
      </c>
      <c r="Q299" s="73" t="e">
        <f t="shared" si="54"/>
        <v>#N/A</v>
      </c>
      <c r="R299" s="73" t="e">
        <f t="shared" si="54"/>
        <v>#N/A</v>
      </c>
      <c r="S299" s="73">
        <f t="shared" si="54"/>
        <v>5</v>
      </c>
      <c r="T299" s="73" t="e">
        <f t="shared" si="54"/>
        <v>#N/A</v>
      </c>
      <c r="U299" s="73" t="e">
        <f t="shared" si="54"/>
        <v>#N/A</v>
      </c>
      <c r="V299" s="73" t="e">
        <f t="shared" si="54"/>
        <v>#N/A</v>
      </c>
      <c r="W299" s="73" t="e">
        <f t="shared" si="54"/>
        <v>#N/A</v>
      </c>
      <c r="X299" s="73" t="e">
        <f t="shared" si="54"/>
        <v>#N/A</v>
      </c>
      <c r="Y299" s="73" t="e">
        <f t="shared" si="54"/>
        <v>#N/A</v>
      </c>
      <c r="Z299" s="73" t="e">
        <f t="shared" si="54"/>
        <v>#N/A</v>
      </c>
      <c r="AA299" s="73" t="e">
        <f t="shared" si="54"/>
        <v>#N/A</v>
      </c>
      <c r="AB299" s="73" t="e">
        <f t="shared" si="54"/>
        <v>#N/A</v>
      </c>
      <c r="AC299" s="73" t="e">
        <f t="shared" si="54"/>
        <v>#N/A</v>
      </c>
      <c r="AD299" s="73" t="e">
        <f t="shared" si="54"/>
        <v>#N/A</v>
      </c>
      <c r="AE299" s="73" t="e">
        <f t="shared" si="54"/>
        <v>#N/A</v>
      </c>
      <c r="AF299" s="73" t="e">
        <f t="shared" si="54"/>
        <v>#N/A</v>
      </c>
      <c r="AG299" s="73" t="e">
        <f t="shared" si="52"/>
        <v>#N/A</v>
      </c>
      <c r="AH299" s="73" t="e">
        <f t="shared" si="52"/>
        <v>#N/A</v>
      </c>
      <c r="AI299" s="73" t="e">
        <f t="shared" si="52"/>
        <v>#N/A</v>
      </c>
      <c r="AJ299" s="73" t="e">
        <f t="shared" si="52"/>
        <v>#N/A</v>
      </c>
      <c r="AK299" s="73" t="e">
        <f t="shared" si="52"/>
        <v>#N/A</v>
      </c>
      <c r="AL299" s="73" t="e">
        <f t="shared" si="52"/>
        <v>#N/A</v>
      </c>
      <c r="AM299" s="73" t="e">
        <f t="shared" si="52"/>
        <v>#N/A</v>
      </c>
      <c r="AN299" s="73" t="e">
        <f t="shared" si="52"/>
        <v>#N/A</v>
      </c>
      <c r="AO299" s="73" t="e">
        <f t="shared" si="52"/>
        <v>#N/A</v>
      </c>
      <c r="AP299" s="73" t="e">
        <f t="shared" si="52"/>
        <v>#N/A</v>
      </c>
      <c r="AQ299" s="73" t="e">
        <f t="shared" si="52"/>
        <v>#N/A</v>
      </c>
      <c r="AR299" s="73" t="e">
        <f t="shared" si="53"/>
        <v>#N/A</v>
      </c>
      <c r="AS299" s="73" t="e">
        <f t="shared" si="53"/>
        <v>#N/A</v>
      </c>
      <c r="AT299" s="73" t="e">
        <f t="shared" si="53"/>
        <v>#N/A</v>
      </c>
      <c r="AU299" s="73" t="e">
        <f t="shared" si="53"/>
        <v>#N/A</v>
      </c>
      <c r="AV299" s="73" t="e">
        <f t="shared" si="53"/>
        <v>#N/A</v>
      </c>
      <c r="AW299" s="73" t="e">
        <f t="shared" si="53"/>
        <v>#N/A</v>
      </c>
      <c r="AX299" s="73" t="e">
        <f t="shared" si="53"/>
        <v>#N/A</v>
      </c>
      <c r="AY299" s="73" t="e">
        <f t="shared" si="53"/>
        <v>#N/A</v>
      </c>
      <c r="AZ299" s="73" t="e">
        <f t="shared" si="53"/>
        <v>#N/A</v>
      </c>
    </row>
    <row r="300" spans="2:52">
      <c r="B300" s="66">
        <v>296</v>
      </c>
      <c r="C300" s="66" t="s">
        <v>145</v>
      </c>
      <c r="D300" s="66" t="s">
        <v>96</v>
      </c>
      <c r="E300" s="66">
        <f>SUMIF($BF$5:$BF$40,D300,$BE$5:$BE$40)+COUNTIF($D$4:D300,D300)</f>
        <v>30303</v>
      </c>
      <c r="F300" s="66" t="s">
        <v>451</v>
      </c>
      <c r="G300" s="67" t="s">
        <v>140</v>
      </c>
      <c r="H300" s="68" t="s">
        <v>96</v>
      </c>
      <c r="I300" s="68">
        <v>6</v>
      </c>
      <c r="J300" s="68" t="s">
        <v>141</v>
      </c>
      <c r="K300" s="68">
        <v>0</v>
      </c>
      <c r="L300" s="68" t="s">
        <v>141</v>
      </c>
      <c r="M300" s="68">
        <v>0</v>
      </c>
      <c r="N300" s="68" t="s">
        <v>141</v>
      </c>
      <c r="O300" s="68">
        <v>0</v>
      </c>
      <c r="Q300" s="73" t="e">
        <f t="shared" si="54"/>
        <v>#N/A</v>
      </c>
      <c r="R300" s="73" t="e">
        <f t="shared" si="54"/>
        <v>#N/A</v>
      </c>
      <c r="S300" s="73">
        <f t="shared" si="54"/>
        <v>6</v>
      </c>
      <c r="T300" s="73" t="e">
        <f t="shared" si="54"/>
        <v>#N/A</v>
      </c>
      <c r="U300" s="73" t="e">
        <f t="shared" si="54"/>
        <v>#N/A</v>
      </c>
      <c r="V300" s="73" t="e">
        <f t="shared" si="54"/>
        <v>#N/A</v>
      </c>
      <c r="W300" s="73" t="e">
        <f t="shared" si="54"/>
        <v>#N/A</v>
      </c>
      <c r="X300" s="73" t="e">
        <f t="shared" si="54"/>
        <v>#N/A</v>
      </c>
      <c r="Y300" s="73" t="e">
        <f t="shared" si="54"/>
        <v>#N/A</v>
      </c>
      <c r="Z300" s="73" t="e">
        <f t="shared" si="54"/>
        <v>#N/A</v>
      </c>
      <c r="AA300" s="73" t="e">
        <f t="shared" si="54"/>
        <v>#N/A</v>
      </c>
      <c r="AB300" s="73" t="e">
        <f t="shared" si="54"/>
        <v>#N/A</v>
      </c>
      <c r="AC300" s="73" t="e">
        <f t="shared" si="54"/>
        <v>#N/A</v>
      </c>
      <c r="AD300" s="73" t="e">
        <f t="shared" si="54"/>
        <v>#N/A</v>
      </c>
      <c r="AE300" s="73" t="e">
        <f t="shared" si="54"/>
        <v>#N/A</v>
      </c>
      <c r="AF300" s="73" t="e">
        <f t="shared" si="54"/>
        <v>#N/A</v>
      </c>
      <c r="AG300" s="73" t="e">
        <f t="shared" si="52"/>
        <v>#N/A</v>
      </c>
      <c r="AH300" s="73" t="e">
        <f t="shared" si="52"/>
        <v>#N/A</v>
      </c>
      <c r="AI300" s="73" t="e">
        <f t="shared" si="52"/>
        <v>#N/A</v>
      </c>
      <c r="AJ300" s="73" t="e">
        <f t="shared" si="52"/>
        <v>#N/A</v>
      </c>
      <c r="AK300" s="73" t="e">
        <f t="shared" si="52"/>
        <v>#N/A</v>
      </c>
      <c r="AL300" s="73" t="e">
        <f t="shared" si="52"/>
        <v>#N/A</v>
      </c>
      <c r="AM300" s="73" t="e">
        <f t="shared" si="52"/>
        <v>#N/A</v>
      </c>
      <c r="AN300" s="73" t="e">
        <f t="shared" si="52"/>
        <v>#N/A</v>
      </c>
      <c r="AO300" s="73" t="e">
        <f t="shared" si="52"/>
        <v>#N/A</v>
      </c>
      <c r="AP300" s="73" t="e">
        <f t="shared" si="52"/>
        <v>#N/A</v>
      </c>
      <c r="AQ300" s="73" t="e">
        <f t="shared" si="52"/>
        <v>#N/A</v>
      </c>
      <c r="AR300" s="73" t="e">
        <f t="shared" si="53"/>
        <v>#N/A</v>
      </c>
      <c r="AS300" s="73" t="e">
        <f t="shared" si="53"/>
        <v>#N/A</v>
      </c>
      <c r="AT300" s="73" t="e">
        <f t="shared" si="53"/>
        <v>#N/A</v>
      </c>
      <c r="AU300" s="73" t="e">
        <f t="shared" si="53"/>
        <v>#N/A</v>
      </c>
      <c r="AV300" s="73" t="e">
        <f t="shared" si="53"/>
        <v>#N/A</v>
      </c>
      <c r="AW300" s="73" t="e">
        <f t="shared" si="53"/>
        <v>#N/A</v>
      </c>
      <c r="AX300" s="73" t="e">
        <f t="shared" si="53"/>
        <v>#N/A</v>
      </c>
      <c r="AY300" s="73" t="e">
        <f t="shared" si="53"/>
        <v>#N/A</v>
      </c>
      <c r="AZ300" s="73" t="e">
        <f t="shared" si="53"/>
        <v>#N/A</v>
      </c>
    </row>
    <row r="301" spans="2:52">
      <c r="B301" s="66">
        <v>297</v>
      </c>
      <c r="C301" s="66" t="s">
        <v>145</v>
      </c>
      <c r="D301" s="66" t="s">
        <v>96</v>
      </c>
      <c r="E301" s="66">
        <f>SUMIF($BF$5:$BF$40,D301,$BE$5:$BE$40)+COUNTIF($D$4:D301,D301)</f>
        <v>30304</v>
      </c>
      <c r="F301" s="66" t="s">
        <v>452</v>
      </c>
      <c r="G301" s="67" t="s">
        <v>140</v>
      </c>
      <c r="H301" s="68" t="s">
        <v>96</v>
      </c>
      <c r="I301" s="68">
        <v>7</v>
      </c>
      <c r="J301" s="68" t="s">
        <v>141</v>
      </c>
      <c r="K301" s="68">
        <v>0</v>
      </c>
      <c r="L301" s="68" t="s">
        <v>141</v>
      </c>
      <c r="M301" s="68">
        <v>0</v>
      </c>
      <c r="N301" s="68" t="s">
        <v>141</v>
      </c>
      <c r="O301" s="68">
        <v>0</v>
      </c>
      <c r="Q301" s="73" t="e">
        <f t="shared" si="54"/>
        <v>#N/A</v>
      </c>
      <c r="R301" s="73" t="e">
        <f t="shared" si="54"/>
        <v>#N/A</v>
      </c>
      <c r="S301" s="73">
        <f t="shared" si="54"/>
        <v>7</v>
      </c>
      <c r="T301" s="73" t="e">
        <f t="shared" si="54"/>
        <v>#N/A</v>
      </c>
      <c r="U301" s="73" t="e">
        <f t="shared" si="54"/>
        <v>#N/A</v>
      </c>
      <c r="V301" s="73" t="e">
        <f t="shared" si="54"/>
        <v>#N/A</v>
      </c>
      <c r="W301" s="73" t="e">
        <f t="shared" si="54"/>
        <v>#N/A</v>
      </c>
      <c r="X301" s="73" t="e">
        <f t="shared" si="54"/>
        <v>#N/A</v>
      </c>
      <c r="Y301" s="73" t="e">
        <f t="shared" si="54"/>
        <v>#N/A</v>
      </c>
      <c r="Z301" s="73" t="e">
        <f t="shared" si="54"/>
        <v>#N/A</v>
      </c>
      <c r="AA301" s="73" t="e">
        <f t="shared" si="54"/>
        <v>#N/A</v>
      </c>
      <c r="AB301" s="73" t="e">
        <f t="shared" si="54"/>
        <v>#N/A</v>
      </c>
      <c r="AC301" s="73" t="e">
        <f t="shared" si="54"/>
        <v>#N/A</v>
      </c>
      <c r="AD301" s="73" t="e">
        <f t="shared" si="54"/>
        <v>#N/A</v>
      </c>
      <c r="AE301" s="73" t="e">
        <f t="shared" si="54"/>
        <v>#N/A</v>
      </c>
      <c r="AF301" s="73" t="e">
        <f t="shared" si="54"/>
        <v>#N/A</v>
      </c>
      <c r="AG301" s="73" t="e">
        <f t="shared" si="52"/>
        <v>#N/A</v>
      </c>
      <c r="AH301" s="73" t="e">
        <f t="shared" si="52"/>
        <v>#N/A</v>
      </c>
      <c r="AI301" s="73" t="e">
        <f t="shared" si="52"/>
        <v>#N/A</v>
      </c>
      <c r="AJ301" s="73" t="e">
        <f t="shared" si="52"/>
        <v>#N/A</v>
      </c>
      <c r="AK301" s="73" t="e">
        <f t="shared" si="52"/>
        <v>#N/A</v>
      </c>
      <c r="AL301" s="73" t="e">
        <f t="shared" si="52"/>
        <v>#N/A</v>
      </c>
      <c r="AM301" s="73" t="e">
        <f t="shared" si="52"/>
        <v>#N/A</v>
      </c>
      <c r="AN301" s="73" t="e">
        <f t="shared" si="52"/>
        <v>#N/A</v>
      </c>
      <c r="AO301" s="73" t="e">
        <f t="shared" si="52"/>
        <v>#N/A</v>
      </c>
      <c r="AP301" s="73" t="e">
        <f t="shared" si="52"/>
        <v>#N/A</v>
      </c>
      <c r="AQ301" s="73" t="e">
        <f t="shared" si="52"/>
        <v>#N/A</v>
      </c>
      <c r="AR301" s="73" t="e">
        <f t="shared" si="53"/>
        <v>#N/A</v>
      </c>
      <c r="AS301" s="73" t="e">
        <f t="shared" si="53"/>
        <v>#N/A</v>
      </c>
      <c r="AT301" s="73" t="e">
        <f t="shared" si="53"/>
        <v>#N/A</v>
      </c>
      <c r="AU301" s="73" t="e">
        <f t="shared" si="53"/>
        <v>#N/A</v>
      </c>
      <c r="AV301" s="73" t="e">
        <f t="shared" si="53"/>
        <v>#N/A</v>
      </c>
      <c r="AW301" s="73" t="e">
        <f t="shared" si="53"/>
        <v>#N/A</v>
      </c>
      <c r="AX301" s="73" t="e">
        <f t="shared" si="53"/>
        <v>#N/A</v>
      </c>
      <c r="AY301" s="73" t="e">
        <f t="shared" si="53"/>
        <v>#N/A</v>
      </c>
      <c r="AZ301" s="73" t="e">
        <f t="shared" si="53"/>
        <v>#N/A</v>
      </c>
    </row>
    <row r="302" spans="2:52">
      <c r="B302" s="133">
        <v>298</v>
      </c>
      <c r="C302" s="133" t="s">
        <v>90</v>
      </c>
      <c r="D302" s="133" t="s">
        <v>96</v>
      </c>
      <c r="E302" s="133">
        <f>SUMIF($BF$5:$BF$40,D302,$BE$5:$BE$40)+COUNTIF($D$4:D302,D302)</f>
        <v>30305</v>
      </c>
      <c r="F302" s="133" t="s">
        <v>499</v>
      </c>
      <c r="G302" s="134" t="s">
        <v>80</v>
      </c>
      <c r="H302" s="134" t="s">
        <v>96</v>
      </c>
      <c r="I302" s="134">
        <v>7</v>
      </c>
      <c r="J302" s="134" t="s">
        <v>81</v>
      </c>
      <c r="K302" s="134">
        <v>0</v>
      </c>
      <c r="L302" s="134" t="s">
        <v>81</v>
      </c>
      <c r="M302" s="134">
        <v>0</v>
      </c>
      <c r="N302" s="134" t="s">
        <v>81</v>
      </c>
      <c r="O302" s="134">
        <v>0</v>
      </c>
      <c r="Q302" s="73" t="e">
        <f t="shared" si="54"/>
        <v>#N/A</v>
      </c>
      <c r="R302" s="73" t="e">
        <f t="shared" si="54"/>
        <v>#N/A</v>
      </c>
      <c r="S302" s="73">
        <f t="shared" si="54"/>
        <v>7</v>
      </c>
      <c r="T302" s="73" t="e">
        <f t="shared" si="54"/>
        <v>#N/A</v>
      </c>
      <c r="U302" s="73" t="e">
        <f t="shared" si="54"/>
        <v>#N/A</v>
      </c>
      <c r="V302" s="73" t="e">
        <f t="shared" si="54"/>
        <v>#N/A</v>
      </c>
      <c r="W302" s="73" t="e">
        <f t="shared" si="54"/>
        <v>#N/A</v>
      </c>
      <c r="X302" s="73" t="e">
        <f t="shared" si="54"/>
        <v>#N/A</v>
      </c>
      <c r="Y302" s="73" t="e">
        <f t="shared" si="54"/>
        <v>#N/A</v>
      </c>
      <c r="Z302" s="73" t="e">
        <f t="shared" si="54"/>
        <v>#N/A</v>
      </c>
      <c r="AA302" s="73" t="e">
        <f t="shared" si="54"/>
        <v>#N/A</v>
      </c>
      <c r="AB302" s="73" t="e">
        <f t="shared" si="54"/>
        <v>#N/A</v>
      </c>
      <c r="AC302" s="73" t="e">
        <f t="shared" si="54"/>
        <v>#N/A</v>
      </c>
      <c r="AD302" s="73" t="e">
        <f t="shared" si="54"/>
        <v>#N/A</v>
      </c>
      <c r="AE302" s="73" t="e">
        <f t="shared" si="54"/>
        <v>#N/A</v>
      </c>
      <c r="AF302" s="73" t="e">
        <f t="shared" si="54"/>
        <v>#N/A</v>
      </c>
      <c r="AG302" s="73" t="e">
        <f t="shared" si="52"/>
        <v>#N/A</v>
      </c>
      <c r="AH302" s="73" t="e">
        <f t="shared" si="52"/>
        <v>#N/A</v>
      </c>
      <c r="AI302" s="73" t="e">
        <f t="shared" si="52"/>
        <v>#N/A</v>
      </c>
      <c r="AJ302" s="73" t="e">
        <f t="shared" si="52"/>
        <v>#N/A</v>
      </c>
      <c r="AK302" s="73" t="e">
        <f t="shared" si="52"/>
        <v>#N/A</v>
      </c>
      <c r="AL302" s="73" t="e">
        <f t="shared" si="52"/>
        <v>#N/A</v>
      </c>
      <c r="AM302" s="73" t="e">
        <f t="shared" si="52"/>
        <v>#N/A</v>
      </c>
      <c r="AN302" s="73" t="e">
        <f t="shared" si="52"/>
        <v>#N/A</v>
      </c>
      <c r="AO302" s="73" t="e">
        <f t="shared" si="52"/>
        <v>#N/A</v>
      </c>
      <c r="AP302" s="73" t="e">
        <f t="shared" si="52"/>
        <v>#N/A</v>
      </c>
      <c r="AQ302" s="73" t="e">
        <f t="shared" si="52"/>
        <v>#N/A</v>
      </c>
      <c r="AR302" s="73" t="e">
        <f t="shared" si="53"/>
        <v>#N/A</v>
      </c>
      <c r="AS302" s="73" t="e">
        <f t="shared" si="53"/>
        <v>#N/A</v>
      </c>
      <c r="AT302" s="73" t="e">
        <f t="shared" si="53"/>
        <v>#N/A</v>
      </c>
      <c r="AU302" s="73" t="e">
        <f t="shared" si="53"/>
        <v>#N/A</v>
      </c>
      <c r="AV302" s="73" t="e">
        <f t="shared" si="53"/>
        <v>#N/A</v>
      </c>
      <c r="AW302" s="73" t="e">
        <f t="shared" si="53"/>
        <v>#N/A</v>
      </c>
      <c r="AX302" s="73" t="e">
        <f t="shared" si="53"/>
        <v>#N/A</v>
      </c>
      <c r="AY302" s="73" t="e">
        <f t="shared" si="53"/>
        <v>#N/A</v>
      </c>
      <c r="AZ302" s="73" t="e">
        <f t="shared" si="53"/>
        <v>#N/A</v>
      </c>
    </row>
    <row r="303" spans="2:52">
      <c r="B303" s="66">
        <v>299</v>
      </c>
      <c r="C303" s="66" t="s">
        <v>145</v>
      </c>
      <c r="D303" s="66" t="s">
        <v>96</v>
      </c>
      <c r="E303" s="66">
        <f>SUMIF($BF$5:$BF$40,D303,$BE$5:$BE$40)+COUNTIF($D$4:D303,D303)</f>
        <v>30306</v>
      </c>
      <c r="F303" s="66" t="s">
        <v>453</v>
      </c>
      <c r="G303" s="67" t="s">
        <v>140</v>
      </c>
      <c r="H303" s="68" t="s">
        <v>96</v>
      </c>
      <c r="I303" s="68">
        <v>8</v>
      </c>
      <c r="J303" s="68" t="s">
        <v>141</v>
      </c>
      <c r="K303" s="68">
        <v>0</v>
      </c>
      <c r="L303" s="68" t="s">
        <v>141</v>
      </c>
      <c r="M303" s="68">
        <v>0</v>
      </c>
      <c r="N303" s="68" t="s">
        <v>141</v>
      </c>
      <c r="O303" s="68">
        <v>0</v>
      </c>
      <c r="Q303" s="73" t="e">
        <f t="shared" si="54"/>
        <v>#N/A</v>
      </c>
      <c r="R303" s="73" t="e">
        <f t="shared" si="54"/>
        <v>#N/A</v>
      </c>
      <c r="S303" s="73">
        <f t="shared" si="54"/>
        <v>8</v>
      </c>
      <c r="T303" s="73" t="e">
        <f t="shared" si="54"/>
        <v>#N/A</v>
      </c>
      <c r="U303" s="73" t="e">
        <f t="shared" si="54"/>
        <v>#N/A</v>
      </c>
      <c r="V303" s="73" t="e">
        <f t="shared" si="54"/>
        <v>#N/A</v>
      </c>
      <c r="W303" s="73" t="e">
        <f t="shared" si="54"/>
        <v>#N/A</v>
      </c>
      <c r="X303" s="73" t="e">
        <f t="shared" si="54"/>
        <v>#N/A</v>
      </c>
      <c r="Y303" s="73" t="e">
        <f t="shared" si="54"/>
        <v>#N/A</v>
      </c>
      <c r="Z303" s="73" t="e">
        <f t="shared" si="54"/>
        <v>#N/A</v>
      </c>
      <c r="AA303" s="73" t="e">
        <f t="shared" si="54"/>
        <v>#N/A</v>
      </c>
      <c r="AB303" s="73" t="e">
        <f t="shared" si="54"/>
        <v>#N/A</v>
      </c>
      <c r="AC303" s="73" t="e">
        <f t="shared" si="54"/>
        <v>#N/A</v>
      </c>
      <c r="AD303" s="73" t="e">
        <f t="shared" si="54"/>
        <v>#N/A</v>
      </c>
      <c r="AE303" s="73" t="e">
        <f t="shared" si="54"/>
        <v>#N/A</v>
      </c>
      <c r="AF303" s="73" t="e">
        <f t="shared" si="54"/>
        <v>#N/A</v>
      </c>
      <c r="AG303" s="73" t="e">
        <f t="shared" si="52"/>
        <v>#N/A</v>
      </c>
      <c r="AH303" s="73" t="e">
        <f t="shared" si="52"/>
        <v>#N/A</v>
      </c>
      <c r="AI303" s="73" t="e">
        <f t="shared" si="52"/>
        <v>#N/A</v>
      </c>
      <c r="AJ303" s="73" t="e">
        <f t="shared" si="52"/>
        <v>#N/A</v>
      </c>
      <c r="AK303" s="73" t="e">
        <f t="shared" si="52"/>
        <v>#N/A</v>
      </c>
      <c r="AL303" s="73" t="e">
        <f t="shared" si="52"/>
        <v>#N/A</v>
      </c>
      <c r="AM303" s="73" t="e">
        <f t="shared" si="52"/>
        <v>#N/A</v>
      </c>
      <c r="AN303" s="73" t="e">
        <f t="shared" si="52"/>
        <v>#N/A</v>
      </c>
      <c r="AO303" s="73" t="e">
        <f t="shared" si="52"/>
        <v>#N/A</v>
      </c>
      <c r="AP303" s="73" t="e">
        <f t="shared" si="52"/>
        <v>#N/A</v>
      </c>
      <c r="AQ303" s="73" t="e">
        <f t="shared" si="52"/>
        <v>#N/A</v>
      </c>
      <c r="AR303" s="73" t="e">
        <f t="shared" si="53"/>
        <v>#N/A</v>
      </c>
      <c r="AS303" s="73" t="e">
        <f t="shared" si="53"/>
        <v>#N/A</v>
      </c>
      <c r="AT303" s="73" t="e">
        <f t="shared" si="53"/>
        <v>#N/A</v>
      </c>
      <c r="AU303" s="73" t="e">
        <f t="shared" si="53"/>
        <v>#N/A</v>
      </c>
      <c r="AV303" s="73" t="e">
        <f t="shared" si="53"/>
        <v>#N/A</v>
      </c>
      <c r="AW303" s="73" t="e">
        <f t="shared" si="53"/>
        <v>#N/A</v>
      </c>
      <c r="AX303" s="73" t="e">
        <f t="shared" si="53"/>
        <v>#N/A</v>
      </c>
      <c r="AY303" s="73" t="e">
        <f t="shared" si="53"/>
        <v>#N/A</v>
      </c>
      <c r="AZ303" s="73" t="e">
        <f t="shared" si="53"/>
        <v>#N/A</v>
      </c>
    </row>
    <row r="304" spans="2:52">
      <c r="B304" s="66">
        <v>300</v>
      </c>
      <c r="C304" s="66" t="s">
        <v>145</v>
      </c>
      <c r="D304" s="66" t="s">
        <v>96</v>
      </c>
      <c r="E304" s="66">
        <f>SUMIF($BF$5:$BF$40,D304,$BE$5:$BE$40)+COUNTIF($D$4:D304,D304)</f>
        <v>30307</v>
      </c>
      <c r="F304" s="66" t="s">
        <v>454</v>
      </c>
      <c r="G304" s="67" t="s">
        <v>140</v>
      </c>
      <c r="H304" s="68" t="s">
        <v>96</v>
      </c>
      <c r="I304" s="68">
        <v>8</v>
      </c>
      <c r="J304" s="68" t="s">
        <v>141</v>
      </c>
      <c r="K304" s="68">
        <v>0</v>
      </c>
      <c r="L304" s="68" t="s">
        <v>141</v>
      </c>
      <c r="M304" s="68">
        <v>0</v>
      </c>
      <c r="N304" s="68" t="s">
        <v>141</v>
      </c>
      <c r="O304" s="68">
        <v>0</v>
      </c>
      <c r="Q304" s="73" t="e">
        <f t="shared" si="54"/>
        <v>#N/A</v>
      </c>
      <c r="R304" s="73" t="e">
        <f t="shared" si="54"/>
        <v>#N/A</v>
      </c>
      <c r="S304" s="73">
        <f t="shared" si="54"/>
        <v>8</v>
      </c>
      <c r="T304" s="73" t="e">
        <f t="shared" si="54"/>
        <v>#N/A</v>
      </c>
      <c r="U304" s="73" t="e">
        <f t="shared" si="54"/>
        <v>#N/A</v>
      </c>
      <c r="V304" s="73" t="e">
        <f t="shared" si="54"/>
        <v>#N/A</v>
      </c>
      <c r="W304" s="73" t="e">
        <f t="shared" si="54"/>
        <v>#N/A</v>
      </c>
      <c r="X304" s="73" t="e">
        <f t="shared" si="54"/>
        <v>#N/A</v>
      </c>
      <c r="Y304" s="73" t="e">
        <f t="shared" si="54"/>
        <v>#N/A</v>
      </c>
      <c r="Z304" s="73" t="e">
        <f t="shared" si="54"/>
        <v>#N/A</v>
      </c>
      <c r="AA304" s="73" t="e">
        <f t="shared" si="54"/>
        <v>#N/A</v>
      </c>
      <c r="AB304" s="73" t="e">
        <f t="shared" si="54"/>
        <v>#N/A</v>
      </c>
      <c r="AC304" s="73" t="e">
        <f t="shared" si="54"/>
        <v>#N/A</v>
      </c>
      <c r="AD304" s="73" t="e">
        <f t="shared" si="54"/>
        <v>#N/A</v>
      </c>
      <c r="AE304" s="73" t="e">
        <f t="shared" si="54"/>
        <v>#N/A</v>
      </c>
      <c r="AF304" s="73" t="e">
        <f t="shared" si="54"/>
        <v>#N/A</v>
      </c>
      <c r="AG304" s="73" t="e">
        <f t="shared" si="52"/>
        <v>#N/A</v>
      </c>
      <c r="AH304" s="73" t="e">
        <f t="shared" si="52"/>
        <v>#N/A</v>
      </c>
      <c r="AI304" s="73" t="e">
        <f t="shared" si="52"/>
        <v>#N/A</v>
      </c>
      <c r="AJ304" s="73" t="e">
        <f t="shared" si="52"/>
        <v>#N/A</v>
      </c>
      <c r="AK304" s="73" t="e">
        <f t="shared" si="52"/>
        <v>#N/A</v>
      </c>
      <c r="AL304" s="73" t="e">
        <f t="shared" si="52"/>
        <v>#N/A</v>
      </c>
      <c r="AM304" s="73" t="e">
        <f t="shared" si="52"/>
        <v>#N/A</v>
      </c>
      <c r="AN304" s="73" t="e">
        <f t="shared" si="52"/>
        <v>#N/A</v>
      </c>
      <c r="AO304" s="73" t="e">
        <f t="shared" si="52"/>
        <v>#N/A</v>
      </c>
      <c r="AP304" s="73" t="e">
        <f t="shared" si="52"/>
        <v>#N/A</v>
      </c>
      <c r="AQ304" s="73" t="e">
        <f t="shared" si="52"/>
        <v>#N/A</v>
      </c>
      <c r="AR304" s="73" t="e">
        <f t="shared" si="53"/>
        <v>#N/A</v>
      </c>
      <c r="AS304" s="73" t="e">
        <f t="shared" si="53"/>
        <v>#N/A</v>
      </c>
      <c r="AT304" s="73" t="e">
        <f t="shared" si="53"/>
        <v>#N/A</v>
      </c>
      <c r="AU304" s="73" t="e">
        <f t="shared" si="53"/>
        <v>#N/A</v>
      </c>
      <c r="AV304" s="73" t="e">
        <f t="shared" si="53"/>
        <v>#N/A</v>
      </c>
      <c r="AW304" s="73" t="e">
        <f t="shared" si="53"/>
        <v>#N/A</v>
      </c>
      <c r="AX304" s="73" t="e">
        <f t="shared" si="53"/>
        <v>#N/A</v>
      </c>
      <c r="AY304" s="73" t="e">
        <f t="shared" si="53"/>
        <v>#N/A</v>
      </c>
      <c r="AZ304" s="73" t="e">
        <f t="shared" si="53"/>
        <v>#N/A</v>
      </c>
    </row>
    <row r="305" spans="2:52">
      <c r="B305" s="66">
        <v>301</v>
      </c>
      <c r="C305" s="66" t="s">
        <v>145</v>
      </c>
      <c r="D305" s="66" t="s">
        <v>96</v>
      </c>
      <c r="E305" s="66">
        <f>SUMIF($BF$5:$BF$40,D305,$BE$5:$BE$40)+COUNTIF($D$4:D305,D305)</f>
        <v>30308</v>
      </c>
      <c r="F305" s="66" t="s">
        <v>500</v>
      </c>
      <c r="G305" s="67" t="s">
        <v>140</v>
      </c>
      <c r="H305" s="68" t="s">
        <v>96</v>
      </c>
      <c r="I305" s="68">
        <v>8</v>
      </c>
      <c r="J305" s="68" t="s">
        <v>141</v>
      </c>
      <c r="K305" s="68">
        <v>0</v>
      </c>
      <c r="L305" s="68" t="s">
        <v>141</v>
      </c>
      <c r="M305" s="68">
        <v>0</v>
      </c>
      <c r="N305" s="68" t="s">
        <v>141</v>
      </c>
      <c r="O305" s="68">
        <v>0</v>
      </c>
      <c r="Q305" s="73" t="e">
        <f t="shared" si="54"/>
        <v>#N/A</v>
      </c>
      <c r="R305" s="73" t="e">
        <f t="shared" si="54"/>
        <v>#N/A</v>
      </c>
      <c r="S305" s="73">
        <f t="shared" si="54"/>
        <v>8</v>
      </c>
      <c r="T305" s="73" t="e">
        <f t="shared" si="54"/>
        <v>#N/A</v>
      </c>
      <c r="U305" s="73" t="e">
        <f t="shared" si="54"/>
        <v>#N/A</v>
      </c>
      <c r="V305" s="73" t="e">
        <f t="shared" si="54"/>
        <v>#N/A</v>
      </c>
      <c r="W305" s="73" t="e">
        <f t="shared" si="54"/>
        <v>#N/A</v>
      </c>
      <c r="X305" s="73" t="e">
        <f t="shared" si="54"/>
        <v>#N/A</v>
      </c>
      <c r="Y305" s="73" t="e">
        <f t="shared" si="54"/>
        <v>#N/A</v>
      </c>
      <c r="Z305" s="73" t="e">
        <f t="shared" si="54"/>
        <v>#N/A</v>
      </c>
      <c r="AA305" s="73" t="e">
        <f t="shared" si="54"/>
        <v>#N/A</v>
      </c>
      <c r="AB305" s="73" t="e">
        <f t="shared" si="54"/>
        <v>#N/A</v>
      </c>
      <c r="AC305" s="73" t="e">
        <f t="shared" si="54"/>
        <v>#N/A</v>
      </c>
      <c r="AD305" s="73" t="e">
        <f t="shared" si="54"/>
        <v>#N/A</v>
      </c>
      <c r="AE305" s="73" t="e">
        <f t="shared" si="54"/>
        <v>#N/A</v>
      </c>
      <c r="AF305" s="73" t="e">
        <f t="shared" si="54"/>
        <v>#N/A</v>
      </c>
      <c r="AG305" s="73" t="e">
        <f t="shared" si="52"/>
        <v>#N/A</v>
      </c>
      <c r="AH305" s="73" t="e">
        <f t="shared" si="52"/>
        <v>#N/A</v>
      </c>
      <c r="AI305" s="73" t="e">
        <f t="shared" si="52"/>
        <v>#N/A</v>
      </c>
      <c r="AJ305" s="73" t="e">
        <f t="shared" si="52"/>
        <v>#N/A</v>
      </c>
      <c r="AK305" s="73" t="e">
        <f t="shared" si="52"/>
        <v>#N/A</v>
      </c>
      <c r="AL305" s="73" t="e">
        <f t="shared" si="52"/>
        <v>#N/A</v>
      </c>
      <c r="AM305" s="73" t="e">
        <f t="shared" si="52"/>
        <v>#N/A</v>
      </c>
      <c r="AN305" s="73" t="e">
        <f t="shared" si="52"/>
        <v>#N/A</v>
      </c>
      <c r="AO305" s="73" t="e">
        <f t="shared" si="52"/>
        <v>#N/A</v>
      </c>
      <c r="AP305" s="73" t="e">
        <f t="shared" si="52"/>
        <v>#N/A</v>
      </c>
      <c r="AQ305" s="73" t="e">
        <f t="shared" si="52"/>
        <v>#N/A</v>
      </c>
      <c r="AR305" s="73" t="e">
        <f t="shared" si="53"/>
        <v>#N/A</v>
      </c>
      <c r="AS305" s="73" t="e">
        <f t="shared" si="53"/>
        <v>#N/A</v>
      </c>
      <c r="AT305" s="73" t="e">
        <f t="shared" si="53"/>
        <v>#N/A</v>
      </c>
      <c r="AU305" s="73" t="e">
        <f t="shared" si="53"/>
        <v>#N/A</v>
      </c>
      <c r="AV305" s="73" t="e">
        <f t="shared" si="53"/>
        <v>#N/A</v>
      </c>
      <c r="AW305" s="73" t="e">
        <f t="shared" si="53"/>
        <v>#N/A</v>
      </c>
      <c r="AX305" s="73" t="e">
        <f t="shared" si="53"/>
        <v>#N/A</v>
      </c>
      <c r="AY305" s="73" t="e">
        <f t="shared" si="53"/>
        <v>#N/A</v>
      </c>
      <c r="AZ305" s="73" t="e">
        <f t="shared" si="53"/>
        <v>#N/A</v>
      </c>
    </row>
    <row r="306" spans="2:52">
      <c r="B306" s="66">
        <v>302</v>
      </c>
      <c r="C306" s="66" t="s">
        <v>145</v>
      </c>
      <c r="D306" s="66" t="s">
        <v>96</v>
      </c>
      <c r="E306" s="66">
        <f>SUMIF($BF$5:$BF$40,D306,$BE$5:$BE$40)+COUNTIF($D$4:D306,D306)</f>
        <v>30309</v>
      </c>
      <c r="F306" s="66" t="s">
        <v>455</v>
      </c>
      <c r="G306" s="67" t="s">
        <v>95</v>
      </c>
      <c r="H306" s="68" t="s">
        <v>96</v>
      </c>
      <c r="I306" s="68">
        <v>1</v>
      </c>
      <c r="J306" s="68" t="s">
        <v>164</v>
      </c>
      <c r="K306" s="68">
        <v>5</v>
      </c>
      <c r="L306" s="68" t="s">
        <v>141</v>
      </c>
      <c r="M306" s="68">
        <v>0</v>
      </c>
      <c r="N306" s="68" t="s">
        <v>141</v>
      </c>
      <c r="O306" s="68">
        <v>0</v>
      </c>
      <c r="Q306" s="73" t="e">
        <f t="shared" si="54"/>
        <v>#N/A</v>
      </c>
      <c r="R306" s="73" t="e">
        <f t="shared" si="54"/>
        <v>#N/A</v>
      </c>
      <c r="S306" s="73">
        <f t="shared" si="54"/>
        <v>1</v>
      </c>
      <c r="T306" s="73" t="e">
        <f t="shared" si="54"/>
        <v>#N/A</v>
      </c>
      <c r="U306" s="73" t="e">
        <f t="shared" si="54"/>
        <v>#N/A</v>
      </c>
      <c r="V306" s="73" t="e">
        <f t="shared" si="54"/>
        <v>#N/A</v>
      </c>
      <c r="W306" s="73" t="e">
        <f t="shared" si="54"/>
        <v>#N/A</v>
      </c>
      <c r="X306" s="73" t="e">
        <f t="shared" si="54"/>
        <v>#N/A</v>
      </c>
      <c r="Y306" s="73" t="e">
        <f t="shared" si="54"/>
        <v>#N/A</v>
      </c>
      <c r="Z306" s="73" t="e">
        <f t="shared" si="54"/>
        <v>#N/A</v>
      </c>
      <c r="AA306" s="73" t="e">
        <f t="shared" si="54"/>
        <v>#N/A</v>
      </c>
      <c r="AB306" s="73" t="e">
        <f t="shared" si="54"/>
        <v>#N/A</v>
      </c>
      <c r="AC306" s="73" t="e">
        <f t="shared" si="54"/>
        <v>#N/A</v>
      </c>
      <c r="AD306" s="73" t="e">
        <f t="shared" si="54"/>
        <v>#N/A</v>
      </c>
      <c r="AE306" s="73" t="e">
        <f t="shared" si="54"/>
        <v>#N/A</v>
      </c>
      <c r="AF306" s="73" t="e">
        <f t="shared" si="54"/>
        <v>#N/A</v>
      </c>
      <c r="AG306" s="73" t="e">
        <f t="shared" si="52"/>
        <v>#N/A</v>
      </c>
      <c r="AH306" s="73" t="e">
        <f t="shared" si="52"/>
        <v>#N/A</v>
      </c>
      <c r="AI306" s="73" t="e">
        <f t="shared" si="52"/>
        <v>#N/A</v>
      </c>
      <c r="AJ306" s="73" t="e">
        <f t="shared" si="52"/>
        <v>#N/A</v>
      </c>
      <c r="AK306" s="73">
        <f t="shared" si="52"/>
        <v>5</v>
      </c>
      <c r="AL306" s="73" t="e">
        <f t="shared" si="52"/>
        <v>#N/A</v>
      </c>
      <c r="AM306" s="73" t="e">
        <f t="shared" si="52"/>
        <v>#N/A</v>
      </c>
      <c r="AN306" s="73" t="e">
        <f t="shared" si="52"/>
        <v>#N/A</v>
      </c>
      <c r="AO306" s="73" t="e">
        <f t="shared" si="52"/>
        <v>#N/A</v>
      </c>
      <c r="AP306" s="73" t="e">
        <f t="shared" si="52"/>
        <v>#N/A</v>
      </c>
      <c r="AQ306" s="73" t="e">
        <f t="shared" si="52"/>
        <v>#N/A</v>
      </c>
      <c r="AR306" s="73" t="e">
        <f t="shared" si="53"/>
        <v>#N/A</v>
      </c>
      <c r="AS306" s="73" t="e">
        <f t="shared" si="53"/>
        <v>#N/A</v>
      </c>
      <c r="AT306" s="73" t="e">
        <f t="shared" si="53"/>
        <v>#N/A</v>
      </c>
      <c r="AU306" s="73" t="e">
        <f t="shared" si="53"/>
        <v>#N/A</v>
      </c>
      <c r="AV306" s="73" t="e">
        <f t="shared" si="53"/>
        <v>#N/A</v>
      </c>
      <c r="AW306" s="73" t="e">
        <f t="shared" si="53"/>
        <v>#N/A</v>
      </c>
      <c r="AX306" s="73" t="e">
        <f t="shared" si="53"/>
        <v>#N/A</v>
      </c>
      <c r="AY306" s="73" t="e">
        <f t="shared" si="53"/>
        <v>#N/A</v>
      </c>
      <c r="AZ306" s="73" t="e">
        <f t="shared" si="53"/>
        <v>#N/A</v>
      </c>
    </row>
    <row r="307" spans="2:52">
      <c r="B307" s="66">
        <v>303</v>
      </c>
      <c r="C307" s="66" t="s">
        <v>145</v>
      </c>
      <c r="D307" s="66" t="s">
        <v>96</v>
      </c>
      <c r="E307" s="66">
        <f>SUMIF($BF$5:$BF$40,D307,$BE$5:$BE$40)+COUNTIF($D$4:D307,D307)</f>
        <v>30310</v>
      </c>
      <c r="F307" s="66" t="s">
        <v>456</v>
      </c>
      <c r="G307" s="67" t="s">
        <v>95</v>
      </c>
      <c r="H307" s="68" t="s">
        <v>96</v>
      </c>
      <c r="I307" s="68">
        <v>6</v>
      </c>
      <c r="J307" s="68" t="s">
        <v>114</v>
      </c>
      <c r="K307" s="68">
        <v>6</v>
      </c>
      <c r="L307" s="68" t="s">
        <v>116</v>
      </c>
      <c r="M307" s="68">
        <v>0</v>
      </c>
      <c r="N307" s="68" t="s">
        <v>116</v>
      </c>
      <c r="O307" s="68">
        <v>0</v>
      </c>
      <c r="Q307" s="73" t="e">
        <f t="shared" si="54"/>
        <v>#N/A</v>
      </c>
      <c r="R307" s="73" t="e">
        <f t="shared" si="54"/>
        <v>#N/A</v>
      </c>
      <c r="S307" s="73">
        <f t="shared" si="54"/>
        <v>6</v>
      </c>
      <c r="T307" s="73" t="e">
        <f t="shared" si="54"/>
        <v>#N/A</v>
      </c>
      <c r="U307" s="73" t="e">
        <f t="shared" si="54"/>
        <v>#N/A</v>
      </c>
      <c r="V307" s="73" t="e">
        <f t="shared" si="54"/>
        <v>#N/A</v>
      </c>
      <c r="W307" s="73" t="e">
        <f t="shared" si="54"/>
        <v>#N/A</v>
      </c>
      <c r="X307" s="73" t="e">
        <f t="shared" si="54"/>
        <v>#N/A</v>
      </c>
      <c r="Y307" s="73" t="e">
        <f t="shared" si="54"/>
        <v>#N/A</v>
      </c>
      <c r="Z307" s="73" t="e">
        <f t="shared" si="54"/>
        <v>#N/A</v>
      </c>
      <c r="AA307" s="73" t="e">
        <f t="shared" si="54"/>
        <v>#N/A</v>
      </c>
      <c r="AB307" s="73" t="e">
        <f t="shared" si="54"/>
        <v>#N/A</v>
      </c>
      <c r="AC307" s="73" t="e">
        <f t="shared" si="54"/>
        <v>#N/A</v>
      </c>
      <c r="AD307" s="73" t="e">
        <f t="shared" si="54"/>
        <v>#N/A</v>
      </c>
      <c r="AE307" s="73" t="e">
        <f t="shared" si="54"/>
        <v>#N/A</v>
      </c>
      <c r="AF307" s="73" t="e">
        <f t="shared" si="54"/>
        <v>#N/A</v>
      </c>
      <c r="AG307" s="73" t="e">
        <f t="shared" si="52"/>
        <v>#N/A</v>
      </c>
      <c r="AH307" s="73" t="e">
        <f t="shared" si="52"/>
        <v>#N/A</v>
      </c>
      <c r="AI307" s="73" t="e">
        <f t="shared" si="52"/>
        <v>#N/A</v>
      </c>
      <c r="AJ307" s="73" t="e">
        <f t="shared" si="52"/>
        <v>#N/A</v>
      </c>
      <c r="AK307" s="73" t="e">
        <f t="shared" si="52"/>
        <v>#N/A</v>
      </c>
      <c r="AL307" s="73" t="e">
        <f t="shared" si="52"/>
        <v>#N/A</v>
      </c>
      <c r="AM307" s="73" t="e">
        <f t="shared" si="52"/>
        <v>#N/A</v>
      </c>
      <c r="AN307" s="73" t="e">
        <f t="shared" si="52"/>
        <v>#N/A</v>
      </c>
      <c r="AO307" s="73" t="e">
        <f t="shared" si="52"/>
        <v>#N/A</v>
      </c>
      <c r="AP307" s="73" t="e">
        <f t="shared" si="52"/>
        <v>#N/A</v>
      </c>
      <c r="AQ307" s="73" t="e">
        <f t="shared" si="52"/>
        <v>#N/A</v>
      </c>
      <c r="AR307" s="73">
        <f t="shared" si="53"/>
        <v>6</v>
      </c>
      <c r="AS307" s="73" t="e">
        <f t="shared" si="53"/>
        <v>#N/A</v>
      </c>
      <c r="AT307" s="73" t="e">
        <f t="shared" si="53"/>
        <v>#N/A</v>
      </c>
      <c r="AU307" s="73" t="e">
        <f t="shared" si="53"/>
        <v>#N/A</v>
      </c>
      <c r="AV307" s="73" t="e">
        <f t="shared" si="53"/>
        <v>#N/A</v>
      </c>
      <c r="AW307" s="73" t="e">
        <f t="shared" si="53"/>
        <v>#N/A</v>
      </c>
      <c r="AX307" s="73" t="e">
        <f t="shared" si="53"/>
        <v>#N/A</v>
      </c>
      <c r="AY307" s="73" t="e">
        <f t="shared" si="53"/>
        <v>#N/A</v>
      </c>
      <c r="AZ307" s="73" t="e">
        <f t="shared" si="53"/>
        <v>#N/A</v>
      </c>
    </row>
    <row r="308" spans="2:52">
      <c r="B308" s="66">
        <v>304</v>
      </c>
      <c r="C308" s="66" t="s">
        <v>120</v>
      </c>
      <c r="D308" s="66" t="s">
        <v>96</v>
      </c>
      <c r="E308" s="66">
        <f>SUMIF($BF$5:$BF$40,D308,$BE$5:$BE$40)+COUNTIF($D$4:D308,D308)</f>
        <v>30311</v>
      </c>
      <c r="F308" s="66" t="s">
        <v>457</v>
      </c>
      <c r="G308" s="67" t="s">
        <v>95</v>
      </c>
      <c r="H308" s="68" t="s">
        <v>96</v>
      </c>
      <c r="I308" s="68">
        <v>4</v>
      </c>
      <c r="J308" s="68" t="s">
        <v>104</v>
      </c>
      <c r="K308" s="68">
        <v>8</v>
      </c>
      <c r="L308" s="68" t="s">
        <v>141</v>
      </c>
      <c r="M308" s="68">
        <v>0</v>
      </c>
      <c r="N308" s="68" t="s">
        <v>141</v>
      </c>
      <c r="O308" s="68">
        <v>0</v>
      </c>
      <c r="Q308" s="73" t="e">
        <f t="shared" si="54"/>
        <v>#N/A</v>
      </c>
      <c r="R308" s="73" t="e">
        <f t="shared" si="54"/>
        <v>#N/A</v>
      </c>
      <c r="S308" s="73">
        <f t="shared" si="54"/>
        <v>4</v>
      </c>
      <c r="T308" s="73" t="e">
        <f t="shared" si="54"/>
        <v>#N/A</v>
      </c>
      <c r="U308" s="73" t="e">
        <f t="shared" si="54"/>
        <v>#N/A</v>
      </c>
      <c r="V308" s="73" t="e">
        <f t="shared" si="54"/>
        <v>#N/A</v>
      </c>
      <c r="W308" s="73" t="e">
        <f t="shared" si="54"/>
        <v>#N/A</v>
      </c>
      <c r="X308" s="73" t="e">
        <f t="shared" si="54"/>
        <v>#N/A</v>
      </c>
      <c r="Y308" s="73" t="e">
        <f t="shared" si="54"/>
        <v>#N/A</v>
      </c>
      <c r="Z308" s="73" t="e">
        <f t="shared" si="54"/>
        <v>#N/A</v>
      </c>
      <c r="AA308" s="73" t="e">
        <f t="shared" si="54"/>
        <v>#N/A</v>
      </c>
      <c r="AB308" s="73" t="e">
        <f t="shared" si="54"/>
        <v>#N/A</v>
      </c>
      <c r="AC308" s="73" t="e">
        <f t="shared" si="54"/>
        <v>#N/A</v>
      </c>
      <c r="AD308" s="73">
        <f t="shared" si="54"/>
        <v>8</v>
      </c>
      <c r="AE308" s="73" t="e">
        <f t="shared" si="54"/>
        <v>#N/A</v>
      </c>
      <c r="AF308" s="73" t="e">
        <f t="shared" si="54"/>
        <v>#N/A</v>
      </c>
      <c r="AG308" s="73" t="e">
        <f t="shared" si="52"/>
        <v>#N/A</v>
      </c>
      <c r="AH308" s="73" t="e">
        <f t="shared" si="52"/>
        <v>#N/A</v>
      </c>
      <c r="AI308" s="73" t="e">
        <f t="shared" si="52"/>
        <v>#N/A</v>
      </c>
      <c r="AJ308" s="73" t="e">
        <f t="shared" si="52"/>
        <v>#N/A</v>
      </c>
      <c r="AK308" s="73" t="e">
        <f t="shared" si="52"/>
        <v>#N/A</v>
      </c>
      <c r="AL308" s="73" t="e">
        <f t="shared" si="52"/>
        <v>#N/A</v>
      </c>
      <c r="AM308" s="73" t="e">
        <f t="shared" si="52"/>
        <v>#N/A</v>
      </c>
      <c r="AN308" s="73" t="e">
        <f t="shared" si="52"/>
        <v>#N/A</v>
      </c>
      <c r="AO308" s="73" t="e">
        <f t="shared" si="52"/>
        <v>#N/A</v>
      </c>
      <c r="AP308" s="73" t="e">
        <f t="shared" si="52"/>
        <v>#N/A</v>
      </c>
      <c r="AQ308" s="73" t="e">
        <f t="shared" si="52"/>
        <v>#N/A</v>
      </c>
      <c r="AR308" s="73" t="e">
        <f t="shared" si="53"/>
        <v>#N/A</v>
      </c>
      <c r="AS308" s="73" t="e">
        <f t="shared" si="53"/>
        <v>#N/A</v>
      </c>
      <c r="AT308" s="73" t="e">
        <f t="shared" si="53"/>
        <v>#N/A</v>
      </c>
      <c r="AU308" s="73" t="e">
        <f t="shared" si="53"/>
        <v>#N/A</v>
      </c>
      <c r="AV308" s="73" t="e">
        <f t="shared" si="53"/>
        <v>#N/A</v>
      </c>
      <c r="AW308" s="73" t="e">
        <f t="shared" si="53"/>
        <v>#N/A</v>
      </c>
      <c r="AX308" s="73" t="e">
        <f t="shared" si="53"/>
        <v>#N/A</v>
      </c>
      <c r="AY308" s="73" t="e">
        <f t="shared" si="53"/>
        <v>#N/A</v>
      </c>
      <c r="AZ308" s="73" t="e">
        <f t="shared" si="53"/>
        <v>#N/A</v>
      </c>
    </row>
    <row r="309" spans="2:52">
      <c r="B309" s="66">
        <v>305</v>
      </c>
      <c r="C309" s="66" t="s">
        <v>145</v>
      </c>
      <c r="D309" s="66" t="s">
        <v>96</v>
      </c>
      <c r="E309" s="66">
        <f>SUMIF($BF$5:$BF$40,D309,$BE$5:$BE$40)+COUNTIF($D$4:D309,D309)</f>
        <v>30312</v>
      </c>
      <c r="F309" s="66" t="s">
        <v>458</v>
      </c>
      <c r="G309" s="67" t="s">
        <v>95</v>
      </c>
      <c r="H309" s="68" t="s">
        <v>96</v>
      </c>
      <c r="I309" s="68">
        <v>6</v>
      </c>
      <c r="J309" s="68" t="s">
        <v>97</v>
      </c>
      <c r="K309" s="68">
        <v>9</v>
      </c>
      <c r="L309" s="68" t="s">
        <v>141</v>
      </c>
      <c r="M309" s="68">
        <v>0</v>
      </c>
      <c r="N309" s="68" t="s">
        <v>141</v>
      </c>
      <c r="O309" s="68">
        <v>0</v>
      </c>
      <c r="Q309" s="73" t="e">
        <f t="shared" si="54"/>
        <v>#N/A</v>
      </c>
      <c r="R309" s="73" t="e">
        <f t="shared" si="54"/>
        <v>#N/A</v>
      </c>
      <c r="S309" s="73">
        <f t="shared" si="54"/>
        <v>6</v>
      </c>
      <c r="T309" s="73">
        <f t="shared" si="54"/>
        <v>9</v>
      </c>
      <c r="U309" s="73" t="e">
        <f t="shared" si="54"/>
        <v>#N/A</v>
      </c>
      <c r="V309" s="73" t="e">
        <f t="shared" si="54"/>
        <v>#N/A</v>
      </c>
      <c r="W309" s="73" t="e">
        <f t="shared" si="54"/>
        <v>#N/A</v>
      </c>
      <c r="X309" s="73" t="e">
        <f t="shared" si="54"/>
        <v>#N/A</v>
      </c>
      <c r="Y309" s="73" t="e">
        <f t="shared" si="54"/>
        <v>#N/A</v>
      </c>
      <c r="Z309" s="73" t="e">
        <f t="shared" si="54"/>
        <v>#N/A</v>
      </c>
      <c r="AA309" s="73" t="e">
        <f t="shared" si="54"/>
        <v>#N/A</v>
      </c>
      <c r="AB309" s="73" t="e">
        <f t="shared" si="54"/>
        <v>#N/A</v>
      </c>
      <c r="AC309" s="73" t="e">
        <f t="shared" si="54"/>
        <v>#N/A</v>
      </c>
      <c r="AD309" s="73" t="e">
        <f t="shared" si="54"/>
        <v>#N/A</v>
      </c>
      <c r="AE309" s="73" t="e">
        <f t="shared" si="54"/>
        <v>#N/A</v>
      </c>
      <c r="AF309" s="73" t="e">
        <f t="shared" si="54"/>
        <v>#N/A</v>
      </c>
      <c r="AG309" s="73" t="e">
        <f t="shared" si="52"/>
        <v>#N/A</v>
      </c>
      <c r="AH309" s="73" t="e">
        <f t="shared" si="52"/>
        <v>#N/A</v>
      </c>
      <c r="AI309" s="73" t="e">
        <f t="shared" si="52"/>
        <v>#N/A</v>
      </c>
      <c r="AJ309" s="73" t="e">
        <f t="shared" si="52"/>
        <v>#N/A</v>
      </c>
      <c r="AK309" s="73" t="e">
        <f t="shared" si="52"/>
        <v>#N/A</v>
      </c>
      <c r="AL309" s="73" t="e">
        <f t="shared" si="52"/>
        <v>#N/A</v>
      </c>
      <c r="AM309" s="73" t="e">
        <f t="shared" si="52"/>
        <v>#N/A</v>
      </c>
      <c r="AN309" s="73" t="e">
        <f t="shared" si="52"/>
        <v>#N/A</v>
      </c>
      <c r="AO309" s="73" t="e">
        <f t="shared" si="52"/>
        <v>#N/A</v>
      </c>
      <c r="AP309" s="73" t="e">
        <f t="shared" si="52"/>
        <v>#N/A</v>
      </c>
      <c r="AQ309" s="73" t="e">
        <f t="shared" si="52"/>
        <v>#N/A</v>
      </c>
      <c r="AR309" s="73" t="e">
        <f t="shared" si="53"/>
        <v>#N/A</v>
      </c>
      <c r="AS309" s="73" t="e">
        <f t="shared" si="53"/>
        <v>#N/A</v>
      </c>
      <c r="AT309" s="73" t="e">
        <f t="shared" si="53"/>
        <v>#N/A</v>
      </c>
      <c r="AU309" s="73" t="e">
        <f t="shared" si="53"/>
        <v>#N/A</v>
      </c>
      <c r="AV309" s="73" t="e">
        <f t="shared" si="53"/>
        <v>#N/A</v>
      </c>
      <c r="AW309" s="73" t="e">
        <f t="shared" si="53"/>
        <v>#N/A</v>
      </c>
      <c r="AX309" s="73" t="e">
        <f t="shared" si="53"/>
        <v>#N/A</v>
      </c>
      <c r="AY309" s="73" t="e">
        <f t="shared" si="53"/>
        <v>#N/A</v>
      </c>
      <c r="AZ309" s="73" t="e">
        <f t="shared" si="53"/>
        <v>#N/A</v>
      </c>
    </row>
    <row r="310" spans="2:52">
      <c r="B310" s="133">
        <v>306</v>
      </c>
      <c r="C310" s="133" t="s">
        <v>90</v>
      </c>
      <c r="D310" s="133" t="s">
        <v>96</v>
      </c>
      <c r="E310" s="133">
        <f>SUMIF($BF$5:$BF$40,D310,$BE$5:$BE$40)+COUNTIF($D$4:D310,D310)</f>
        <v>30313</v>
      </c>
      <c r="F310" s="133" t="s">
        <v>501</v>
      </c>
      <c r="G310" s="134" t="s">
        <v>95</v>
      </c>
      <c r="H310" s="134" t="s">
        <v>96</v>
      </c>
      <c r="I310" s="134">
        <v>8</v>
      </c>
      <c r="J310" s="134" t="s">
        <v>97</v>
      </c>
      <c r="K310" s="134">
        <v>8</v>
      </c>
      <c r="L310" s="134" t="s">
        <v>81</v>
      </c>
      <c r="M310" s="134">
        <v>0</v>
      </c>
      <c r="N310" s="134" t="s">
        <v>81</v>
      </c>
      <c r="O310" s="134">
        <v>0</v>
      </c>
      <c r="Q310" s="73" t="e">
        <f t="shared" si="54"/>
        <v>#N/A</v>
      </c>
      <c r="R310" s="73" t="e">
        <f t="shared" si="54"/>
        <v>#N/A</v>
      </c>
      <c r="S310" s="73">
        <f t="shared" si="54"/>
        <v>8</v>
      </c>
      <c r="T310" s="73">
        <f t="shared" si="54"/>
        <v>8</v>
      </c>
      <c r="U310" s="73" t="e">
        <f t="shared" si="54"/>
        <v>#N/A</v>
      </c>
      <c r="V310" s="73" t="e">
        <f t="shared" si="54"/>
        <v>#N/A</v>
      </c>
      <c r="W310" s="73" t="e">
        <f t="shared" si="54"/>
        <v>#N/A</v>
      </c>
      <c r="X310" s="73" t="e">
        <f t="shared" si="54"/>
        <v>#N/A</v>
      </c>
      <c r="Y310" s="73" t="e">
        <f t="shared" si="54"/>
        <v>#N/A</v>
      </c>
      <c r="Z310" s="73" t="e">
        <f t="shared" si="54"/>
        <v>#N/A</v>
      </c>
      <c r="AA310" s="73" t="e">
        <f t="shared" si="54"/>
        <v>#N/A</v>
      </c>
      <c r="AB310" s="73" t="e">
        <f t="shared" si="54"/>
        <v>#N/A</v>
      </c>
      <c r="AC310" s="73" t="e">
        <f t="shared" si="54"/>
        <v>#N/A</v>
      </c>
      <c r="AD310" s="73" t="e">
        <f t="shared" si="54"/>
        <v>#N/A</v>
      </c>
      <c r="AE310" s="73" t="e">
        <f t="shared" si="54"/>
        <v>#N/A</v>
      </c>
      <c r="AF310" s="73" t="e">
        <f t="shared" si="54"/>
        <v>#N/A</v>
      </c>
      <c r="AG310" s="73" t="e">
        <f t="shared" si="52"/>
        <v>#N/A</v>
      </c>
      <c r="AH310" s="73" t="e">
        <f t="shared" si="52"/>
        <v>#N/A</v>
      </c>
      <c r="AI310" s="73" t="e">
        <f t="shared" si="52"/>
        <v>#N/A</v>
      </c>
      <c r="AJ310" s="73" t="e">
        <f t="shared" si="52"/>
        <v>#N/A</v>
      </c>
      <c r="AK310" s="73" t="e">
        <f t="shared" si="52"/>
        <v>#N/A</v>
      </c>
      <c r="AL310" s="73" t="e">
        <f t="shared" si="52"/>
        <v>#N/A</v>
      </c>
      <c r="AM310" s="73" t="e">
        <f t="shared" si="52"/>
        <v>#N/A</v>
      </c>
      <c r="AN310" s="73" t="e">
        <f t="shared" si="52"/>
        <v>#N/A</v>
      </c>
      <c r="AO310" s="73" t="e">
        <f t="shared" si="52"/>
        <v>#N/A</v>
      </c>
      <c r="AP310" s="73" t="e">
        <f t="shared" si="52"/>
        <v>#N/A</v>
      </c>
      <c r="AQ310" s="73" t="e">
        <f t="shared" si="52"/>
        <v>#N/A</v>
      </c>
      <c r="AR310" s="73" t="e">
        <f t="shared" si="53"/>
        <v>#N/A</v>
      </c>
      <c r="AS310" s="73" t="e">
        <f t="shared" si="53"/>
        <v>#N/A</v>
      </c>
      <c r="AT310" s="73" t="e">
        <f t="shared" si="53"/>
        <v>#N/A</v>
      </c>
      <c r="AU310" s="73" t="e">
        <f t="shared" si="53"/>
        <v>#N/A</v>
      </c>
      <c r="AV310" s="73" t="e">
        <f t="shared" si="53"/>
        <v>#N/A</v>
      </c>
      <c r="AW310" s="73" t="e">
        <f t="shared" si="53"/>
        <v>#N/A</v>
      </c>
      <c r="AX310" s="73" t="e">
        <f t="shared" si="53"/>
        <v>#N/A</v>
      </c>
      <c r="AY310" s="73" t="e">
        <f t="shared" si="53"/>
        <v>#N/A</v>
      </c>
      <c r="AZ310" s="73" t="e">
        <f t="shared" si="53"/>
        <v>#N/A</v>
      </c>
    </row>
  </sheetData>
  <autoFilter ref="B4:BP4"/>
  <phoneticPr fontId="1"/>
  <pageMargins left="0.7" right="0.7" top="0.75" bottom="0.75" header="0.3" footer="0.3"/>
  <pageSetup paperSize="9" orientation="portrait" verticalDpi="0" r:id="rId1"/>
  <ignoredErrors>
    <ignoredError sqref="Q5:AZ310"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仲魔解放検索</vt:lpstr>
      <vt:lpstr>EXTEND集計</vt:lpstr>
      <vt:lpstr>【参考】ナーヴィス</vt:lpstr>
      <vt:lpstr>データ</vt:lpstr>
      <vt:lpstr>チェックボックスクリア①</vt:lpstr>
      <vt:lpstr>個別解放条件</vt:lpstr>
      <vt:lpstr>種族解放条件</vt:lpstr>
      <vt:lpstr>種族表示</vt:lpstr>
      <vt:lpstr>名称表示</vt:lpstr>
    </vt:vector>
  </TitlesOfParts>
  <Company>想像の覚書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デジタライズ解放条件検索シート</dc:title>
  <dc:creator>(#ﾟДﾟ) ﾌﾟﾝｽｺ！</dc:creator>
  <cp:lastModifiedBy>pumsco</cp:lastModifiedBy>
  <dcterms:created xsi:type="dcterms:W3CDTF">2015-06-04T19:17:36Z</dcterms:created>
  <dcterms:modified xsi:type="dcterms:W3CDTF">2015-06-05T11:21:54Z</dcterms:modified>
</cp:coreProperties>
</file>