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4960" windowHeight="13005"/>
  </bookViews>
  <sheets>
    <sheet name="検索シート" sheetId="1" r:id="rId1"/>
    <sheet name="データ" sheetId="2" r:id="rId2"/>
  </sheets>
  <externalReferences>
    <externalReference r:id="rId3"/>
  </externalReferences>
  <definedNames>
    <definedName name="_xlnm._FilterDatabase" localSheetId="1" hidden="1">データ!$B$4:$AD$4</definedName>
    <definedName name="個別解放条件">データ!$B$4:$O$295</definedName>
    <definedName name="種族解放条件">データ!$R$4:$AE$40</definedName>
    <definedName name="種族表示">データ!$W$54:$W$66</definedName>
    <definedName name="特殊リスト" localSheetId="0">検索シート!#REF!</definedName>
    <definedName name="特殊リスト">'[1]検索 (2)'!$D$50:$D$102</definedName>
    <definedName name="名称表示">データ!$U$52:$U$66</definedName>
  </definedNames>
  <calcPr calcId="125725"/>
</workbook>
</file>

<file path=xl/calcChain.xml><?xml version="1.0" encoding="utf-8"?>
<calcChain xmlns="http://schemas.openxmlformats.org/spreadsheetml/2006/main">
  <c r="E276" i="2"/>
  <c r="E275"/>
  <c r="E266"/>
  <c r="E238"/>
  <c r="E236"/>
  <c r="E235"/>
  <c r="E234"/>
  <c r="E218"/>
  <c r="E214"/>
  <c r="E212"/>
  <c r="E211"/>
  <c r="E202"/>
  <c r="E198"/>
  <c r="E196"/>
  <c r="E195"/>
  <c r="E172"/>
  <c r="E171"/>
  <c r="E170"/>
  <c r="E122"/>
  <c r="E76"/>
  <c r="E75"/>
  <c r="E74"/>
  <c r="E67"/>
  <c r="Z66"/>
  <c r="Y66"/>
  <c r="Y65"/>
  <c r="U62"/>
  <c r="E59"/>
  <c r="E57"/>
  <c r="E56"/>
  <c r="U51"/>
  <c r="S53" s="1"/>
  <c r="U66" s="1"/>
  <c r="U50"/>
  <c r="T50" s="1"/>
  <c r="E50"/>
  <c r="E48"/>
  <c r="AE45"/>
  <c r="AE44"/>
  <c r="AE43"/>
  <c r="T40"/>
  <c r="E144" s="1"/>
  <c r="T39"/>
  <c r="E15" s="1"/>
  <c r="T38"/>
  <c r="T37"/>
  <c r="E224" s="1"/>
  <c r="T36"/>
  <c r="E208" s="1"/>
  <c r="T35"/>
  <c r="E136" s="1"/>
  <c r="T34"/>
  <c r="T33"/>
  <c r="E120" s="1"/>
  <c r="T32"/>
  <c r="E96" s="1"/>
  <c r="T31"/>
  <c r="E77" s="1"/>
  <c r="T30"/>
  <c r="E66" s="1"/>
  <c r="AE29"/>
  <c r="T29"/>
  <c r="E200" s="1"/>
  <c r="AE28"/>
  <c r="X117" i="1" s="1"/>
  <c r="T28" i="2"/>
  <c r="E152" s="1"/>
  <c r="AE27"/>
  <c r="T27"/>
  <c r="E178" s="1"/>
  <c r="AE26"/>
  <c r="X115" i="1" s="1"/>
  <c r="T26" i="2"/>
  <c r="E168" s="1"/>
  <c r="AE25"/>
  <c r="T25"/>
  <c r="E163" s="1"/>
  <c r="AE24"/>
  <c r="T24"/>
  <c r="E112" s="1"/>
  <c r="AE23"/>
  <c r="T23"/>
  <c r="E82" s="1"/>
  <c r="AE22"/>
  <c r="X111" i="1" s="1"/>
  <c r="T22" i="2"/>
  <c r="AE21"/>
  <c r="T21"/>
  <c r="E55" s="1"/>
  <c r="E21"/>
  <c r="AE20"/>
  <c r="X109" i="1" s="1"/>
  <c r="T20" i="2"/>
  <c r="E277" s="1"/>
  <c r="AE19"/>
  <c r="T19"/>
  <c r="AE18"/>
  <c r="T18"/>
  <c r="E232" s="1"/>
  <c r="AE17"/>
  <c r="X106" i="1" s="1"/>
  <c r="T17" i="2"/>
  <c r="E226" s="1"/>
  <c r="AE16"/>
  <c r="X105" i="1" s="1"/>
  <c r="T16" i="2"/>
  <c r="AE15"/>
  <c r="T15"/>
  <c r="AE14"/>
  <c r="X103" i="1" s="1"/>
  <c r="T14" i="2"/>
  <c r="E34" s="1"/>
  <c r="AE13"/>
  <c r="T13"/>
  <c r="E7" s="1"/>
  <c r="AE12"/>
  <c r="X101" i="1" s="1"/>
  <c r="T12" i="2"/>
  <c r="E264" s="1"/>
  <c r="E12"/>
  <c r="AE11"/>
  <c r="T11"/>
  <c r="E258" s="1"/>
  <c r="AE10"/>
  <c r="X99" i="1" s="1"/>
  <c r="T10" i="2"/>
  <c r="E49" s="1"/>
  <c r="AE9"/>
  <c r="X98" i="1" s="1"/>
  <c r="T9" i="2"/>
  <c r="E43" s="1"/>
  <c r="E9"/>
  <c r="AE8"/>
  <c r="X97" i="1" s="1"/>
  <c r="T8" i="2"/>
  <c r="E8"/>
  <c r="AE7"/>
  <c r="T7"/>
  <c r="AE6"/>
  <c r="X95" i="1" s="1"/>
  <c r="T6" i="2"/>
  <c r="E6"/>
  <c r="AE5"/>
  <c r="X94" i="1" s="1"/>
  <c r="T5" i="2"/>
  <c r="E20" s="1"/>
  <c r="X129" i="1"/>
  <c r="E129"/>
  <c r="D129"/>
  <c r="C129"/>
  <c r="X128"/>
  <c r="E128"/>
  <c r="D128"/>
  <c r="C128"/>
  <c r="X127"/>
  <c r="E127"/>
  <c r="D127"/>
  <c r="C127"/>
  <c r="X126"/>
  <c r="E126"/>
  <c r="D126"/>
  <c r="C126"/>
  <c r="X125"/>
  <c r="E125"/>
  <c r="D125"/>
  <c r="C125"/>
  <c r="X124"/>
  <c r="E124"/>
  <c r="D124"/>
  <c r="C124"/>
  <c r="X123"/>
  <c r="E123"/>
  <c r="D123"/>
  <c r="C123"/>
  <c r="X122"/>
  <c r="E122"/>
  <c r="D122"/>
  <c r="C122"/>
  <c r="X121"/>
  <c r="E121"/>
  <c r="D121"/>
  <c r="C121"/>
  <c r="X120"/>
  <c r="E120"/>
  <c r="D120"/>
  <c r="C120"/>
  <c r="X119"/>
  <c r="E119"/>
  <c r="D119"/>
  <c r="C119"/>
  <c r="X118"/>
  <c r="E118"/>
  <c r="D118"/>
  <c r="C118"/>
  <c r="E117"/>
  <c r="D117"/>
  <c r="C117"/>
  <c r="X116"/>
  <c r="E116"/>
  <c r="D116"/>
  <c r="C116"/>
  <c r="E115"/>
  <c r="D115"/>
  <c r="C115"/>
  <c r="X114"/>
  <c r="E114"/>
  <c r="D114"/>
  <c r="C114"/>
  <c r="X113"/>
  <c r="E113"/>
  <c r="D113"/>
  <c r="C113"/>
  <c r="X112"/>
  <c r="E112"/>
  <c r="D112"/>
  <c r="C112"/>
  <c r="E111"/>
  <c r="D111"/>
  <c r="C111"/>
  <c r="X110"/>
  <c r="E110"/>
  <c r="D110"/>
  <c r="C110"/>
  <c r="E109"/>
  <c r="D109"/>
  <c r="C109"/>
  <c r="X108"/>
  <c r="E108"/>
  <c r="D108"/>
  <c r="C108"/>
  <c r="X107"/>
  <c r="E107"/>
  <c r="D107"/>
  <c r="C107"/>
  <c r="E106"/>
  <c r="D106"/>
  <c r="C106"/>
  <c r="E105"/>
  <c r="D105"/>
  <c r="C105"/>
  <c r="X104"/>
  <c r="E104"/>
  <c r="D104"/>
  <c r="C104"/>
  <c r="E103"/>
  <c r="D103"/>
  <c r="C103"/>
  <c r="X102"/>
  <c r="E102"/>
  <c r="D102"/>
  <c r="C102"/>
  <c r="E101"/>
  <c r="D101"/>
  <c r="C101"/>
  <c r="X100"/>
  <c r="E100"/>
  <c r="D100"/>
  <c r="C100"/>
  <c r="E99"/>
  <c r="D99"/>
  <c r="C99"/>
  <c r="E98"/>
  <c r="D98"/>
  <c r="C98"/>
  <c r="E97"/>
  <c r="D97"/>
  <c r="C97"/>
  <c r="X96"/>
  <c r="E96"/>
  <c r="D96"/>
  <c r="C96"/>
  <c r="E95"/>
  <c r="D95"/>
  <c r="C95"/>
  <c r="E94"/>
  <c r="D94"/>
  <c r="C94"/>
  <c r="X93"/>
  <c r="AH92"/>
  <c r="AG92"/>
  <c r="I8"/>
  <c r="J8" s="1"/>
  <c r="G8" s="1"/>
  <c r="J7"/>
  <c r="G7" s="1"/>
  <c r="M7" s="1"/>
  <c r="I7"/>
  <c r="F7" s="1"/>
  <c r="J6"/>
  <c r="G6"/>
  <c r="Q6" s="1"/>
  <c r="F6"/>
  <c r="T6" l="1"/>
  <c r="N7"/>
  <c r="E94" i="2"/>
  <c r="E118"/>
  <c r="E147"/>
  <c r="E115"/>
  <c r="S6" i="1"/>
  <c r="E16" i="2"/>
  <c r="E53"/>
  <c r="E90"/>
  <c r="E114"/>
  <c r="E140"/>
  <c r="E156"/>
  <c r="E194"/>
  <c r="E210"/>
  <c r="E262"/>
  <c r="E116"/>
  <c r="E91"/>
  <c r="E142"/>
  <c r="N6" i="1"/>
  <c r="E5" i="2"/>
  <c r="E13"/>
  <c r="E22"/>
  <c r="E44"/>
  <c r="E52"/>
  <c r="E83"/>
  <c r="E110"/>
  <c r="E139"/>
  <c r="E155"/>
  <c r="E179"/>
  <c r="E206"/>
  <c r="E222"/>
  <c r="E260"/>
  <c r="E106"/>
  <c r="E148"/>
  <c r="E14"/>
  <c r="E32"/>
  <c r="E92"/>
  <c r="E274"/>
  <c r="E11"/>
  <c r="E10"/>
  <c r="E35"/>
  <c r="E108"/>
  <c r="E138"/>
  <c r="E154"/>
  <c r="E204"/>
  <c r="E220"/>
  <c r="E259"/>
  <c r="E146"/>
  <c r="E158"/>
  <c r="U7" i="1"/>
  <c r="E18" i="2"/>
  <c r="T51"/>
  <c r="E78"/>
  <c r="E107"/>
  <c r="E134"/>
  <c r="E150"/>
  <c r="E174"/>
  <c r="E203"/>
  <c r="E219"/>
  <c r="W63"/>
  <c r="W58"/>
  <c r="W55"/>
  <c r="U65"/>
  <c r="F133" i="1"/>
  <c r="S229" s="1"/>
  <c r="G229" s="1"/>
  <c r="O8"/>
  <c r="P8"/>
  <c r="V8"/>
  <c r="L8"/>
  <c r="M8"/>
  <c r="N8"/>
  <c r="R8"/>
  <c r="Q8"/>
  <c r="T8"/>
  <c r="S8"/>
  <c r="U8"/>
  <c r="E192" i="2"/>
  <c r="E189"/>
  <c r="E191"/>
  <c r="E187"/>
  <c r="E188"/>
  <c r="E190"/>
  <c r="Q7" i="1"/>
  <c r="E133"/>
  <c r="S183" s="1"/>
  <c r="G183" s="1"/>
  <c r="E288" i="2"/>
  <c r="E293"/>
  <c r="E285"/>
  <c r="E295"/>
  <c r="E287"/>
  <c r="E289"/>
  <c r="E294"/>
  <c r="E286"/>
  <c r="E291"/>
  <c r="E290"/>
  <c r="E292"/>
  <c r="E28"/>
  <c r="E27"/>
  <c r="E25"/>
  <c r="E23"/>
  <c r="E26"/>
  <c r="E29"/>
  <c r="E24"/>
  <c r="E30"/>
  <c r="O6" i="1"/>
  <c r="P6"/>
  <c r="V6"/>
  <c r="L6"/>
  <c r="M6"/>
  <c r="D133"/>
  <c r="S137" s="1"/>
  <c r="G137" s="1"/>
  <c r="R6"/>
  <c r="O7"/>
  <c r="P7"/>
  <c r="R7"/>
  <c r="S7"/>
  <c r="T7"/>
  <c r="V7"/>
  <c r="L7"/>
  <c r="D132"/>
  <c r="R137" s="1"/>
  <c r="X6"/>
  <c r="X7"/>
  <c r="E132"/>
  <c r="R183" s="1"/>
  <c r="F8"/>
  <c r="I9"/>
  <c r="U6"/>
  <c r="E248" i="2"/>
  <c r="E240"/>
  <c r="E253"/>
  <c r="E245"/>
  <c r="E247"/>
  <c r="E249"/>
  <c r="E241"/>
  <c r="E251"/>
  <c r="E244"/>
  <c r="E246"/>
  <c r="E252"/>
  <c r="E242"/>
  <c r="E243"/>
  <c r="E250"/>
  <c r="E254"/>
  <c r="E272"/>
  <c r="E269"/>
  <c r="E271"/>
  <c r="E273"/>
  <c r="E267"/>
  <c r="E268"/>
  <c r="E270"/>
  <c r="E101"/>
  <c r="E100"/>
  <c r="E102"/>
  <c r="E98"/>
  <c r="E99"/>
  <c r="E128"/>
  <c r="E133"/>
  <c r="E125"/>
  <c r="E127"/>
  <c r="E129"/>
  <c r="E123"/>
  <c r="E132"/>
  <c r="E124"/>
  <c r="E126"/>
  <c r="E130"/>
  <c r="E131"/>
  <c r="E280"/>
  <c r="E279"/>
  <c r="E281"/>
  <c r="E278"/>
  <c r="E282"/>
  <c r="E283"/>
  <c r="E284"/>
  <c r="E46"/>
  <c r="E41"/>
  <c r="E42"/>
  <c r="E40"/>
  <c r="E45"/>
  <c r="E38"/>
  <c r="E72"/>
  <c r="E69"/>
  <c r="E71"/>
  <c r="E68"/>
  <c r="E70"/>
  <c r="E229"/>
  <c r="E228"/>
  <c r="E230"/>
  <c r="E184"/>
  <c r="E176"/>
  <c r="E181"/>
  <c r="E183"/>
  <c r="E175"/>
  <c r="E185"/>
  <c r="E177"/>
  <c r="E180"/>
  <c r="E182"/>
  <c r="W66"/>
  <c r="W65"/>
  <c r="W57"/>
  <c r="W64"/>
  <c r="W56"/>
  <c r="W62"/>
  <c r="W54"/>
  <c r="W60"/>
  <c r="W61"/>
  <c r="W59"/>
  <c r="E37"/>
  <c r="E33"/>
  <c r="E36"/>
  <c r="E31"/>
  <c r="E160"/>
  <c r="E165"/>
  <c r="E167"/>
  <c r="E159"/>
  <c r="E161"/>
  <c r="E164"/>
  <c r="E166"/>
  <c r="E63"/>
  <c r="E62"/>
  <c r="E60"/>
  <c r="E64"/>
  <c r="E61"/>
  <c r="E65"/>
  <c r="E39"/>
  <c r="E162"/>
  <c r="E186"/>
  <c r="E227"/>
  <c r="E256"/>
  <c r="E255"/>
  <c r="E257"/>
  <c r="E88"/>
  <c r="E80"/>
  <c r="E85"/>
  <c r="E87"/>
  <c r="E81"/>
  <c r="U64"/>
  <c r="U63"/>
  <c r="U61"/>
  <c r="E86"/>
  <c r="E84"/>
  <c r="E47"/>
  <c r="E51"/>
  <c r="E58"/>
  <c r="E73"/>
  <c r="E89"/>
  <c r="E97"/>
  <c r="E105"/>
  <c r="E113"/>
  <c r="E121"/>
  <c r="E137"/>
  <c r="E145"/>
  <c r="E153"/>
  <c r="E169"/>
  <c r="E193"/>
  <c r="E201"/>
  <c r="E209"/>
  <c r="E217"/>
  <c r="E225"/>
  <c r="E233"/>
  <c r="E265"/>
  <c r="E17"/>
  <c r="E79"/>
  <c r="E95"/>
  <c r="E103"/>
  <c r="E111"/>
  <c r="E119"/>
  <c r="E135"/>
  <c r="E143"/>
  <c r="E151"/>
  <c r="E199"/>
  <c r="E207"/>
  <c r="E215"/>
  <c r="E223"/>
  <c r="E231"/>
  <c r="E239"/>
  <c r="E263"/>
  <c r="E19"/>
  <c r="E54"/>
  <c r="E93"/>
  <c r="E109"/>
  <c r="E117"/>
  <c r="E141"/>
  <c r="E149"/>
  <c r="E157"/>
  <c r="E173"/>
  <c r="E197"/>
  <c r="E205"/>
  <c r="E213"/>
  <c r="E221"/>
  <c r="E237"/>
  <c r="E261"/>
  <c r="E104"/>
  <c r="E216"/>
  <c r="U52" l="1"/>
  <c r="U56"/>
  <c r="U53"/>
  <c r="U58"/>
  <c r="F9" i="1"/>
  <c r="J9"/>
  <c r="G9" s="1"/>
  <c r="F137"/>
  <c r="Q153"/>
  <c r="Q138"/>
  <c r="Q168"/>
  <c r="R153"/>
  <c r="G153" s="1"/>
  <c r="R138"/>
  <c r="G138" s="1"/>
  <c r="R168"/>
  <c r="G168" s="1"/>
  <c r="U55" i="2"/>
  <c r="U60"/>
  <c r="X8" i="1"/>
  <c r="F132"/>
  <c r="R229" s="1"/>
  <c r="Q214"/>
  <c r="R214"/>
  <c r="G214" s="1"/>
  <c r="Q199"/>
  <c r="F183"/>
  <c r="R199"/>
  <c r="G199" s="1"/>
  <c r="R184"/>
  <c r="G184" s="1"/>
  <c r="Q184"/>
  <c r="U54" i="2"/>
  <c r="U59"/>
  <c r="U57"/>
  <c r="D183" i="1" l="1"/>
  <c r="O9"/>
  <c r="P9"/>
  <c r="R9"/>
  <c r="S9"/>
  <c r="T9"/>
  <c r="G133"/>
  <c r="S275" s="1"/>
  <c r="G275" s="1"/>
  <c r="V9"/>
  <c r="L9"/>
  <c r="N9"/>
  <c r="M9"/>
  <c r="Q9"/>
  <c r="U9"/>
  <c r="B6"/>
  <c r="P154"/>
  <c r="P161"/>
  <c r="Q161"/>
  <c r="G161" s="1"/>
  <c r="Q154"/>
  <c r="G154" s="1"/>
  <c r="F153"/>
  <c r="X9"/>
  <c r="G132"/>
  <c r="R275" s="1"/>
  <c r="Q185"/>
  <c r="G185" s="1"/>
  <c r="P192"/>
  <c r="Q192"/>
  <c r="G192" s="1"/>
  <c r="F184"/>
  <c r="P185"/>
  <c r="P146"/>
  <c r="Q139"/>
  <c r="G139" s="1"/>
  <c r="Q146"/>
  <c r="G146" s="1"/>
  <c r="P139"/>
  <c r="F138"/>
  <c r="D137"/>
  <c r="E137"/>
  <c r="R245"/>
  <c r="G245" s="1"/>
  <c r="Q260"/>
  <c r="R260"/>
  <c r="G260" s="1"/>
  <c r="Q245"/>
  <c r="Q230"/>
  <c r="R230"/>
  <c r="G230" s="1"/>
  <c r="F229"/>
  <c r="P176"/>
  <c r="P169"/>
  <c r="Q169"/>
  <c r="G169" s="1"/>
  <c r="F168"/>
  <c r="Q176"/>
  <c r="G176" s="1"/>
  <c r="F199"/>
  <c r="P200"/>
  <c r="Q200"/>
  <c r="G200" s="1"/>
  <c r="P207"/>
  <c r="Q207"/>
  <c r="G207" s="1"/>
  <c r="Q215"/>
  <c r="G215" s="1"/>
  <c r="P222"/>
  <c r="F214"/>
  <c r="Q222"/>
  <c r="G222" s="1"/>
  <c r="P215"/>
  <c r="O143" l="1"/>
  <c r="P143"/>
  <c r="G143" s="1"/>
  <c r="O140"/>
  <c r="P140"/>
  <c r="G140" s="1"/>
  <c r="F139"/>
  <c r="O201"/>
  <c r="P201"/>
  <c r="G201" s="1"/>
  <c r="O204"/>
  <c r="P204"/>
  <c r="G204" s="1"/>
  <c r="F200"/>
  <c r="D138"/>
  <c r="E138"/>
  <c r="O196"/>
  <c r="O193"/>
  <c r="P193"/>
  <c r="G193" s="1"/>
  <c r="F192"/>
  <c r="P196"/>
  <c r="G196" s="1"/>
  <c r="O155"/>
  <c r="F154"/>
  <c r="P158"/>
  <c r="G158" s="1"/>
  <c r="O158"/>
  <c r="P155"/>
  <c r="G155" s="1"/>
  <c r="D229"/>
  <c r="P165"/>
  <c r="G165" s="1"/>
  <c r="O162"/>
  <c r="O165"/>
  <c r="F161"/>
  <c r="P162"/>
  <c r="G162" s="1"/>
  <c r="C137"/>
  <c r="P177"/>
  <c r="G177" s="1"/>
  <c r="F176"/>
  <c r="O177"/>
  <c r="O180"/>
  <c r="P180"/>
  <c r="G180" s="1"/>
  <c r="D184"/>
  <c r="P189"/>
  <c r="G189" s="1"/>
  <c r="O186"/>
  <c r="O189"/>
  <c r="F185"/>
  <c r="P186"/>
  <c r="G186" s="1"/>
  <c r="D199"/>
  <c r="P216"/>
  <c r="G216" s="1"/>
  <c r="O219"/>
  <c r="O216"/>
  <c r="F215"/>
  <c r="P219"/>
  <c r="G219" s="1"/>
  <c r="O208"/>
  <c r="P208"/>
  <c r="G208" s="1"/>
  <c r="F207"/>
  <c r="O211"/>
  <c r="P211"/>
  <c r="G211" s="1"/>
  <c r="Q268"/>
  <c r="G268" s="1"/>
  <c r="Q261"/>
  <c r="G261" s="1"/>
  <c r="P261"/>
  <c r="F260"/>
  <c r="P268"/>
  <c r="O150"/>
  <c r="P150"/>
  <c r="G150" s="1"/>
  <c r="O147"/>
  <c r="F146"/>
  <c r="P147"/>
  <c r="G147" s="1"/>
  <c r="D153"/>
  <c r="P238"/>
  <c r="Q238"/>
  <c r="G238" s="1"/>
  <c r="F230"/>
  <c r="P231"/>
  <c r="Q231"/>
  <c r="G231" s="1"/>
  <c r="P173"/>
  <c r="G173" s="1"/>
  <c r="O170"/>
  <c r="O173"/>
  <c r="F169"/>
  <c r="P170"/>
  <c r="G170" s="1"/>
  <c r="O226"/>
  <c r="P226"/>
  <c r="G226" s="1"/>
  <c r="F222"/>
  <c r="O223"/>
  <c r="P223"/>
  <c r="G223" s="1"/>
  <c r="D168"/>
  <c r="D214"/>
  <c r="P253"/>
  <c r="Q253"/>
  <c r="G253" s="1"/>
  <c r="Q246"/>
  <c r="G246" s="1"/>
  <c r="F245"/>
  <c r="P246"/>
  <c r="Q291"/>
  <c r="R306"/>
  <c r="G306" s="1"/>
  <c r="Q306"/>
  <c r="F275"/>
  <c r="Q276"/>
  <c r="R276"/>
  <c r="G276" s="1"/>
  <c r="R291"/>
  <c r="G291" s="1"/>
  <c r="D146" l="1"/>
  <c r="M188"/>
  <c r="F188" s="1"/>
  <c r="F186"/>
  <c r="M187"/>
  <c r="F187" s="1"/>
  <c r="N187"/>
  <c r="G187" s="1"/>
  <c r="N188"/>
  <c r="G188" s="1"/>
  <c r="N144"/>
  <c r="G144" s="1"/>
  <c r="M145"/>
  <c r="F145" s="1"/>
  <c r="N145"/>
  <c r="G145" s="1"/>
  <c r="M144"/>
  <c r="F144" s="1"/>
  <c r="F143"/>
  <c r="M225"/>
  <c r="F225" s="1"/>
  <c r="F223"/>
  <c r="N225"/>
  <c r="G225" s="1"/>
  <c r="M224"/>
  <c r="F224" s="1"/>
  <c r="N224"/>
  <c r="G224" s="1"/>
  <c r="D215"/>
  <c r="N190"/>
  <c r="G190" s="1"/>
  <c r="F189"/>
  <c r="M190"/>
  <c r="F190" s="1"/>
  <c r="N191"/>
  <c r="G191" s="1"/>
  <c r="M191"/>
  <c r="F191" s="1"/>
  <c r="D176"/>
  <c r="N164"/>
  <c r="G164" s="1"/>
  <c r="M163"/>
  <c r="F163" s="1"/>
  <c r="M164"/>
  <c r="F164" s="1"/>
  <c r="F162"/>
  <c r="N163"/>
  <c r="G163" s="1"/>
  <c r="N157"/>
  <c r="G157" s="1"/>
  <c r="M156"/>
  <c r="F156" s="1"/>
  <c r="N156"/>
  <c r="G156" s="1"/>
  <c r="M157"/>
  <c r="F157" s="1"/>
  <c r="F155"/>
  <c r="D200"/>
  <c r="D245"/>
  <c r="N172"/>
  <c r="G172" s="1"/>
  <c r="F170"/>
  <c r="N171"/>
  <c r="G171" s="1"/>
  <c r="M172"/>
  <c r="F172" s="1"/>
  <c r="M171"/>
  <c r="F171" s="1"/>
  <c r="P262"/>
  <c r="G262" s="1"/>
  <c r="F261"/>
  <c r="O265"/>
  <c r="O262"/>
  <c r="P265"/>
  <c r="G265" s="1"/>
  <c r="D185"/>
  <c r="M178"/>
  <c r="F178" s="1"/>
  <c r="M179"/>
  <c r="F179" s="1"/>
  <c r="N179"/>
  <c r="G179" s="1"/>
  <c r="N178"/>
  <c r="G178" s="1"/>
  <c r="F177"/>
  <c r="M166"/>
  <c r="F166" s="1"/>
  <c r="N166"/>
  <c r="G166" s="1"/>
  <c r="M167"/>
  <c r="F167" s="1"/>
  <c r="N167"/>
  <c r="G167" s="1"/>
  <c r="F165"/>
  <c r="D154"/>
  <c r="N141"/>
  <c r="G141" s="1"/>
  <c r="F140"/>
  <c r="N142"/>
  <c r="G142" s="1"/>
  <c r="M141"/>
  <c r="F141" s="1"/>
  <c r="M142"/>
  <c r="F142" s="1"/>
  <c r="C138"/>
  <c r="D222"/>
  <c r="P247"/>
  <c r="G247" s="1"/>
  <c r="O250"/>
  <c r="P250"/>
  <c r="G250" s="1"/>
  <c r="O247"/>
  <c r="F246"/>
  <c r="P299"/>
  <c r="P292"/>
  <c r="Q299"/>
  <c r="G299" s="1"/>
  <c r="Q292"/>
  <c r="G292" s="1"/>
  <c r="F291"/>
  <c r="P269"/>
  <c r="G269" s="1"/>
  <c r="O272"/>
  <c r="F268"/>
  <c r="O269"/>
  <c r="P272"/>
  <c r="G272" s="1"/>
  <c r="N159"/>
  <c r="G159" s="1"/>
  <c r="M160"/>
  <c r="F160" s="1"/>
  <c r="M159"/>
  <c r="F159" s="1"/>
  <c r="F158"/>
  <c r="N160"/>
  <c r="G160" s="1"/>
  <c r="N197"/>
  <c r="G197" s="1"/>
  <c r="F196"/>
  <c r="M198"/>
  <c r="F198" s="1"/>
  <c r="N198"/>
  <c r="G198" s="1"/>
  <c r="M197"/>
  <c r="F197" s="1"/>
  <c r="E139"/>
  <c r="D139"/>
  <c r="M218"/>
  <c r="F218" s="1"/>
  <c r="M217"/>
  <c r="F217" s="1"/>
  <c r="N217"/>
  <c r="G217" s="1"/>
  <c r="F216"/>
  <c r="N218"/>
  <c r="G218" s="1"/>
  <c r="D260"/>
  <c r="D169"/>
  <c r="N152"/>
  <c r="G152" s="1"/>
  <c r="N151"/>
  <c r="G151" s="1"/>
  <c r="F150"/>
  <c r="M151"/>
  <c r="F151" s="1"/>
  <c r="M152"/>
  <c r="F152" s="1"/>
  <c r="D207"/>
  <c r="M194"/>
  <c r="F194" s="1"/>
  <c r="M195"/>
  <c r="F195" s="1"/>
  <c r="N195"/>
  <c r="G195" s="1"/>
  <c r="N194"/>
  <c r="G194" s="1"/>
  <c r="F193"/>
  <c r="M202"/>
  <c r="F202" s="1"/>
  <c r="N203"/>
  <c r="G203" s="1"/>
  <c r="N202"/>
  <c r="G202" s="1"/>
  <c r="M203"/>
  <c r="F203" s="1"/>
  <c r="F201"/>
  <c r="F276"/>
  <c r="P284"/>
  <c r="Q284"/>
  <c r="G284" s="1"/>
  <c r="P277"/>
  <c r="Q277"/>
  <c r="G277" s="1"/>
  <c r="M175"/>
  <c r="F175" s="1"/>
  <c r="F173"/>
  <c r="N175"/>
  <c r="G175" s="1"/>
  <c r="M174"/>
  <c r="F174" s="1"/>
  <c r="N174"/>
  <c r="G174" s="1"/>
  <c r="M210"/>
  <c r="F210" s="1"/>
  <c r="M209"/>
  <c r="F209" s="1"/>
  <c r="N209"/>
  <c r="G209" s="1"/>
  <c r="N210"/>
  <c r="G210" s="1"/>
  <c r="F208"/>
  <c r="N181"/>
  <c r="G181" s="1"/>
  <c r="F180"/>
  <c r="M182"/>
  <c r="F182" s="1"/>
  <c r="N182"/>
  <c r="G182" s="1"/>
  <c r="M181"/>
  <c r="F181" s="1"/>
  <c r="D161"/>
  <c r="O242"/>
  <c r="O239"/>
  <c r="P239"/>
  <c r="G239" s="1"/>
  <c r="P242"/>
  <c r="G242" s="1"/>
  <c r="F238"/>
  <c r="P307"/>
  <c r="P314"/>
  <c r="Q314"/>
  <c r="G314" s="1"/>
  <c r="F306"/>
  <c r="Q307"/>
  <c r="G307" s="1"/>
  <c r="N228"/>
  <c r="G228" s="1"/>
  <c r="M227"/>
  <c r="F227" s="1"/>
  <c r="N227"/>
  <c r="G227" s="1"/>
  <c r="M228"/>
  <c r="F228" s="1"/>
  <c r="F226"/>
  <c r="D230"/>
  <c r="N213"/>
  <c r="G213" s="1"/>
  <c r="F211"/>
  <c r="M213"/>
  <c r="F213" s="1"/>
  <c r="M212"/>
  <c r="F212" s="1"/>
  <c r="N212"/>
  <c r="G212" s="1"/>
  <c r="D275"/>
  <c r="O257"/>
  <c r="O254"/>
  <c r="F253"/>
  <c r="P254"/>
  <c r="G254" s="1"/>
  <c r="P257"/>
  <c r="G257" s="1"/>
  <c r="P235"/>
  <c r="G235" s="1"/>
  <c r="O235"/>
  <c r="O232"/>
  <c r="P232"/>
  <c r="G232" s="1"/>
  <c r="F231"/>
  <c r="N149"/>
  <c r="G149" s="1"/>
  <c r="F147"/>
  <c r="M148"/>
  <c r="F148" s="1"/>
  <c r="N148"/>
  <c r="G148" s="1"/>
  <c r="M149"/>
  <c r="F149" s="1"/>
  <c r="N221"/>
  <c r="G221" s="1"/>
  <c r="M221"/>
  <c r="F221" s="1"/>
  <c r="M220"/>
  <c r="F220" s="1"/>
  <c r="F219"/>
  <c r="N220"/>
  <c r="G220" s="1"/>
  <c r="D192"/>
  <c r="N205"/>
  <c r="G205" s="1"/>
  <c r="F204"/>
  <c r="M206"/>
  <c r="F206" s="1"/>
  <c r="N206"/>
  <c r="G206" s="1"/>
  <c r="M205"/>
  <c r="F205" s="1"/>
  <c r="E146" l="1"/>
  <c r="C146" s="1"/>
  <c r="D180"/>
  <c r="C180" s="1"/>
  <c r="E180"/>
  <c r="E197"/>
  <c r="D197"/>
  <c r="D220"/>
  <c r="E220"/>
  <c r="D213"/>
  <c r="E213"/>
  <c r="D227"/>
  <c r="C227" s="1"/>
  <c r="E227"/>
  <c r="D182"/>
  <c r="E182"/>
  <c r="O288"/>
  <c r="F284"/>
  <c r="P285"/>
  <c r="G285" s="1"/>
  <c r="O285"/>
  <c r="P288"/>
  <c r="G288" s="1"/>
  <c r="D202"/>
  <c r="E202"/>
  <c r="E152"/>
  <c r="D152"/>
  <c r="E159"/>
  <c r="D159"/>
  <c r="C159" s="1"/>
  <c r="D291"/>
  <c r="N252"/>
  <c r="G252" s="1"/>
  <c r="N251"/>
  <c r="G251" s="1"/>
  <c r="M251"/>
  <c r="F251" s="1"/>
  <c r="M252"/>
  <c r="F252" s="1"/>
  <c r="F250"/>
  <c r="E140"/>
  <c r="D140"/>
  <c r="C140" s="1"/>
  <c r="E183"/>
  <c r="C183" s="1"/>
  <c r="E229"/>
  <c r="C229" s="1"/>
  <c r="E214"/>
  <c r="C214" s="1"/>
  <c r="E184"/>
  <c r="C184" s="1"/>
  <c r="E199"/>
  <c r="C199" s="1"/>
  <c r="E168"/>
  <c r="C168" s="1"/>
  <c r="E153"/>
  <c r="C153" s="1"/>
  <c r="D166"/>
  <c r="E166"/>
  <c r="D170"/>
  <c r="C170" s="1"/>
  <c r="E170"/>
  <c r="D205"/>
  <c r="C205" s="1"/>
  <c r="E205"/>
  <c r="D219"/>
  <c r="E219"/>
  <c r="D253"/>
  <c r="D212"/>
  <c r="E212"/>
  <c r="D238"/>
  <c r="E210"/>
  <c r="D210"/>
  <c r="D158"/>
  <c r="E158"/>
  <c r="D157"/>
  <c r="E157"/>
  <c r="D144"/>
  <c r="C144" s="1"/>
  <c r="E144"/>
  <c r="E188"/>
  <c r="D188"/>
  <c r="E176"/>
  <c r="C176" s="1"/>
  <c r="C139"/>
  <c r="E185"/>
  <c r="C185" s="1"/>
  <c r="E215"/>
  <c r="C215" s="1"/>
  <c r="D221"/>
  <c r="E221"/>
  <c r="E156"/>
  <c r="D156"/>
  <c r="O308"/>
  <c r="P308"/>
  <c r="G308" s="1"/>
  <c r="F307"/>
  <c r="P311"/>
  <c r="G311" s="1"/>
  <c r="O311"/>
  <c r="N274"/>
  <c r="G274" s="1"/>
  <c r="M273"/>
  <c r="F273" s="1"/>
  <c r="F272"/>
  <c r="N273"/>
  <c r="G273" s="1"/>
  <c r="M274"/>
  <c r="F274" s="1"/>
  <c r="O318"/>
  <c r="P315"/>
  <c r="G315" s="1"/>
  <c r="O315"/>
  <c r="P318"/>
  <c r="G318" s="1"/>
  <c r="F314"/>
  <c r="E203"/>
  <c r="D203"/>
  <c r="D194"/>
  <c r="E194"/>
  <c r="D218"/>
  <c r="E218"/>
  <c r="D268"/>
  <c r="D246"/>
  <c r="D142"/>
  <c r="E142"/>
  <c r="E178"/>
  <c r="D178"/>
  <c r="E171"/>
  <c r="D171"/>
  <c r="D164"/>
  <c r="E164"/>
  <c r="D189"/>
  <c r="E189"/>
  <c r="E225"/>
  <c r="D225"/>
  <c r="D187"/>
  <c r="E187"/>
  <c r="E161"/>
  <c r="C161" s="1"/>
  <c r="D206"/>
  <c r="C206" s="1"/>
  <c r="E206"/>
  <c r="D151"/>
  <c r="E151"/>
  <c r="F262"/>
  <c r="M263"/>
  <c r="F263" s="1"/>
  <c r="N263"/>
  <c r="G263" s="1"/>
  <c r="M264"/>
  <c r="F264" s="1"/>
  <c r="N264"/>
  <c r="G264" s="1"/>
  <c r="E145"/>
  <c r="D145"/>
  <c r="N255"/>
  <c r="G255" s="1"/>
  <c r="F254"/>
  <c r="M256"/>
  <c r="F256" s="1"/>
  <c r="N256"/>
  <c r="G256" s="1"/>
  <c r="M255"/>
  <c r="F255" s="1"/>
  <c r="E147"/>
  <c r="D147"/>
  <c r="D228"/>
  <c r="E228"/>
  <c r="E209"/>
  <c r="D209"/>
  <c r="P278"/>
  <c r="G278" s="1"/>
  <c r="F277"/>
  <c r="P281"/>
  <c r="G281" s="1"/>
  <c r="O278"/>
  <c r="O281"/>
  <c r="M249"/>
  <c r="F249" s="1"/>
  <c r="F247"/>
  <c r="M248"/>
  <c r="F248" s="1"/>
  <c r="N248"/>
  <c r="G248" s="1"/>
  <c r="N249"/>
  <c r="G249" s="1"/>
  <c r="D167"/>
  <c r="C167" s="1"/>
  <c r="E167"/>
  <c r="E172"/>
  <c r="D172"/>
  <c r="D155"/>
  <c r="E155"/>
  <c r="E186"/>
  <c r="D186"/>
  <c r="D148"/>
  <c r="C148" s="1"/>
  <c r="E148"/>
  <c r="E175"/>
  <c r="D175"/>
  <c r="C175" s="1"/>
  <c r="E201"/>
  <c r="D201"/>
  <c r="D195"/>
  <c r="E195"/>
  <c r="E217"/>
  <c r="D217"/>
  <c r="D196"/>
  <c r="E196"/>
  <c r="N270"/>
  <c r="G270" s="1"/>
  <c r="F269"/>
  <c r="M271"/>
  <c r="F271" s="1"/>
  <c r="M270"/>
  <c r="F270" s="1"/>
  <c r="N271"/>
  <c r="G271" s="1"/>
  <c r="F299"/>
  <c r="O303"/>
  <c r="P303"/>
  <c r="G303" s="1"/>
  <c r="O300"/>
  <c r="P300"/>
  <c r="G300" s="1"/>
  <c r="E165"/>
  <c r="D165"/>
  <c r="D179"/>
  <c r="C179" s="1"/>
  <c r="E179"/>
  <c r="E162"/>
  <c r="D162"/>
  <c r="C162" s="1"/>
  <c r="D190"/>
  <c r="E190"/>
  <c r="E223"/>
  <c r="D223"/>
  <c r="E207"/>
  <c r="C207" s="1"/>
  <c r="E169"/>
  <c r="C169" s="1"/>
  <c r="E192"/>
  <c r="C192" s="1"/>
  <c r="E200"/>
  <c r="C200" s="1"/>
  <c r="M259"/>
  <c r="F259" s="1"/>
  <c r="M258"/>
  <c r="F258" s="1"/>
  <c r="N259"/>
  <c r="G259" s="1"/>
  <c r="F257"/>
  <c r="N258"/>
  <c r="G258" s="1"/>
  <c r="D211"/>
  <c r="E211"/>
  <c r="D174"/>
  <c r="E174"/>
  <c r="D276"/>
  <c r="E193"/>
  <c r="D193"/>
  <c r="E160"/>
  <c r="D160"/>
  <c r="E177"/>
  <c r="D177"/>
  <c r="D231"/>
  <c r="E231"/>
  <c r="D181"/>
  <c r="E181"/>
  <c r="D141"/>
  <c r="C141" s="1"/>
  <c r="E141"/>
  <c r="D163"/>
  <c r="E163"/>
  <c r="D143"/>
  <c r="E143"/>
  <c r="E226"/>
  <c r="D226"/>
  <c r="D149"/>
  <c r="C149" s="1"/>
  <c r="E149"/>
  <c r="N237"/>
  <c r="G237" s="1"/>
  <c r="F235"/>
  <c r="M237"/>
  <c r="F237" s="1"/>
  <c r="M236"/>
  <c r="F236" s="1"/>
  <c r="N236"/>
  <c r="G236" s="1"/>
  <c r="D306"/>
  <c r="M243"/>
  <c r="F243" s="1"/>
  <c r="M244"/>
  <c r="F244" s="1"/>
  <c r="N243"/>
  <c r="G243" s="1"/>
  <c r="N244"/>
  <c r="G244" s="1"/>
  <c r="F242"/>
  <c r="D208"/>
  <c r="E208"/>
  <c r="E173"/>
  <c r="D173"/>
  <c r="D198"/>
  <c r="E198"/>
  <c r="P293"/>
  <c r="G293" s="1"/>
  <c r="F292"/>
  <c r="O293"/>
  <c r="O296"/>
  <c r="P296"/>
  <c r="G296" s="1"/>
  <c r="D261"/>
  <c r="E230"/>
  <c r="C230" s="1"/>
  <c r="D204"/>
  <c r="E204"/>
  <c r="M234"/>
  <c r="F234" s="1"/>
  <c r="N234"/>
  <c r="G234" s="1"/>
  <c r="M233"/>
  <c r="F233" s="1"/>
  <c r="F232"/>
  <c r="N233"/>
  <c r="G233" s="1"/>
  <c r="N241"/>
  <c r="G241" s="1"/>
  <c r="M240"/>
  <c r="F240" s="1"/>
  <c r="N240"/>
  <c r="G240" s="1"/>
  <c r="M241"/>
  <c r="F241" s="1"/>
  <c r="F239"/>
  <c r="D150"/>
  <c r="C150" s="1"/>
  <c r="E150"/>
  <c r="E216"/>
  <c r="D216"/>
  <c r="M267"/>
  <c r="F267" s="1"/>
  <c r="N267"/>
  <c r="G267" s="1"/>
  <c r="M266"/>
  <c r="F266" s="1"/>
  <c r="F265"/>
  <c r="N266"/>
  <c r="G266" s="1"/>
  <c r="E191"/>
  <c r="D191"/>
  <c r="D224"/>
  <c r="E224"/>
  <c r="E222"/>
  <c r="C222" s="1"/>
  <c r="E154"/>
  <c r="C154" s="1"/>
  <c r="C208" l="1"/>
  <c r="E245"/>
  <c r="C245" s="1"/>
  <c r="C218"/>
  <c r="C212"/>
  <c r="C203"/>
  <c r="C172"/>
  <c r="C223"/>
  <c r="C165"/>
  <c r="C186"/>
  <c r="C181"/>
  <c r="C171"/>
  <c r="C221"/>
  <c r="C202"/>
  <c r="C197"/>
  <c r="E260"/>
  <c r="C260" s="1"/>
  <c r="C198"/>
  <c r="C211"/>
  <c r="C201"/>
  <c r="C209"/>
  <c r="E253"/>
  <c r="C253" s="1"/>
  <c r="C163"/>
  <c r="C224"/>
  <c r="C216"/>
  <c r="C174"/>
  <c r="C157"/>
  <c r="E236"/>
  <c r="D236"/>
  <c r="N294"/>
  <c r="G294" s="1"/>
  <c r="F293"/>
  <c r="M295"/>
  <c r="F295" s="1"/>
  <c r="N295"/>
  <c r="G295" s="1"/>
  <c r="M294"/>
  <c r="F294" s="1"/>
  <c r="D257"/>
  <c r="E257"/>
  <c r="N313"/>
  <c r="G313" s="1"/>
  <c r="M312"/>
  <c r="F312" s="1"/>
  <c r="N312"/>
  <c r="G312" s="1"/>
  <c r="F311"/>
  <c r="M313"/>
  <c r="F313" s="1"/>
  <c r="N298"/>
  <c r="G298" s="1"/>
  <c r="M297"/>
  <c r="F297" s="1"/>
  <c r="F296"/>
  <c r="N297"/>
  <c r="G297" s="1"/>
  <c r="M298"/>
  <c r="F298" s="1"/>
  <c r="M305"/>
  <c r="F305" s="1"/>
  <c r="M304"/>
  <c r="F304" s="1"/>
  <c r="F303"/>
  <c r="N305"/>
  <c r="G305" s="1"/>
  <c r="N304"/>
  <c r="G304" s="1"/>
  <c r="M283"/>
  <c r="F283" s="1"/>
  <c r="N282"/>
  <c r="G282" s="1"/>
  <c r="N283"/>
  <c r="G283" s="1"/>
  <c r="M282"/>
  <c r="F282" s="1"/>
  <c r="F281"/>
  <c r="C217"/>
  <c r="C147"/>
  <c r="C191"/>
  <c r="C226"/>
  <c r="C193"/>
  <c r="C196"/>
  <c r="C228"/>
  <c r="C145"/>
  <c r="C151"/>
  <c r="C187"/>
  <c r="C182"/>
  <c r="E233"/>
  <c r="D233"/>
  <c r="D292"/>
  <c r="E242"/>
  <c r="D242"/>
  <c r="D299"/>
  <c r="M316"/>
  <c r="F316" s="1"/>
  <c r="M317"/>
  <c r="F317" s="1"/>
  <c r="N317"/>
  <c r="G317" s="1"/>
  <c r="F315"/>
  <c r="N316"/>
  <c r="G316" s="1"/>
  <c r="E249"/>
  <c r="D249"/>
  <c r="D314"/>
  <c r="D273"/>
  <c r="E273"/>
  <c r="D251"/>
  <c r="E251"/>
  <c r="E267"/>
  <c r="D267"/>
  <c r="D240"/>
  <c r="E240"/>
  <c r="D243"/>
  <c r="E243"/>
  <c r="N302"/>
  <c r="G302" s="1"/>
  <c r="M301"/>
  <c r="F301" s="1"/>
  <c r="F300"/>
  <c r="N301"/>
  <c r="G301" s="1"/>
  <c r="M302"/>
  <c r="F302" s="1"/>
  <c r="D247"/>
  <c r="E247"/>
  <c r="E254"/>
  <c r="D254"/>
  <c r="E262"/>
  <c r="D262"/>
  <c r="E272"/>
  <c r="D272"/>
  <c r="D252"/>
  <c r="E252"/>
  <c r="F288"/>
  <c r="M290"/>
  <c r="F290" s="1"/>
  <c r="M289"/>
  <c r="F289" s="1"/>
  <c r="N290"/>
  <c r="G290" s="1"/>
  <c r="N289"/>
  <c r="G289" s="1"/>
  <c r="E268"/>
  <c r="C268" s="1"/>
  <c r="C204"/>
  <c r="C173"/>
  <c r="C160"/>
  <c r="C190"/>
  <c r="C155"/>
  <c r="C164"/>
  <c r="C156"/>
  <c r="E238"/>
  <c r="C238" s="1"/>
  <c r="C152"/>
  <c r="C220"/>
  <c r="D244"/>
  <c r="C244" s="1"/>
  <c r="E244"/>
  <c r="D269"/>
  <c r="E269"/>
  <c r="E248"/>
  <c r="D248"/>
  <c r="E256"/>
  <c r="D256"/>
  <c r="D263"/>
  <c r="C263" s="1"/>
  <c r="E263"/>
  <c r="M310"/>
  <c r="F310" s="1"/>
  <c r="N310"/>
  <c r="G310" s="1"/>
  <c r="M309"/>
  <c r="F309" s="1"/>
  <c r="N309"/>
  <c r="G309" s="1"/>
  <c r="F308"/>
  <c r="E250"/>
  <c r="D250"/>
  <c r="D284"/>
  <c r="E276"/>
  <c r="C276" s="1"/>
  <c r="C178"/>
  <c r="E246"/>
  <c r="C246" s="1"/>
  <c r="C219"/>
  <c r="D232"/>
  <c r="E232"/>
  <c r="N280"/>
  <c r="G280" s="1"/>
  <c r="M279"/>
  <c r="F279" s="1"/>
  <c r="F278"/>
  <c r="N279"/>
  <c r="G279" s="1"/>
  <c r="M280"/>
  <c r="F280" s="1"/>
  <c r="E266"/>
  <c r="D266"/>
  <c r="E241"/>
  <c r="D241"/>
  <c r="D234"/>
  <c r="E234"/>
  <c r="E235"/>
  <c r="D235"/>
  <c r="E259"/>
  <c r="D259"/>
  <c r="D271"/>
  <c r="E271"/>
  <c r="E274"/>
  <c r="D274"/>
  <c r="C225"/>
  <c r="E261"/>
  <c r="C261" s="1"/>
  <c r="C177"/>
  <c r="C195"/>
  <c r="C189"/>
  <c r="C142"/>
  <c r="C194"/>
  <c r="C188"/>
  <c r="C210"/>
  <c r="C213"/>
  <c r="D265"/>
  <c r="E265"/>
  <c r="D239"/>
  <c r="E239"/>
  <c r="D237"/>
  <c r="E237"/>
  <c r="D258"/>
  <c r="E258"/>
  <c r="D270"/>
  <c r="E270"/>
  <c r="D277"/>
  <c r="E277"/>
  <c r="D255"/>
  <c r="E255"/>
  <c r="D264"/>
  <c r="E264"/>
  <c r="N320"/>
  <c r="G320" s="1"/>
  <c r="M319"/>
  <c r="F319" s="1"/>
  <c r="N319"/>
  <c r="G319" s="1"/>
  <c r="M320"/>
  <c r="F320" s="1"/>
  <c r="F318"/>
  <c r="D307"/>
  <c r="N286"/>
  <c r="G286" s="1"/>
  <c r="F285"/>
  <c r="N287"/>
  <c r="G287" s="1"/>
  <c r="M286"/>
  <c r="F286" s="1"/>
  <c r="M287"/>
  <c r="F287" s="1"/>
  <c r="E275"/>
  <c r="C275" s="1"/>
  <c r="C143"/>
  <c r="C231"/>
  <c r="C158"/>
  <c r="C166"/>
  <c r="C269" l="1"/>
  <c r="C248"/>
  <c r="C277"/>
  <c r="C239"/>
  <c r="C271"/>
  <c r="C256"/>
  <c r="C267"/>
  <c r="C240"/>
  <c r="C233"/>
  <c r="C255"/>
  <c r="C237"/>
  <c r="C234"/>
  <c r="E284"/>
  <c r="C235"/>
  <c r="C243"/>
  <c r="C273"/>
  <c r="E292"/>
  <c r="C292" s="1"/>
  <c r="C249"/>
  <c r="C259"/>
  <c r="C266"/>
  <c r="C232"/>
  <c r="D319"/>
  <c r="E319"/>
  <c r="E296"/>
  <c r="D296"/>
  <c r="D286"/>
  <c r="E286"/>
  <c r="D302"/>
  <c r="E302"/>
  <c r="E306"/>
  <c r="C306" s="1"/>
  <c r="C250"/>
  <c r="E291"/>
  <c r="C291" s="1"/>
  <c r="C272"/>
  <c r="E299"/>
  <c r="C299" s="1"/>
  <c r="C236"/>
  <c r="D283"/>
  <c r="E283"/>
  <c r="D287"/>
  <c r="E287"/>
  <c r="D320"/>
  <c r="E320"/>
  <c r="E316"/>
  <c r="D316"/>
  <c r="E298"/>
  <c r="D298"/>
  <c r="D312"/>
  <c r="E312"/>
  <c r="C241"/>
  <c r="C284"/>
  <c r="C252"/>
  <c r="C247"/>
  <c r="E314"/>
  <c r="C314" s="1"/>
  <c r="E317"/>
  <c r="D317"/>
  <c r="E305"/>
  <c r="D305"/>
  <c r="E288"/>
  <c r="D288"/>
  <c r="D281"/>
  <c r="E281"/>
  <c r="D304"/>
  <c r="E304"/>
  <c r="E311"/>
  <c r="D311"/>
  <c r="D295"/>
  <c r="E295"/>
  <c r="E309"/>
  <c r="D309"/>
  <c r="C309" s="1"/>
  <c r="E290"/>
  <c r="D290"/>
  <c r="E315"/>
  <c r="D315"/>
  <c r="D303"/>
  <c r="E303"/>
  <c r="D313"/>
  <c r="E313"/>
  <c r="E307"/>
  <c r="C307" s="1"/>
  <c r="C264"/>
  <c r="C258"/>
  <c r="C254"/>
  <c r="C251"/>
  <c r="E282"/>
  <c r="D282"/>
  <c r="D293"/>
  <c r="C293" s="1"/>
  <c r="E293"/>
  <c r="E278"/>
  <c r="D278"/>
  <c r="D289"/>
  <c r="E289"/>
  <c r="E301"/>
  <c r="D301"/>
  <c r="D294"/>
  <c r="C294" s="1"/>
  <c r="E294"/>
  <c r="C274"/>
  <c r="D318"/>
  <c r="E318"/>
  <c r="D279"/>
  <c r="E279"/>
  <c r="D310"/>
  <c r="E310"/>
  <c r="E280"/>
  <c r="D280"/>
  <c r="E285"/>
  <c r="D285"/>
  <c r="D308"/>
  <c r="E308"/>
  <c r="E300"/>
  <c r="D300"/>
  <c r="D297"/>
  <c r="E297"/>
  <c r="C270"/>
  <c r="C265"/>
  <c r="C262"/>
  <c r="C242"/>
  <c r="C257"/>
  <c r="C297" l="1"/>
  <c r="C289"/>
  <c r="C301"/>
  <c r="C282"/>
  <c r="C304"/>
  <c r="C303"/>
  <c r="C295"/>
  <c r="C286"/>
  <c r="C308"/>
  <c r="C279"/>
  <c r="V99" s="1"/>
  <c r="C285"/>
  <c r="C287"/>
  <c r="C298"/>
  <c r="C300"/>
  <c r="C278"/>
  <c r="C315"/>
  <c r="C311"/>
  <c r="C305"/>
  <c r="C290"/>
  <c r="C317"/>
  <c r="C316"/>
  <c r="C310"/>
  <c r="C283"/>
  <c r="C302"/>
  <c r="C312"/>
  <c r="C319"/>
  <c r="C280"/>
  <c r="C288"/>
  <c r="C318"/>
  <c r="C313"/>
  <c r="C281"/>
  <c r="L109" s="1"/>
  <c r="C320"/>
  <c r="C296"/>
  <c r="O113" l="1"/>
  <c r="R108"/>
  <c r="L102"/>
  <c r="L108"/>
  <c r="V126"/>
  <c r="R129"/>
  <c r="W116"/>
  <c r="O101"/>
  <c r="Q111"/>
  <c r="S124"/>
  <c r="W125"/>
  <c r="L112"/>
  <c r="M110"/>
  <c r="N97"/>
  <c r="V105"/>
  <c r="M113"/>
  <c r="S106"/>
  <c r="P101"/>
  <c r="O124"/>
  <c r="R114"/>
  <c r="R126"/>
  <c r="N100"/>
  <c r="P107"/>
  <c r="N104"/>
  <c r="T116"/>
  <c r="R125"/>
  <c r="U98"/>
  <c r="Q105"/>
  <c r="U107"/>
  <c r="N103"/>
  <c r="V115"/>
  <c r="N102"/>
  <c r="P102"/>
  <c r="O102"/>
  <c r="W97"/>
  <c r="L113"/>
  <c r="U125"/>
  <c r="U122"/>
  <c r="T100"/>
  <c r="T107"/>
  <c r="S116"/>
  <c r="S128"/>
  <c r="Q107"/>
  <c r="O123"/>
  <c r="N95"/>
  <c r="U114"/>
  <c r="L94"/>
  <c r="R116"/>
  <c r="P119"/>
  <c r="O116"/>
  <c r="V97"/>
  <c r="T114"/>
  <c r="M125"/>
  <c r="P124"/>
  <c r="L116"/>
  <c r="S127"/>
  <c r="U116"/>
  <c r="S107"/>
  <c r="W118"/>
  <c r="V124"/>
  <c r="W94"/>
  <c r="W101"/>
  <c r="Q99"/>
  <c r="P114"/>
  <c r="S103"/>
  <c r="O104"/>
  <c r="U117"/>
  <c r="P127"/>
  <c r="L121"/>
  <c r="U96"/>
  <c r="R96"/>
  <c r="Q109"/>
  <c r="W126"/>
  <c r="L114"/>
  <c r="P116"/>
  <c r="U106"/>
  <c r="O106"/>
  <c r="Q101"/>
  <c r="R119"/>
  <c r="O120"/>
  <c r="N122"/>
  <c r="N101"/>
  <c r="Q102"/>
  <c r="R103"/>
  <c r="R100"/>
  <c r="S119"/>
  <c r="V128"/>
  <c r="V96"/>
  <c r="M119"/>
  <c r="U105"/>
  <c r="S97"/>
  <c r="U119"/>
  <c r="P104"/>
  <c r="R107"/>
  <c r="S100"/>
  <c r="V94"/>
  <c r="P125"/>
  <c r="U111"/>
  <c r="W111"/>
  <c r="V129"/>
  <c r="S115"/>
  <c r="S96"/>
  <c r="V120"/>
  <c r="S114"/>
  <c r="M103"/>
  <c r="W103"/>
  <c r="R98"/>
  <c r="R101"/>
  <c r="S109"/>
  <c r="L125"/>
  <c r="W105"/>
  <c r="L119"/>
  <c r="L107"/>
  <c r="R111"/>
  <c r="N127"/>
  <c r="T111"/>
  <c r="T129"/>
  <c r="O111"/>
  <c r="L95"/>
  <c r="O94"/>
  <c r="S118"/>
  <c r="N114"/>
  <c r="N96"/>
  <c r="M112"/>
  <c r="S105"/>
  <c r="S126"/>
  <c r="O128"/>
  <c r="M122"/>
  <c r="O97"/>
  <c r="Q108"/>
  <c r="S125"/>
  <c r="M98"/>
  <c r="U129"/>
  <c r="S123"/>
  <c r="T128"/>
  <c r="W109"/>
  <c r="U112"/>
  <c r="M129"/>
  <c r="L110"/>
  <c r="O127"/>
  <c r="M97"/>
  <c r="P98"/>
  <c r="O122"/>
  <c r="S113"/>
  <c r="N110"/>
  <c r="Q117"/>
  <c r="N94"/>
  <c r="N98"/>
  <c r="Q104"/>
  <c r="N105"/>
  <c r="Q97"/>
  <c r="N113"/>
  <c r="O114"/>
  <c r="L106"/>
  <c r="Q121"/>
  <c r="M114"/>
  <c r="R127"/>
  <c r="L120"/>
  <c r="P123"/>
  <c r="W102"/>
  <c r="T97"/>
  <c r="R120"/>
  <c r="W127"/>
  <c r="S112"/>
  <c r="U103"/>
  <c r="O96"/>
  <c r="V112"/>
  <c r="S129"/>
  <c r="U127"/>
  <c r="V104"/>
  <c r="M128"/>
  <c r="V106"/>
  <c r="U115"/>
  <c r="L123"/>
  <c r="L98"/>
  <c r="V113"/>
  <c r="W108"/>
  <c r="T118"/>
  <c r="O105"/>
  <c r="T120"/>
  <c r="L127"/>
  <c r="O115"/>
  <c r="W104"/>
  <c r="T94"/>
  <c r="N109"/>
  <c r="T122"/>
  <c r="M116"/>
  <c r="N112"/>
  <c r="L124"/>
  <c r="R109"/>
  <c r="L96"/>
  <c r="P122"/>
  <c r="W96"/>
  <c r="L129"/>
  <c r="O117"/>
  <c r="R115"/>
  <c r="T127"/>
  <c r="S99"/>
  <c r="T124"/>
  <c r="P128"/>
  <c r="O118"/>
  <c r="M115"/>
  <c r="L117"/>
  <c r="P120"/>
  <c r="Q113"/>
  <c r="O100"/>
  <c r="W121"/>
  <c r="P97"/>
  <c r="T96"/>
  <c r="T104"/>
  <c r="P129"/>
  <c r="Q127"/>
  <c r="N111"/>
  <c r="R99"/>
  <c r="U101"/>
  <c r="U109"/>
  <c r="P113"/>
  <c r="T115"/>
  <c r="V118"/>
  <c r="V119"/>
  <c r="P95"/>
  <c r="O126"/>
  <c r="N129"/>
  <c r="W110"/>
  <c r="Q115"/>
  <c r="N125"/>
  <c r="T103"/>
  <c r="T119"/>
  <c r="L99"/>
  <c r="O103"/>
  <c r="L118"/>
  <c r="V117"/>
  <c r="P100"/>
  <c r="Q112"/>
  <c r="M124"/>
  <c r="R97"/>
  <c r="N116"/>
  <c r="R112"/>
  <c r="V114"/>
  <c r="W100"/>
  <c r="U99"/>
  <c r="M96"/>
  <c r="O98"/>
  <c r="N118"/>
  <c r="Q125"/>
  <c r="M104"/>
  <c r="O110"/>
  <c r="S102"/>
  <c r="U124"/>
  <c r="T121"/>
  <c r="L104"/>
  <c r="R118"/>
  <c r="O129"/>
  <c r="L103"/>
  <c r="R117"/>
  <c r="M99"/>
  <c r="U120"/>
  <c r="Q100"/>
  <c r="T108"/>
  <c r="P105"/>
  <c r="Q96"/>
  <c r="R124"/>
  <c r="M105"/>
  <c r="Q124"/>
  <c r="M123"/>
  <c r="R102"/>
  <c r="Q103"/>
  <c r="P110"/>
  <c r="V107"/>
  <c r="V109"/>
  <c r="L101"/>
  <c r="W112"/>
  <c r="V98"/>
  <c r="V122"/>
  <c r="U100"/>
  <c r="U97"/>
  <c r="W107"/>
  <c r="T106"/>
  <c r="V108"/>
  <c r="P111"/>
  <c r="N106"/>
  <c r="L97"/>
  <c r="U126"/>
  <c r="T99"/>
  <c r="N128"/>
  <c r="V100"/>
  <c r="S94"/>
  <c r="M109"/>
  <c r="S98"/>
  <c r="N123"/>
  <c r="T105"/>
  <c r="Q94"/>
  <c r="S108"/>
  <c r="S117"/>
  <c r="U108"/>
  <c r="P121"/>
  <c r="P108"/>
  <c r="O112"/>
  <c r="N120"/>
  <c r="V125"/>
  <c r="L115"/>
  <c r="W98"/>
  <c r="S122"/>
  <c r="W124"/>
  <c r="V127"/>
  <c r="T101"/>
  <c r="Q106"/>
  <c r="V121"/>
  <c r="N117"/>
  <c r="L122"/>
  <c r="M95"/>
  <c r="R104"/>
  <c r="N115"/>
  <c r="Q126"/>
  <c r="U118"/>
  <c r="S110"/>
  <c r="M94"/>
  <c r="W115"/>
  <c r="N121"/>
  <c r="P109"/>
  <c r="W95"/>
  <c r="M108"/>
  <c r="V103"/>
  <c r="T110"/>
  <c r="L111"/>
  <c r="V123"/>
  <c r="O95"/>
  <c r="R94"/>
  <c r="Q129"/>
  <c r="W106"/>
  <c r="P126"/>
  <c r="R123"/>
  <c r="W129"/>
  <c r="P118"/>
  <c r="Q123"/>
  <c r="P99"/>
  <c r="M126"/>
  <c r="P106"/>
  <c r="P117"/>
  <c r="W120"/>
  <c r="P115"/>
  <c r="U128"/>
  <c r="M107"/>
  <c r="U110"/>
  <c r="U113"/>
  <c r="V101"/>
  <c r="V111"/>
  <c r="R95"/>
  <c r="U95"/>
  <c r="R128"/>
  <c r="V116"/>
  <c r="L105"/>
  <c r="M120"/>
  <c r="M106"/>
  <c r="M118"/>
  <c r="T95"/>
  <c r="P96"/>
  <c r="R121"/>
  <c r="Q116"/>
  <c r="M117"/>
  <c r="T102"/>
  <c r="V102"/>
  <c r="T126"/>
  <c r="M111"/>
  <c r="T113"/>
  <c r="S111"/>
  <c r="T112"/>
  <c r="W123"/>
  <c r="O99"/>
  <c r="T109"/>
  <c r="R105"/>
  <c r="Q128"/>
  <c r="T98"/>
  <c r="O125"/>
  <c r="S95"/>
  <c r="Q114"/>
  <c r="O108"/>
  <c r="R113"/>
  <c r="O107"/>
  <c r="N99"/>
  <c r="L126"/>
  <c r="L128"/>
  <c r="M100"/>
  <c r="M127"/>
  <c r="U123"/>
  <c r="U94"/>
  <c r="M102"/>
  <c r="U102"/>
  <c r="W128"/>
  <c r="M121"/>
  <c r="O119"/>
  <c r="V95"/>
  <c r="W99"/>
  <c r="P112"/>
  <c r="O109"/>
  <c r="S121"/>
  <c r="R106"/>
  <c r="W117"/>
  <c r="Q119"/>
  <c r="N107"/>
  <c r="U104"/>
  <c r="V110"/>
  <c r="T125"/>
  <c r="Q120"/>
  <c r="Q118"/>
  <c r="O121"/>
  <c r="M101"/>
  <c r="P94"/>
  <c r="Q110"/>
  <c r="Q98"/>
  <c r="N108"/>
  <c r="L100"/>
  <c r="U121"/>
  <c r="S120"/>
  <c r="S104"/>
  <c r="R110"/>
  <c r="N119"/>
  <c r="T123"/>
  <c r="W113"/>
  <c r="T117"/>
  <c r="P103"/>
  <c r="W122"/>
  <c r="Q122"/>
  <c r="W119"/>
  <c r="S101"/>
  <c r="W114"/>
  <c r="N126"/>
  <c r="R122"/>
  <c r="Q95"/>
  <c r="N124"/>
  <c r="G111" l="1"/>
  <c r="F111" s="1"/>
  <c r="G126"/>
  <c r="F126" s="1"/>
  <c r="G94"/>
  <c r="F94" s="1"/>
  <c r="G113"/>
  <c r="G108"/>
  <c r="F108" s="1"/>
  <c r="G119"/>
  <c r="F119" s="1"/>
  <c r="G107"/>
  <c r="F107" s="1"/>
  <c r="G116"/>
  <c r="F116" s="1"/>
  <c r="G103"/>
  <c r="F103" s="1"/>
  <c r="G109"/>
  <c r="F109" s="1"/>
  <c r="G100"/>
  <c r="F100" s="1"/>
  <c r="G102"/>
  <c r="F102" s="1"/>
  <c r="G112"/>
  <c r="F112" s="1"/>
  <c r="G96"/>
  <c r="F96" s="1"/>
  <c r="G128"/>
  <c r="G101"/>
  <c r="F101" s="1"/>
  <c r="G118"/>
  <c r="F118" s="1"/>
  <c r="G106"/>
  <c r="F106" s="1"/>
  <c r="G110"/>
  <c r="F110" s="1"/>
  <c r="G117"/>
  <c r="F117" s="1"/>
  <c r="G122"/>
  <c r="F122" s="1"/>
  <c r="G121"/>
  <c r="F121" s="1"/>
  <c r="G97"/>
  <c r="F97" s="1"/>
  <c r="G104"/>
  <c r="F104" s="1"/>
  <c r="G98"/>
  <c r="F98" s="1"/>
  <c r="G114"/>
  <c r="F114" s="1"/>
  <c r="G105"/>
  <c r="F105" s="1"/>
  <c r="G129"/>
  <c r="G124"/>
  <c r="F124" s="1"/>
  <c r="G127"/>
  <c r="F127" s="1"/>
  <c r="G120"/>
  <c r="F120" s="1"/>
  <c r="G125"/>
  <c r="G115"/>
  <c r="F115" s="1"/>
  <c r="G99"/>
  <c r="F99" s="1"/>
  <c r="G123"/>
  <c r="F123" s="1"/>
  <c r="G95"/>
  <c r="F95" s="1"/>
  <c r="J12" s="1"/>
  <c r="F12" s="1"/>
  <c r="J39" l="1"/>
  <c r="F39" s="1"/>
  <c r="X39" s="1"/>
  <c r="F113"/>
  <c r="J46" s="1"/>
  <c r="F125"/>
  <c r="J38" s="1"/>
  <c r="F38" s="1"/>
  <c r="X38" s="1"/>
  <c r="G19"/>
  <c r="P19" s="1"/>
  <c r="J22"/>
  <c r="F22" s="1"/>
  <c r="X22" s="1"/>
  <c r="J19"/>
  <c r="F19" s="1"/>
  <c r="X19" s="1"/>
  <c r="G20"/>
  <c r="M20" s="1"/>
  <c r="X12"/>
  <c r="V20"/>
  <c r="G39"/>
  <c r="G12"/>
  <c r="G22"/>
  <c r="G16"/>
  <c r="J16"/>
  <c r="F16" s="1"/>
  <c r="X16" s="1"/>
  <c r="G15"/>
  <c r="J15"/>
  <c r="F15" s="1"/>
  <c r="X15" s="1"/>
  <c r="J37"/>
  <c r="F37" s="1"/>
  <c r="X37" s="1"/>
  <c r="J36"/>
  <c r="F36" s="1"/>
  <c r="X36" s="1"/>
  <c r="J20"/>
  <c r="F20" s="1"/>
  <c r="X20" s="1"/>
  <c r="G35"/>
  <c r="G37"/>
  <c r="J35"/>
  <c r="F35" s="1"/>
  <c r="X35" s="1"/>
  <c r="G33"/>
  <c r="G21"/>
  <c r="J21"/>
  <c r="F21" s="1"/>
  <c r="X21" s="1"/>
  <c r="J29"/>
  <c r="F29" s="1"/>
  <c r="X29" s="1"/>
  <c r="G32"/>
  <c r="J28" l="1"/>
  <c r="F28" s="1"/>
  <c r="X28" s="1"/>
  <c r="G29"/>
  <c r="U29" s="1"/>
  <c r="G25"/>
  <c r="G26"/>
  <c r="M26" s="1"/>
  <c r="G27"/>
  <c r="P27" s="1"/>
  <c r="J27"/>
  <c r="F27" s="1"/>
  <c r="X27" s="1"/>
  <c r="J45"/>
  <c r="G28"/>
  <c r="T28" s="1"/>
  <c r="R19"/>
  <c r="J34"/>
  <c r="F34" s="1"/>
  <c r="X34" s="1"/>
  <c r="J25"/>
  <c r="F25" s="1"/>
  <c r="X25" s="1"/>
  <c r="J26"/>
  <c r="F26" s="1"/>
  <c r="X26" s="1"/>
  <c r="G34"/>
  <c r="O34" s="1"/>
  <c r="J32"/>
  <c r="F32" s="1"/>
  <c r="X32" s="1"/>
  <c r="G38"/>
  <c r="M38" s="1"/>
  <c r="J33"/>
  <c r="F33" s="1"/>
  <c r="X33" s="1"/>
  <c r="J44"/>
  <c r="J42"/>
  <c r="G36"/>
  <c r="S36" s="1"/>
  <c r="Q19"/>
  <c r="T19"/>
  <c r="U19"/>
  <c r="O19"/>
  <c r="L19"/>
  <c r="M19"/>
  <c r="V19"/>
  <c r="N19"/>
  <c r="R20"/>
  <c r="S19"/>
  <c r="S20"/>
  <c r="O20"/>
  <c r="T20"/>
  <c r="L20"/>
  <c r="N20"/>
  <c r="Q20"/>
  <c r="P20"/>
  <c r="U20"/>
  <c r="Q34"/>
  <c r="R34"/>
  <c r="U34"/>
  <c r="M34"/>
  <c r="O38"/>
  <c r="T32"/>
  <c r="L32"/>
  <c r="U32"/>
  <c r="M32"/>
  <c r="O32"/>
  <c r="P32"/>
  <c r="Q32"/>
  <c r="S32"/>
  <c r="N32"/>
  <c r="R32"/>
  <c r="V32"/>
  <c r="O35"/>
  <c r="P35"/>
  <c r="V35"/>
  <c r="L35"/>
  <c r="M35"/>
  <c r="N35"/>
  <c r="R35"/>
  <c r="T35"/>
  <c r="Q35"/>
  <c r="S35"/>
  <c r="U35"/>
  <c r="U36"/>
  <c r="O36"/>
  <c r="N36"/>
  <c r="R28"/>
  <c r="S28"/>
  <c r="N28"/>
  <c r="O28"/>
  <c r="V28"/>
  <c r="P28"/>
  <c r="Q15"/>
  <c r="R15"/>
  <c r="T15"/>
  <c r="U15"/>
  <c r="V15"/>
  <c r="L15"/>
  <c r="N15"/>
  <c r="P15"/>
  <c r="M15"/>
  <c r="O15"/>
  <c r="S15"/>
  <c r="S39"/>
  <c r="T39"/>
  <c r="L39"/>
  <c r="P39"/>
  <c r="Q39"/>
  <c r="R39"/>
  <c r="V39"/>
  <c r="N39"/>
  <c r="M39"/>
  <c r="O39"/>
  <c r="U39"/>
  <c r="Q37"/>
  <c r="R37"/>
  <c r="N37"/>
  <c r="O37"/>
  <c r="P37"/>
  <c r="T37"/>
  <c r="V37"/>
  <c r="L37"/>
  <c r="S37"/>
  <c r="U37"/>
  <c r="M37"/>
  <c r="Q26"/>
  <c r="O26"/>
  <c r="S26"/>
  <c r="R26"/>
  <c r="S27"/>
  <c r="T27"/>
  <c r="L27"/>
  <c r="N27"/>
  <c r="U33"/>
  <c r="M33"/>
  <c r="V33"/>
  <c r="N33"/>
  <c r="T33"/>
  <c r="L33"/>
  <c r="P33"/>
  <c r="R33"/>
  <c r="Q33"/>
  <c r="S33"/>
  <c r="O33"/>
  <c r="P12"/>
  <c r="Q12"/>
  <c r="M12"/>
  <c r="N12"/>
  <c r="O12"/>
  <c r="S12"/>
  <c r="U12"/>
  <c r="V12"/>
  <c r="R12"/>
  <c r="T12"/>
  <c r="L12"/>
  <c r="V22"/>
  <c r="N22"/>
  <c r="O22"/>
  <c r="S22"/>
  <c r="T22"/>
  <c r="U22"/>
  <c r="M22"/>
  <c r="Q22"/>
  <c r="R22"/>
  <c r="L22"/>
  <c r="P22"/>
  <c r="S29"/>
  <c r="T29"/>
  <c r="V29"/>
  <c r="N29"/>
  <c r="M29"/>
  <c r="O29"/>
  <c r="R16"/>
  <c r="S16"/>
  <c r="O16"/>
  <c r="P16"/>
  <c r="Q16"/>
  <c r="U16"/>
  <c r="M16"/>
  <c r="L16"/>
  <c r="N16"/>
  <c r="T16"/>
  <c r="V16"/>
  <c r="O25"/>
  <c r="P25"/>
  <c r="N25"/>
  <c r="Q25"/>
  <c r="R25"/>
  <c r="T25"/>
  <c r="V25"/>
  <c r="L25"/>
  <c r="S25"/>
  <c r="U25"/>
  <c r="M25"/>
  <c r="U21"/>
  <c r="M21"/>
  <c r="V21"/>
  <c r="N21"/>
  <c r="L21"/>
  <c r="O21"/>
  <c r="P21"/>
  <c r="R21"/>
  <c r="T21"/>
  <c r="Q21"/>
  <c r="S21"/>
  <c r="CI91"/>
  <c r="P29" l="1"/>
  <c r="V27"/>
  <c r="N26"/>
  <c r="P26"/>
  <c r="S34"/>
  <c r="T26"/>
  <c r="U26"/>
  <c r="Q29"/>
  <c r="L29"/>
  <c r="M27"/>
  <c r="Q27"/>
  <c r="V26"/>
  <c r="T34"/>
  <c r="V34"/>
  <c r="R29"/>
  <c r="DA91"/>
  <c r="O27"/>
  <c r="R27"/>
  <c r="L26"/>
  <c r="L34"/>
  <c r="N34"/>
  <c r="CZ91"/>
  <c r="CT91"/>
  <c r="U27"/>
  <c r="T36"/>
  <c r="P34"/>
  <c r="CV91"/>
  <c r="BK378" s="1"/>
  <c r="CD91"/>
  <c r="AS113" s="1"/>
  <c r="CX91"/>
  <c r="BM367" s="1"/>
  <c r="CJ91"/>
  <c r="AY186" s="1"/>
  <c r="DD91"/>
  <c r="BS336" s="1"/>
  <c r="CL91"/>
  <c r="BA325" s="1"/>
  <c r="DB91"/>
  <c r="BQ379" s="1"/>
  <c r="CP91"/>
  <c r="BE381" s="1"/>
  <c r="CY91"/>
  <c r="BN383" s="1"/>
  <c r="BU91"/>
  <c r="AJ348" s="1"/>
  <c r="CR91"/>
  <c r="BG342" s="1"/>
  <c r="CS91"/>
  <c r="BH246" s="1"/>
  <c r="CW91"/>
  <c r="BL382" s="1"/>
  <c r="CF91"/>
  <c r="AU288" s="1"/>
  <c r="BV91"/>
  <c r="AK354" s="1"/>
  <c r="Q38"/>
  <c r="BZ91"/>
  <c r="AO291" s="1"/>
  <c r="CO91"/>
  <c r="BD341" s="1"/>
  <c r="CG91"/>
  <c r="AV309" s="1"/>
  <c r="CU91"/>
  <c r="BJ366" s="1"/>
  <c r="L28"/>
  <c r="M28"/>
  <c r="M36"/>
  <c r="BX91"/>
  <c r="N38"/>
  <c r="R38"/>
  <c r="P38"/>
  <c r="S38"/>
  <c r="S44" i="2"/>
  <c r="T44" s="1"/>
  <c r="CC91" i="1"/>
  <c r="AR380" s="1"/>
  <c r="Q28"/>
  <c r="R36"/>
  <c r="P36"/>
  <c r="CA91"/>
  <c r="AP355" s="1"/>
  <c r="V38"/>
  <c r="S43" i="2"/>
  <c r="T43" s="1"/>
  <c r="U38" i="1"/>
  <c r="CN91"/>
  <c r="BC346" s="1"/>
  <c r="BY91"/>
  <c r="AN378" s="1"/>
  <c r="CE91"/>
  <c r="AT360" s="1"/>
  <c r="CB91"/>
  <c r="AQ344" s="1"/>
  <c r="U28"/>
  <c r="L36"/>
  <c r="Q36"/>
  <c r="CM91"/>
  <c r="BB373" s="1"/>
  <c r="L38"/>
  <c r="CH91"/>
  <c r="AW286" s="1"/>
  <c r="T38"/>
  <c r="CQ91"/>
  <c r="BF291" s="1"/>
  <c r="CK91"/>
  <c r="AZ327" s="1"/>
  <c r="DC91"/>
  <c r="BR138" s="1"/>
  <c r="V36"/>
  <c r="BW91"/>
  <c r="AL332" s="1"/>
  <c r="BO380"/>
  <c r="BO376"/>
  <c r="BO372"/>
  <c r="BO368"/>
  <c r="BO364"/>
  <c r="BO360"/>
  <c r="BO356"/>
  <c r="BO352"/>
  <c r="BO348"/>
  <c r="BO344"/>
  <c r="BO340"/>
  <c r="BO383"/>
  <c r="BO381"/>
  <c r="BO374"/>
  <c r="BO367"/>
  <c r="BO365"/>
  <c r="BO358"/>
  <c r="BO351"/>
  <c r="BO349"/>
  <c r="BO342"/>
  <c r="BO334"/>
  <c r="BO328"/>
  <c r="BO322"/>
  <c r="BO319"/>
  <c r="BO311"/>
  <c r="BO382"/>
  <c r="BO379"/>
  <c r="BO373"/>
  <c r="BO370"/>
  <c r="BO361"/>
  <c r="BO335"/>
  <c r="BO325"/>
  <c r="BO317"/>
  <c r="BO316"/>
  <c r="BO308"/>
  <c r="BO300"/>
  <c r="BO292"/>
  <c r="BO284"/>
  <c r="BO276"/>
  <c r="BO268"/>
  <c r="BO260"/>
  <c r="BO371"/>
  <c r="BO369"/>
  <c r="BO347"/>
  <c r="BO345"/>
  <c r="BO333"/>
  <c r="BO326"/>
  <c r="BO314"/>
  <c r="BO303"/>
  <c r="BO302"/>
  <c r="BO290"/>
  <c r="BO289"/>
  <c r="BO277"/>
  <c r="BO264"/>
  <c r="BO250"/>
  <c r="BO362"/>
  <c r="BO343"/>
  <c r="BO307"/>
  <c r="BO294"/>
  <c r="BO321"/>
  <c r="BO306"/>
  <c r="BO301"/>
  <c r="BO297"/>
  <c r="BO355"/>
  <c r="BO353"/>
  <c r="BO346"/>
  <c r="BO339"/>
  <c r="BO331"/>
  <c r="BO312"/>
  <c r="BO305"/>
  <c r="BO283"/>
  <c r="BO270"/>
  <c r="BO256"/>
  <c r="BO255"/>
  <c r="BO243"/>
  <c r="BO235"/>
  <c r="BO227"/>
  <c r="BO219"/>
  <c r="BO211"/>
  <c r="BO203"/>
  <c r="BO195"/>
  <c r="BO187"/>
  <c r="BO179"/>
  <c r="BO171"/>
  <c r="BO163"/>
  <c r="BO155"/>
  <c r="BO147"/>
  <c r="BO139"/>
  <c r="BO338"/>
  <c r="BO337"/>
  <c r="BO327"/>
  <c r="BO288"/>
  <c r="BO278"/>
  <c r="BO275"/>
  <c r="BO265"/>
  <c r="BO262"/>
  <c r="BO354"/>
  <c r="BO350"/>
  <c r="BO310"/>
  <c r="BO313"/>
  <c r="BO304"/>
  <c r="BO281"/>
  <c r="BO377"/>
  <c r="BO366"/>
  <c r="BO318"/>
  <c r="BO280"/>
  <c r="BO274"/>
  <c r="BO263"/>
  <c r="BO254"/>
  <c r="BO252"/>
  <c r="BO238"/>
  <c r="BO237"/>
  <c r="BO225"/>
  <c r="BO224"/>
  <c r="BO212"/>
  <c r="BO199"/>
  <c r="BO186"/>
  <c r="BO174"/>
  <c r="BO173"/>
  <c r="BO161"/>
  <c r="BO160"/>
  <c r="BO148"/>
  <c r="BO320"/>
  <c r="BO309"/>
  <c r="BO285"/>
  <c r="BO273"/>
  <c r="BO249"/>
  <c r="BO236"/>
  <c r="BO223"/>
  <c r="BO210"/>
  <c r="BO198"/>
  <c r="BO197"/>
  <c r="BO375"/>
  <c r="BO298"/>
  <c r="BO287"/>
  <c r="BO279"/>
  <c r="BO222"/>
  <c r="BO209"/>
  <c r="BO206"/>
  <c r="BO196"/>
  <c r="BO193"/>
  <c r="BO181"/>
  <c r="BO168"/>
  <c r="BO158"/>
  <c r="BO145"/>
  <c r="BO137"/>
  <c r="BO135"/>
  <c r="BO132"/>
  <c r="BO126"/>
  <c r="BO118"/>
  <c r="BO110"/>
  <c r="BO332"/>
  <c r="BO295"/>
  <c r="BO244"/>
  <c r="BO241"/>
  <c r="BO357"/>
  <c r="BO272"/>
  <c r="BO271"/>
  <c r="BO253"/>
  <c r="BO248"/>
  <c r="BO191"/>
  <c r="BO178"/>
  <c r="BO165"/>
  <c r="BO152"/>
  <c r="BO142"/>
  <c r="BO136"/>
  <c r="BO129"/>
  <c r="BO128"/>
  <c r="BO127"/>
  <c r="BO119"/>
  <c r="BO111"/>
  <c r="BO341"/>
  <c r="BO336"/>
  <c r="BO315"/>
  <c r="BO234"/>
  <c r="BO378"/>
  <c r="BO363"/>
  <c r="BO293"/>
  <c r="BO266"/>
  <c r="BO257"/>
  <c r="BO221"/>
  <c r="BO208"/>
  <c r="BO188"/>
  <c r="BO175"/>
  <c r="BO166"/>
  <c r="BO162"/>
  <c r="BO153"/>
  <c r="BO359"/>
  <c r="BO324"/>
  <c r="BO282"/>
  <c r="BO269"/>
  <c r="BO230"/>
  <c r="BO226"/>
  <c r="BO217"/>
  <c r="BO213"/>
  <c r="BO204"/>
  <c r="BO200"/>
  <c r="BO299"/>
  <c r="BO267"/>
  <c r="BO330"/>
  <c r="BO258"/>
  <c r="BO246"/>
  <c r="BO242"/>
  <c r="BO228"/>
  <c r="BO215"/>
  <c r="BO202"/>
  <c r="BO120"/>
  <c r="BO296"/>
  <c r="BO229"/>
  <c r="BO216"/>
  <c r="BO146"/>
  <c r="BO141"/>
  <c r="BO130"/>
  <c r="BO112"/>
  <c r="BO104"/>
  <c r="BO96"/>
  <c r="BO286"/>
  <c r="BO232"/>
  <c r="BO185"/>
  <c r="BO180"/>
  <c r="BO159"/>
  <c r="BO154"/>
  <c r="BO140"/>
  <c r="BO107"/>
  <c r="BO99"/>
  <c r="BO329"/>
  <c r="BO291"/>
  <c r="BO259"/>
  <c r="BO124"/>
  <c r="BO102"/>
  <c r="BO94"/>
  <c r="BO261"/>
  <c r="BO245"/>
  <c r="BO233"/>
  <c r="BO220"/>
  <c r="BO207"/>
  <c r="BO194"/>
  <c r="BO192"/>
  <c r="BO150"/>
  <c r="BO149"/>
  <c r="BO143"/>
  <c r="BO138"/>
  <c r="BO115"/>
  <c r="BO108"/>
  <c r="BO100"/>
  <c r="BO182"/>
  <c r="BO177"/>
  <c r="BO133"/>
  <c r="BO131"/>
  <c r="BO93"/>
  <c r="BO167"/>
  <c r="BO105"/>
  <c r="BO218"/>
  <c r="BO123"/>
  <c r="BO114"/>
  <c r="BO214"/>
  <c r="BO201"/>
  <c r="BO183"/>
  <c r="BO169"/>
  <c r="BO164"/>
  <c r="BO122"/>
  <c r="BO189"/>
  <c r="BO156"/>
  <c r="BO151"/>
  <c r="BO172"/>
  <c r="BO121"/>
  <c r="BO109"/>
  <c r="BO231"/>
  <c r="BO247"/>
  <c r="BO134"/>
  <c r="BO113"/>
  <c r="BO101"/>
  <c r="BO170"/>
  <c r="BO323"/>
  <c r="BO239"/>
  <c r="BO117"/>
  <c r="BO106"/>
  <c r="BO251"/>
  <c r="BO240"/>
  <c r="BO184"/>
  <c r="BO125"/>
  <c r="BO116"/>
  <c r="BO98"/>
  <c r="BO97"/>
  <c r="BO190"/>
  <c r="BO176"/>
  <c r="BO157"/>
  <c r="BO144"/>
  <c r="BO95"/>
  <c r="BO205"/>
  <c r="BO103"/>
  <c r="BG340"/>
  <c r="BG357"/>
  <c r="BG127"/>
  <c r="AX383"/>
  <c r="AX379"/>
  <c r="AX375"/>
  <c r="AX371"/>
  <c r="AX367"/>
  <c r="AX363"/>
  <c r="AX359"/>
  <c r="AX355"/>
  <c r="AX351"/>
  <c r="AX347"/>
  <c r="AX343"/>
  <c r="AX339"/>
  <c r="AX382"/>
  <c r="AX380"/>
  <c r="AX373"/>
  <c r="AX366"/>
  <c r="AX364"/>
  <c r="AX357"/>
  <c r="AX350"/>
  <c r="AX348"/>
  <c r="AX341"/>
  <c r="AX338"/>
  <c r="AX334"/>
  <c r="AX330"/>
  <c r="AX326"/>
  <c r="AX322"/>
  <c r="AX370"/>
  <c r="AX361"/>
  <c r="AX358"/>
  <c r="AX352"/>
  <c r="AX349"/>
  <c r="AX346"/>
  <c r="AX340"/>
  <c r="AX332"/>
  <c r="AX327"/>
  <c r="AX321"/>
  <c r="AX316"/>
  <c r="AX376"/>
  <c r="AX319"/>
  <c r="AX318"/>
  <c r="AX305"/>
  <c r="AX297"/>
  <c r="AX289"/>
  <c r="AX281"/>
  <c r="AX273"/>
  <c r="AX265"/>
  <c r="AX368"/>
  <c r="AX344"/>
  <c r="AX336"/>
  <c r="AX323"/>
  <c r="AX313"/>
  <c r="AX304"/>
  <c r="AX292"/>
  <c r="AX291"/>
  <c r="AX279"/>
  <c r="AX278"/>
  <c r="AX266"/>
  <c r="AX255"/>
  <c r="AX247"/>
  <c r="AX377"/>
  <c r="AX335"/>
  <c r="AX324"/>
  <c r="AX314"/>
  <c r="AX309"/>
  <c r="AX296"/>
  <c r="AX372"/>
  <c r="AX356"/>
  <c r="AX342"/>
  <c r="AX331"/>
  <c r="AX308"/>
  <c r="AX303"/>
  <c r="AX299"/>
  <c r="AX295"/>
  <c r="AX290"/>
  <c r="AX285"/>
  <c r="AX272"/>
  <c r="AX259"/>
  <c r="AX257"/>
  <c r="AX240"/>
  <c r="AX232"/>
  <c r="AX224"/>
  <c r="AX216"/>
  <c r="AX208"/>
  <c r="AX200"/>
  <c r="AX192"/>
  <c r="AX184"/>
  <c r="AX176"/>
  <c r="AX168"/>
  <c r="AX160"/>
  <c r="AX152"/>
  <c r="AX144"/>
  <c r="AX378"/>
  <c r="AX325"/>
  <c r="AX311"/>
  <c r="AX301"/>
  <c r="AX280"/>
  <c r="AX277"/>
  <c r="AX267"/>
  <c r="AX264"/>
  <c r="AX374"/>
  <c r="AX306"/>
  <c r="AX333"/>
  <c r="AX328"/>
  <c r="AX310"/>
  <c r="AX298"/>
  <c r="AX293"/>
  <c r="AX282"/>
  <c r="AX269"/>
  <c r="AX260"/>
  <c r="AX353"/>
  <c r="AX337"/>
  <c r="AX262"/>
  <c r="AX239"/>
  <c r="AX227"/>
  <c r="AX226"/>
  <c r="AX214"/>
  <c r="AX213"/>
  <c r="AX201"/>
  <c r="AX188"/>
  <c r="AX175"/>
  <c r="AX163"/>
  <c r="AX162"/>
  <c r="AX150"/>
  <c r="AX149"/>
  <c r="AX134"/>
  <c r="AX132"/>
  <c r="AX130"/>
  <c r="AX312"/>
  <c r="AX268"/>
  <c r="AX261"/>
  <c r="AX251"/>
  <c r="AX238"/>
  <c r="AX237"/>
  <c r="AX225"/>
  <c r="AX212"/>
  <c r="AX199"/>
  <c r="AX315"/>
  <c r="AX253"/>
  <c r="AX249"/>
  <c r="AX211"/>
  <c r="AX198"/>
  <c r="AX195"/>
  <c r="AX183"/>
  <c r="AX170"/>
  <c r="AX157"/>
  <c r="AX147"/>
  <c r="AX125"/>
  <c r="AX117"/>
  <c r="AX271"/>
  <c r="AX246"/>
  <c r="AX243"/>
  <c r="AX236"/>
  <c r="AX381"/>
  <c r="AX287"/>
  <c r="AX286"/>
  <c r="AX270"/>
  <c r="AX180"/>
  <c r="AX167"/>
  <c r="AX154"/>
  <c r="AX141"/>
  <c r="AX138"/>
  <c r="AX137"/>
  <c r="AX135"/>
  <c r="AX126"/>
  <c r="AX118"/>
  <c r="AX110"/>
  <c r="AX365"/>
  <c r="AX354"/>
  <c r="AX345"/>
  <c r="AX317"/>
  <c r="AX307"/>
  <c r="AX288"/>
  <c r="AX362"/>
  <c r="AX300"/>
  <c r="AX283"/>
  <c r="AX258"/>
  <c r="AX256"/>
  <c r="AX230"/>
  <c r="AX217"/>
  <c r="AX204"/>
  <c r="AX274"/>
  <c r="AX234"/>
  <c r="AX221"/>
  <c r="AX360"/>
  <c r="AX244"/>
  <c r="AX233"/>
  <c r="AX229"/>
  <c r="AX220"/>
  <c r="AX207"/>
  <c r="AX194"/>
  <c r="AX275"/>
  <c r="AX263"/>
  <c r="AX242"/>
  <c r="AX223"/>
  <c r="AX210"/>
  <c r="AX197"/>
  <c r="AX191"/>
  <c r="AX187"/>
  <c r="AX182"/>
  <c r="AX178"/>
  <c r="AX174"/>
  <c r="AX169"/>
  <c r="AX165"/>
  <c r="AX161"/>
  <c r="AX156"/>
  <c r="AX148"/>
  <c r="AX143"/>
  <c r="AX133"/>
  <c r="AX124"/>
  <c r="AX119"/>
  <c r="AX245"/>
  <c r="AX189"/>
  <c r="AX146"/>
  <c r="AX116"/>
  <c r="AX111"/>
  <c r="AX103"/>
  <c r="AX95"/>
  <c r="AX329"/>
  <c r="AX228"/>
  <c r="AX215"/>
  <c r="AX202"/>
  <c r="AX145"/>
  <c r="AX140"/>
  <c r="AX129"/>
  <c r="AX128"/>
  <c r="AX121"/>
  <c r="AX115"/>
  <c r="AX106"/>
  <c r="AX98"/>
  <c r="AX185"/>
  <c r="AX173"/>
  <c r="AX159"/>
  <c r="AX139"/>
  <c r="AX127"/>
  <c r="AX114"/>
  <c r="AX109"/>
  <c r="AX101"/>
  <c r="AX93"/>
  <c r="AX284"/>
  <c r="AX241"/>
  <c r="AX235"/>
  <c r="AX203"/>
  <c r="AX181"/>
  <c r="AX107"/>
  <c r="AX99"/>
  <c r="AX302"/>
  <c r="AX294"/>
  <c r="AX179"/>
  <c r="AX151"/>
  <c r="AX120"/>
  <c r="AX105"/>
  <c r="AX104"/>
  <c r="AX94"/>
  <c r="AX96"/>
  <c r="AX276"/>
  <c r="AX190"/>
  <c r="AX171"/>
  <c r="AX166"/>
  <c r="AX123"/>
  <c r="AX222"/>
  <c r="AX158"/>
  <c r="AX153"/>
  <c r="AX122"/>
  <c r="AX113"/>
  <c r="AX219"/>
  <c r="AX206"/>
  <c r="AX193"/>
  <c r="AX131"/>
  <c r="AX102"/>
  <c r="AX209"/>
  <c r="AX196"/>
  <c r="AX177"/>
  <c r="AX155"/>
  <c r="AX112"/>
  <c r="AX320"/>
  <c r="AX186"/>
  <c r="AX172"/>
  <c r="AX142"/>
  <c r="AX136"/>
  <c r="AX100"/>
  <c r="AX254"/>
  <c r="AX252"/>
  <c r="AX250"/>
  <c r="AX248"/>
  <c r="AX231"/>
  <c r="AX218"/>
  <c r="AX205"/>
  <c r="AX164"/>
  <c r="AX97"/>
  <c r="AX369"/>
  <c r="AX108"/>
  <c r="BE367"/>
  <c r="BE156"/>
  <c r="AK347"/>
  <c r="AK256"/>
  <c r="AK201"/>
  <c r="AK208"/>
  <c r="AK187"/>
  <c r="AK236"/>
  <c r="AK123"/>
  <c r="AK126"/>
  <c r="AK108"/>
  <c r="BA364"/>
  <c r="BA306"/>
  <c r="BA282"/>
  <c r="BA383"/>
  <c r="BA354"/>
  <c r="BA321"/>
  <c r="BA185"/>
  <c r="BA255"/>
  <c r="BA320"/>
  <c r="BA269"/>
  <c r="BA154"/>
  <c r="BA338"/>
  <c r="BA202"/>
  <c r="BA299"/>
  <c r="BA277"/>
  <c r="BA279"/>
  <c r="BA208"/>
  <c r="BA238"/>
  <c r="BA191"/>
  <c r="BA136"/>
  <c r="BA116"/>
  <c r="BA287"/>
  <c r="BA236"/>
  <c r="BA109"/>
  <c r="BA157"/>
  <c r="BA149"/>
  <c r="BA351"/>
  <c r="AL345"/>
  <c r="AL371"/>
  <c r="AL348"/>
  <c r="AL254"/>
  <c r="AL118"/>
  <c r="AL233"/>
  <c r="AL306"/>
  <c r="AL291"/>
  <c r="AL102"/>
  <c r="AL280"/>
  <c r="BS362"/>
  <c r="BS326"/>
  <c r="BS320"/>
  <c r="BS355"/>
  <c r="BS216"/>
  <c r="BS106"/>
  <c r="BS234"/>
  <c r="BS294"/>
  <c r="BS149"/>
  <c r="BS232"/>
  <c r="AU378"/>
  <c r="AU379"/>
  <c r="AU296"/>
  <c r="AU371"/>
  <c r="AU254"/>
  <c r="AU276"/>
  <c r="AU239"/>
  <c r="AU151"/>
  <c r="AU283"/>
  <c r="AU331"/>
  <c r="AU196"/>
  <c r="AU233"/>
  <c r="AU352"/>
  <c r="AU148"/>
  <c r="AU97"/>
  <c r="AU257"/>
  <c r="AU121"/>
  <c r="AU225"/>
  <c r="AU259"/>
  <c r="AU188"/>
  <c r="AU218"/>
  <c r="AU154"/>
  <c r="AU213"/>
  <c r="AU355"/>
  <c r="AU123"/>
  <c r="AU163"/>
  <c r="AU243"/>
  <c r="AU156"/>
  <c r="AW383"/>
  <c r="AW262"/>
  <c r="AW320"/>
  <c r="AW330"/>
  <c r="AW211"/>
  <c r="AW288"/>
  <c r="AW177"/>
  <c r="AW348"/>
  <c r="AW239"/>
  <c r="AW168"/>
  <c r="AW254"/>
  <c r="AW176"/>
  <c r="AW295"/>
  <c r="AW116"/>
  <c r="AW183"/>
  <c r="BP380"/>
  <c r="BP376"/>
  <c r="BP372"/>
  <c r="BP368"/>
  <c r="BP364"/>
  <c r="BP360"/>
  <c r="BP356"/>
  <c r="BP352"/>
  <c r="BP348"/>
  <c r="BP344"/>
  <c r="BP340"/>
  <c r="BP379"/>
  <c r="BP377"/>
  <c r="BP370"/>
  <c r="BP363"/>
  <c r="BP361"/>
  <c r="BP354"/>
  <c r="BP347"/>
  <c r="BP345"/>
  <c r="BP338"/>
  <c r="BP335"/>
  <c r="BP331"/>
  <c r="BP327"/>
  <c r="BP323"/>
  <c r="BP383"/>
  <c r="BP374"/>
  <c r="BP371"/>
  <c r="BP365"/>
  <c r="BP362"/>
  <c r="BP359"/>
  <c r="BP353"/>
  <c r="BP350"/>
  <c r="BP341"/>
  <c r="BP336"/>
  <c r="BP321"/>
  <c r="BP314"/>
  <c r="BP328"/>
  <c r="BP318"/>
  <c r="BP303"/>
  <c r="BP295"/>
  <c r="BP287"/>
  <c r="BP279"/>
  <c r="BP271"/>
  <c r="BP263"/>
  <c r="BP366"/>
  <c r="BP346"/>
  <c r="BP337"/>
  <c r="BP320"/>
  <c r="BP317"/>
  <c r="BP304"/>
  <c r="BP291"/>
  <c r="BP278"/>
  <c r="BP266"/>
  <c r="BP265"/>
  <c r="BP253"/>
  <c r="BP367"/>
  <c r="BP332"/>
  <c r="BP330"/>
  <c r="BP316"/>
  <c r="BP312"/>
  <c r="BP297"/>
  <c r="BP381"/>
  <c r="BP358"/>
  <c r="BP315"/>
  <c r="BP306"/>
  <c r="BP301"/>
  <c r="BP293"/>
  <c r="BP286"/>
  <c r="BP273"/>
  <c r="BP260"/>
  <c r="BP257"/>
  <c r="BP238"/>
  <c r="BP230"/>
  <c r="BP222"/>
  <c r="BP214"/>
  <c r="BP206"/>
  <c r="BP198"/>
  <c r="BP190"/>
  <c r="BP182"/>
  <c r="BP174"/>
  <c r="BP166"/>
  <c r="BP158"/>
  <c r="BP150"/>
  <c r="BP142"/>
  <c r="BP382"/>
  <c r="BP375"/>
  <c r="BP310"/>
  <c r="BP299"/>
  <c r="BP281"/>
  <c r="BP268"/>
  <c r="BP258"/>
  <c r="BP357"/>
  <c r="BP351"/>
  <c r="BP311"/>
  <c r="BP309"/>
  <c r="BP349"/>
  <c r="BP298"/>
  <c r="BP285"/>
  <c r="BP272"/>
  <c r="BP259"/>
  <c r="BP255"/>
  <c r="BP343"/>
  <c r="BP339"/>
  <c r="BP326"/>
  <c r="BP305"/>
  <c r="BP269"/>
  <c r="BP248"/>
  <c r="BP239"/>
  <c r="BP226"/>
  <c r="BP213"/>
  <c r="BP201"/>
  <c r="BP200"/>
  <c r="BP188"/>
  <c r="BP187"/>
  <c r="BP175"/>
  <c r="BP162"/>
  <c r="BP149"/>
  <c r="BP135"/>
  <c r="BP131"/>
  <c r="BP373"/>
  <c r="BP369"/>
  <c r="BP280"/>
  <c r="BP274"/>
  <c r="BP262"/>
  <c r="BP254"/>
  <c r="BP252"/>
  <c r="BP237"/>
  <c r="BP225"/>
  <c r="BP224"/>
  <c r="BP212"/>
  <c r="BP211"/>
  <c r="BP199"/>
  <c r="BP333"/>
  <c r="BP319"/>
  <c r="BP313"/>
  <c r="BP270"/>
  <c r="BP256"/>
  <c r="BP245"/>
  <c r="BP242"/>
  <c r="BP235"/>
  <c r="BP232"/>
  <c r="BP229"/>
  <c r="BP219"/>
  <c r="BP216"/>
  <c r="BP203"/>
  <c r="BP184"/>
  <c r="BP177"/>
  <c r="BP171"/>
  <c r="BP164"/>
  <c r="BP161"/>
  <c r="BP151"/>
  <c r="BP148"/>
  <c r="BP138"/>
  <c r="BP125"/>
  <c r="BP117"/>
  <c r="BP264"/>
  <c r="BP355"/>
  <c r="BP308"/>
  <c r="BP300"/>
  <c r="BP290"/>
  <c r="BP289"/>
  <c r="BP288"/>
  <c r="BP209"/>
  <c r="BP196"/>
  <c r="BP193"/>
  <c r="BP181"/>
  <c r="BP168"/>
  <c r="BP155"/>
  <c r="BP145"/>
  <c r="BP137"/>
  <c r="BP132"/>
  <c r="BP126"/>
  <c r="BP118"/>
  <c r="BP110"/>
  <c r="BP302"/>
  <c r="BP249"/>
  <c r="BP292"/>
  <c r="BP275"/>
  <c r="BP244"/>
  <c r="BP183"/>
  <c r="BP179"/>
  <c r="BP170"/>
  <c r="BP157"/>
  <c r="BP322"/>
  <c r="BP241"/>
  <c r="BP221"/>
  <c r="BP208"/>
  <c r="BP195"/>
  <c r="BP334"/>
  <c r="BP324"/>
  <c r="BP294"/>
  <c r="BP282"/>
  <c r="BP217"/>
  <c r="BP204"/>
  <c r="BP296"/>
  <c r="BP283"/>
  <c r="BP261"/>
  <c r="BP233"/>
  <c r="BP220"/>
  <c r="BP207"/>
  <c r="BP194"/>
  <c r="BP378"/>
  <c r="BP342"/>
  <c r="BP307"/>
  <c r="BP189"/>
  <c r="BP163"/>
  <c r="BP156"/>
  <c r="BP133"/>
  <c r="BP123"/>
  <c r="BP119"/>
  <c r="BP109"/>
  <c r="BP101"/>
  <c r="BP93"/>
  <c r="BP325"/>
  <c r="BP277"/>
  <c r="BP236"/>
  <c r="BP173"/>
  <c r="BP146"/>
  <c r="BP141"/>
  <c r="BP136"/>
  <c r="BP130"/>
  <c r="BP120"/>
  <c r="BP112"/>
  <c r="BP104"/>
  <c r="BP96"/>
  <c r="BP243"/>
  <c r="BP185"/>
  <c r="BP180"/>
  <c r="BP178"/>
  <c r="BP159"/>
  <c r="BP154"/>
  <c r="BP152"/>
  <c r="BP140"/>
  <c r="BP139"/>
  <c r="BP107"/>
  <c r="BP99"/>
  <c r="BP276"/>
  <c r="BP267"/>
  <c r="BP176"/>
  <c r="BP169"/>
  <c r="BP144"/>
  <c r="BP128"/>
  <c r="BP127"/>
  <c r="BP121"/>
  <c r="BP116"/>
  <c r="BP111"/>
  <c r="BP105"/>
  <c r="BP97"/>
  <c r="BP284"/>
  <c r="BP234"/>
  <c r="BP231"/>
  <c r="BP218"/>
  <c r="BP205"/>
  <c r="BP147"/>
  <c r="BP114"/>
  <c r="BP106"/>
  <c r="BP103"/>
  <c r="BP98"/>
  <c r="BP227"/>
  <c r="BP129"/>
  <c r="BP102"/>
  <c r="BP100"/>
  <c r="BP202"/>
  <c r="BP160"/>
  <c r="BP143"/>
  <c r="BP124"/>
  <c r="BP122"/>
  <c r="BP251"/>
  <c r="BP240"/>
  <c r="BP250"/>
  <c r="BP246"/>
  <c r="BP228"/>
  <c r="BP215"/>
  <c r="BP192"/>
  <c r="BP191"/>
  <c r="BP186"/>
  <c r="BP95"/>
  <c r="BP172"/>
  <c r="BP167"/>
  <c r="BP247"/>
  <c r="BP223"/>
  <c r="BP210"/>
  <c r="BP197"/>
  <c r="BP165"/>
  <c r="BP134"/>
  <c r="BP113"/>
  <c r="BP329"/>
  <c r="BP115"/>
  <c r="BP108"/>
  <c r="BP153"/>
  <c r="BP94"/>
  <c r="BQ372"/>
  <c r="BQ358"/>
  <c r="BQ325"/>
  <c r="BQ374"/>
  <c r="BQ246"/>
  <c r="BQ336"/>
  <c r="BQ275"/>
  <c r="BQ380"/>
  <c r="BQ174"/>
  <c r="BQ235"/>
  <c r="BQ273"/>
  <c r="BQ230"/>
  <c r="BQ146"/>
  <c r="BQ283"/>
  <c r="BQ112"/>
  <c r="BQ149"/>
  <c r="BQ191"/>
  <c r="BQ122"/>
  <c r="BI381"/>
  <c r="BI377"/>
  <c r="BI373"/>
  <c r="BI369"/>
  <c r="BI365"/>
  <c r="BI361"/>
  <c r="BI357"/>
  <c r="BI353"/>
  <c r="BI349"/>
  <c r="BI345"/>
  <c r="BI341"/>
  <c r="BI382"/>
  <c r="BI375"/>
  <c r="BI368"/>
  <c r="BI366"/>
  <c r="BI359"/>
  <c r="BI352"/>
  <c r="BI350"/>
  <c r="BI343"/>
  <c r="BI335"/>
  <c r="BI331"/>
  <c r="BI326"/>
  <c r="BI317"/>
  <c r="BI383"/>
  <c r="BI380"/>
  <c r="BI374"/>
  <c r="BI371"/>
  <c r="BI362"/>
  <c r="BI329"/>
  <c r="BI306"/>
  <c r="BI298"/>
  <c r="BI290"/>
  <c r="BI282"/>
  <c r="BI274"/>
  <c r="BI266"/>
  <c r="BI258"/>
  <c r="BI376"/>
  <c r="BI356"/>
  <c r="BI316"/>
  <c r="BI307"/>
  <c r="BI294"/>
  <c r="BI281"/>
  <c r="BI269"/>
  <c r="BI268"/>
  <c r="BI256"/>
  <c r="BI248"/>
  <c r="BI360"/>
  <c r="BI351"/>
  <c r="BI328"/>
  <c r="BI323"/>
  <c r="BI318"/>
  <c r="BI299"/>
  <c r="BI378"/>
  <c r="BI355"/>
  <c r="BI348"/>
  <c r="BI346"/>
  <c r="BI333"/>
  <c r="BI324"/>
  <c r="BI322"/>
  <c r="BI320"/>
  <c r="BI308"/>
  <c r="BI303"/>
  <c r="BI364"/>
  <c r="BI327"/>
  <c r="BI310"/>
  <c r="BI288"/>
  <c r="BI275"/>
  <c r="BI262"/>
  <c r="BI247"/>
  <c r="BI241"/>
  <c r="BI233"/>
  <c r="BI225"/>
  <c r="BI217"/>
  <c r="BI209"/>
  <c r="BI201"/>
  <c r="BI193"/>
  <c r="BI185"/>
  <c r="BI177"/>
  <c r="BI169"/>
  <c r="BI161"/>
  <c r="BI153"/>
  <c r="BI145"/>
  <c r="BI342"/>
  <c r="BI321"/>
  <c r="BI315"/>
  <c r="BI305"/>
  <c r="BI301"/>
  <c r="BI292"/>
  <c r="BI283"/>
  <c r="BI280"/>
  <c r="BI270"/>
  <c r="BI267"/>
  <c r="BI254"/>
  <c r="BI347"/>
  <c r="BI344"/>
  <c r="BI340"/>
  <c r="BI338"/>
  <c r="BI325"/>
  <c r="BI339"/>
  <c r="BI302"/>
  <c r="BI291"/>
  <c r="BI279"/>
  <c r="BI261"/>
  <c r="BI358"/>
  <c r="BI354"/>
  <c r="BI311"/>
  <c r="BI289"/>
  <c r="BI278"/>
  <c r="BI272"/>
  <c r="BI255"/>
  <c r="BI242"/>
  <c r="BI229"/>
  <c r="BI216"/>
  <c r="BI204"/>
  <c r="BI203"/>
  <c r="BI191"/>
  <c r="BI190"/>
  <c r="BI178"/>
  <c r="BI165"/>
  <c r="BI152"/>
  <c r="BI140"/>
  <c r="BI139"/>
  <c r="BI372"/>
  <c r="BI313"/>
  <c r="BI304"/>
  <c r="BI297"/>
  <c r="BI296"/>
  <c r="BI277"/>
  <c r="BI271"/>
  <c r="BI260"/>
  <c r="BI240"/>
  <c r="BI228"/>
  <c r="BI227"/>
  <c r="BI215"/>
  <c r="BI214"/>
  <c r="BI202"/>
  <c r="BI379"/>
  <c r="BI336"/>
  <c r="BI265"/>
  <c r="BI257"/>
  <c r="BI186"/>
  <c r="BI173"/>
  <c r="BI160"/>
  <c r="BI147"/>
  <c r="BI133"/>
  <c r="BI123"/>
  <c r="BI115"/>
  <c r="BI251"/>
  <c r="BI236"/>
  <c r="BI332"/>
  <c r="BI314"/>
  <c r="BI295"/>
  <c r="BI273"/>
  <c r="BI250"/>
  <c r="BI246"/>
  <c r="BI243"/>
  <c r="BI230"/>
  <c r="BI183"/>
  <c r="BI170"/>
  <c r="BI157"/>
  <c r="BI144"/>
  <c r="BI134"/>
  <c r="BI124"/>
  <c r="BI116"/>
  <c r="BI370"/>
  <c r="BI363"/>
  <c r="BI276"/>
  <c r="BI259"/>
  <c r="BI239"/>
  <c r="BI367"/>
  <c r="BI285"/>
  <c r="BI245"/>
  <c r="BI220"/>
  <c r="BI207"/>
  <c r="BI194"/>
  <c r="BI181"/>
  <c r="BI172"/>
  <c r="BI168"/>
  <c r="BI164"/>
  <c r="BI159"/>
  <c r="BI155"/>
  <c r="BI151"/>
  <c r="BI334"/>
  <c r="BI319"/>
  <c r="BI300"/>
  <c r="BI224"/>
  <c r="BI211"/>
  <c r="BI198"/>
  <c r="BI330"/>
  <c r="BI312"/>
  <c r="BI264"/>
  <c r="BI232"/>
  <c r="BI223"/>
  <c r="BI219"/>
  <c r="BI210"/>
  <c r="BI206"/>
  <c r="BI197"/>
  <c r="BI253"/>
  <c r="BI249"/>
  <c r="BI226"/>
  <c r="BI222"/>
  <c r="BI213"/>
  <c r="BI200"/>
  <c r="BI135"/>
  <c r="BI131"/>
  <c r="BI119"/>
  <c r="BI286"/>
  <c r="BI150"/>
  <c r="BI138"/>
  <c r="BI129"/>
  <c r="BI128"/>
  <c r="BI121"/>
  <c r="BI111"/>
  <c r="BI108"/>
  <c r="BI100"/>
  <c r="BI337"/>
  <c r="BI237"/>
  <c r="BI196"/>
  <c r="BI188"/>
  <c r="BI176"/>
  <c r="BI174"/>
  <c r="BI162"/>
  <c r="BI149"/>
  <c r="BI127"/>
  <c r="BI103"/>
  <c r="BI95"/>
  <c r="BI238"/>
  <c r="BI167"/>
  <c r="BI122"/>
  <c r="BI114"/>
  <c r="BI106"/>
  <c r="BI98"/>
  <c r="BI252"/>
  <c r="BI141"/>
  <c r="BI118"/>
  <c r="BI104"/>
  <c r="BI96"/>
  <c r="BI263"/>
  <c r="BI221"/>
  <c r="BI208"/>
  <c r="BI195"/>
  <c r="BI113"/>
  <c r="BI99"/>
  <c r="BI171"/>
  <c r="BI184"/>
  <c r="BI179"/>
  <c r="BI148"/>
  <c r="BI143"/>
  <c r="BI132"/>
  <c r="BI110"/>
  <c r="BI107"/>
  <c r="BI205"/>
  <c r="BI102"/>
  <c r="BI189"/>
  <c r="BI175"/>
  <c r="BI126"/>
  <c r="BI125"/>
  <c r="BI97"/>
  <c r="BI309"/>
  <c r="BI235"/>
  <c r="BI166"/>
  <c r="BI137"/>
  <c r="BI287"/>
  <c r="BI284"/>
  <c r="BI231"/>
  <c r="BI218"/>
  <c r="BI187"/>
  <c r="BI182"/>
  <c r="BI163"/>
  <c r="BI136"/>
  <c r="BI234"/>
  <c r="BI154"/>
  <c r="BI180"/>
  <c r="BI156"/>
  <c r="BI146"/>
  <c r="BI130"/>
  <c r="BI120"/>
  <c r="BI117"/>
  <c r="BI112"/>
  <c r="BI109"/>
  <c r="BI293"/>
  <c r="BI244"/>
  <c r="BI212"/>
  <c r="BI199"/>
  <c r="BI192"/>
  <c r="BI158"/>
  <c r="BI142"/>
  <c r="BI105"/>
  <c r="BI94"/>
  <c r="BI93"/>
  <c r="BI101"/>
  <c r="BL358"/>
  <c r="BL329"/>
  <c r="BL285"/>
  <c r="BL273"/>
  <c r="BL316"/>
  <c r="BL202"/>
  <c r="BL208"/>
  <c r="BL207"/>
  <c r="BL245"/>
  <c r="BL121"/>
  <c r="BL97"/>
  <c r="BL96"/>
  <c r="BL381"/>
  <c r="BL224"/>
  <c r="BL230"/>
  <c r="BL217"/>
  <c r="BL142"/>
  <c r="BL317"/>
  <c r="BC354"/>
  <c r="BC342"/>
  <c r="BC360"/>
  <c r="BC315"/>
  <c r="BC372"/>
  <c r="BC304"/>
  <c r="BC340"/>
  <c r="BC326"/>
  <c r="BC273"/>
  <c r="BC320"/>
  <c r="BC291"/>
  <c r="BC318"/>
  <c r="BC292"/>
  <c r="BC252"/>
  <c r="BC215"/>
  <c r="BC151"/>
  <c r="BC310"/>
  <c r="BC269"/>
  <c r="BC263"/>
  <c r="BC287"/>
  <c r="BC249"/>
  <c r="BC182"/>
  <c r="BC157"/>
  <c r="BC349"/>
  <c r="BC219"/>
  <c r="BC193"/>
  <c r="BC293"/>
  <c r="BC139"/>
  <c r="BC113"/>
  <c r="BC105"/>
  <c r="BC97"/>
  <c r="BC94"/>
  <c r="BC238"/>
  <c r="BC185"/>
  <c r="BC149"/>
  <c r="BC256"/>
  <c r="BC214"/>
  <c r="BC192"/>
  <c r="BC161"/>
  <c r="BC210"/>
  <c r="BC371"/>
  <c r="BC274"/>
  <c r="BC265"/>
  <c r="BC132"/>
  <c r="BC148"/>
  <c r="BC343"/>
  <c r="BC118"/>
  <c r="BC279"/>
  <c r="BC141"/>
  <c r="BC136"/>
  <c r="BC120"/>
  <c r="BC154"/>
  <c r="BC135"/>
  <c r="BC115"/>
  <c r="BC211"/>
  <c r="BC190"/>
  <c r="BC117"/>
  <c r="BC145"/>
  <c r="BC266"/>
  <c r="BC198"/>
  <c r="BC168"/>
  <c r="AR376"/>
  <c r="AR360"/>
  <c r="AR344"/>
  <c r="AR381"/>
  <c r="AR367"/>
  <c r="AR342"/>
  <c r="AR331"/>
  <c r="AR323"/>
  <c r="AR363"/>
  <c r="AR354"/>
  <c r="AR333"/>
  <c r="AR330"/>
  <c r="AR303"/>
  <c r="AR287"/>
  <c r="AR355"/>
  <c r="AR338"/>
  <c r="AR309"/>
  <c r="AR270"/>
  <c r="AR253"/>
  <c r="AR322"/>
  <c r="AR334"/>
  <c r="AR317"/>
  <c r="AR346"/>
  <c r="AR292"/>
  <c r="AR249"/>
  <c r="AR238"/>
  <c r="AR198"/>
  <c r="AR182"/>
  <c r="AR166"/>
  <c r="AR328"/>
  <c r="AR285"/>
  <c r="AR272"/>
  <c r="AR307"/>
  <c r="AR370"/>
  <c r="AR337"/>
  <c r="AR288"/>
  <c r="AR275"/>
  <c r="AR266"/>
  <c r="AR231"/>
  <c r="AR205"/>
  <c r="AR180"/>
  <c r="AR141"/>
  <c r="AR131"/>
  <c r="AR341"/>
  <c r="AR254"/>
  <c r="AR217"/>
  <c r="AR204"/>
  <c r="AR281"/>
  <c r="AR257"/>
  <c r="AR188"/>
  <c r="AR114"/>
  <c r="AR241"/>
  <c r="AR289"/>
  <c r="AR219"/>
  <c r="AR172"/>
  <c r="AR146"/>
  <c r="AR300"/>
  <c r="AR228"/>
  <c r="AR211"/>
  <c r="AR233"/>
  <c r="AR207"/>
  <c r="AR320"/>
  <c r="AR236"/>
  <c r="AR189"/>
  <c r="AR176"/>
  <c r="AR121"/>
  <c r="AR223"/>
  <c r="AR197"/>
  <c r="AR113"/>
  <c r="AR107"/>
  <c r="AR267"/>
  <c r="AR200"/>
  <c r="AR164"/>
  <c r="AR143"/>
  <c r="AR221"/>
  <c r="AR195"/>
  <c r="AR105"/>
  <c r="AR165"/>
  <c r="AR130"/>
  <c r="AR103"/>
  <c r="AR127"/>
  <c r="AR100"/>
  <c r="AR137"/>
  <c r="AR359"/>
  <c r="AR181"/>
  <c r="AR147"/>
  <c r="AR237"/>
  <c r="AR98"/>
  <c r="AR274"/>
  <c r="AR125"/>
  <c r="AR170"/>
  <c r="AR212"/>
  <c r="AR116"/>
  <c r="AR155"/>
  <c r="AR126"/>
  <c r="BM112"/>
  <c r="BM214"/>
  <c r="BM96"/>
  <c r="BM93"/>
  <c r="AN362"/>
  <c r="AN371"/>
  <c r="AN333"/>
  <c r="AN356"/>
  <c r="AN381"/>
  <c r="AN307"/>
  <c r="AN361"/>
  <c r="AN277"/>
  <c r="AN296"/>
  <c r="AN300"/>
  <c r="AN242"/>
  <c r="AN178"/>
  <c r="AN306"/>
  <c r="AN287"/>
  <c r="AN199"/>
  <c r="AN320"/>
  <c r="AN224"/>
  <c r="AN255"/>
  <c r="AN189"/>
  <c r="AN138"/>
  <c r="AN345"/>
  <c r="AN195"/>
  <c r="AN128"/>
  <c r="AN105"/>
  <c r="AN97"/>
  <c r="AN271"/>
  <c r="AN239"/>
  <c r="AN243"/>
  <c r="AN250"/>
  <c r="AN142"/>
  <c r="AN116"/>
  <c r="AN158"/>
  <c r="AN182"/>
  <c r="AN131"/>
  <c r="AN139"/>
  <c r="AN268"/>
  <c r="AT160"/>
  <c r="BB357"/>
  <c r="BB367"/>
  <c r="BB332"/>
  <c r="BB328"/>
  <c r="BB352"/>
  <c r="BB301"/>
  <c r="BB321"/>
  <c r="BB318"/>
  <c r="BB305"/>
  <c r="BB244"/>
  <c r="BB188"/>
  <c r="BB180"/>
  <c r="BB256"/>
  <c r="BB300"/>
  <c r="BB207"/>
  <c r="BB206"/>
  <c r="BB120"/>
  <c r="BB112"/>
  <c r="BB275"/>
  <c r="BB263"/>
  <c r="BB222"/>
  <c r="BB276"/>
  <c r="BB182"/>
  <c r="BB179"/>
  <c r="BB210"/>
  <c r="BB283"/>
  <c r="BB229"/>
  <c r="BB216"/>
  <c r="BB165"/>
  <c r="BB105"/>
  <c r="BB139"/>
  <c r="BB129"/>
  <c r="BB137"/>
  <c r="BB176"/>
  <c r="BB224"/>
  <c r="BB198"/>
  <c r="BE288" l="1"/>
  <c r="BM218"/>
  <c r="BE277"/>
  <c r="BE272"/>
  <c r="BE287"/>
  <c r="BG221"/>
  <c r="BE340"/>
  <c r="BE293"/>
  <c r="BM165"/>
  <c r="BR300"/>
  <c r="BE174"/>
  <c r="BM312"/>
  <c r="BR199"/>
  <c r="BE155"/>
  <c r="AN159"/>
  <c r="AN286"/>
  <c r="AN112"/>
  <c r="AN175"/>
  <c r="AN153"/>
  <c r="AN229"/>
  <c r="AN313"/>
  <c r="AN190"/>
  <c r="AN222"/>
  <c r="AN227"/>
  <c r="AN245"/>
  <c r="AN96"/>
  <c r="AN104"/>
  <c r="AN127"/>
  <c r="AN180"/>
  <c r="AN338"/>
  <c r="AN135"/>
  <c r="AN183"/>
  <c r="AN252"/>
  <c r="AN223"/>
  <c r="AN297"/>
  <c r="AN187"/>
  <c r="AN276"/>
  <c r="AN302"/>
  <c r="AN170"/>
  <c r="AN234"/>
  <c r="AN376"/>
  <c r="AN383"/>
  <c r="AN265"/>
  <c r="AN327"/>
  <c r="AN299"/>
  <c r="AN375"/>
  <c r="AN353"/>
  <c r="AN329"/>
  <c r="AN364"/>
  <c r="AN358"/>
  <c r="BQ152"/>
  <c r="BQ194"/>
  <c r="BQ107"/>
  <c r="BQ264"/>
  <c r="BQ123"/>
  <c r="BQ118"/>
  <c r="BQ199"/>
  <c r="BQ234"/>
  <c r="BQ219"/>
  <c r="BQ134"/>
  <c r="BQ226"/>
  <c r="BQ228"/>
  <c r="BQ295"/>
  <c r="BQ217"/>
  <c r="BQ323"/>
  <c r="BQ292"/>
  <c r="BQ343"/>
  <c r="BQ354"/>
  <c r="BQ381"/>
  <c r="AW150"/>
  <c r="AW184"/>
  <c r="AW258"/>
  <c r="AW169"/>
  <c r="AW231"/>
  <c r="AW163"/>
  <c r="AW232"/>
  <c r="AW280"/>
  <c r="AW164"/>
  <c r="AW271"/>
  <c r="AW210"/>
  <c r="AW301"/>
  <c r="AW307"/>
  <c r="AW369"/>
  <c r="AW379"/>
  <c r="AK132"/>
  <c r="AK127"/>
  <c r="AK203"/>
  <c r="AK213"/>
  <c r="AK302"/>
  <c r="AK311"/>
  <c r="AK344"/>
  <c r="AK318"/>
  <c r="AK358"/>
  <c r="AN134"/>
  <c r="AN143"/>
  <c r="AN121"/>
  <c r="AN156"/>
  <c r="AN141"/>
  <c r="AN216"/>
  <c r="AN240"/>
  <c r="AN181"/>
  <c r="AN209"/>
  <c r="AN214"/>
  <c r="AN232"/>
  <c r="AN95"/>
  <c r="AN103"/>
  <c r="AN119"/>
  <c r="AN167"/>
  <c r="AN324"/>
  <c r="AN126"/>
  <c r="AN176"/>
  <c r="AN248"/>
  <c r="AN211"/>
  <c r="AN281"/>
  <c r="AN174"/>
  <c r="AN247"/>
  <c r="AN293"/>
  <c r="AN162"/>
  <c r="AN226"/>
  <c r="AN312"/>
  <c r="AN367"/>
  <c r="AN264"/>
  <c r="AN322"/>
  <c r="AN291"/>
  <c r="AN372"/>
  <c r="AN347"/>
  <c r="AN325"/>
  <c r="AN357"/>
  <c r="AN354"/>
  <c r="BM103"/>
  <c r="BM321"/>
  <c r="BQ137"/>
  <c r="BQ223"/>
  <c r="BQ243"/>
  <c r="BQ188"/>
  <c r="BQ109"/>
  <c r="BQ324"/>
  <c r="BQ378"/>
  <c r="BQ218"/>
  <c r="BQ206"/>
  <c r="BQ116"/>
  <c r="BQ200"/>
  <c r="BQ215"/>
  <c r="BQ271"/>
  <c r="BQ201"/>
  <c r="BQ302"/>
  <c r="BQ279"/>
  <c r="BQ320"/>
  <c r="BQ340"/>
  <c r="BQ373"/>
  <c r="AW134"/>
  <c r="AW179"/>
  <c r="AW249"/>
  <c r="AW162"/>
  <c r="AW218"/>
  <c r="AW156"/>
  <c r="AW228"/>
  <c r="AW253"/>
  <c r="AW151"/>
  <c r="AW246"/>
  <c r="AW198"/>
  <c r="AW285"/>
  <c r="AW245"/>
  <c r="AW310"/>
  <c r="AW363"/>
  <c r="AK278"/>
  <c r="AK223"/>
  <c r="AK106"/>
  <c r="AK247"/>
  <c r="AK184"/>
  <c r="AK220"/>
  <c r="AK301"/>
  <c r="AK338"/>
  <c r="AK313"/>
  <c r="AS237"/>
  <c r="BE326"/>
  <c r="BE325"/>
  <c r="BG344"/>
  <c r="AN233"/>
  <c r="AN124"/>
  <c r="AN177"/>
  <c r="AN219"/>
  <c r="AN111"/>
  <c r="AN118"/>
  <c r="AN198"/>
  <c r="AN238"/>
  <c r="AN218"/>
  <c r="AN257"/>
  <c r="AN369"/>
  <c r="AN355"/>
  <c r="BQ197"/>
  <c r="BQ101"/>
  <c r="BQ203"/>
  <c r="BQ261"/>
  <c r="BQ267"/>
  <c r="BQ369"/>
  <c r="AW112"/>
  <c r="AW202"/>
  <c r="AW230"/>
  <c r="AW181"/>
  <c r="AK380"/>
  <c r="AK207"/>
  <c r="AK298"/>
  <c r="AN117"/>
  <c r="AN140"/>
  <c r="AN169"/>
  <c r="AN192"/>
  <c r="AN101"/>
  <c r="AN282"/>
  <c r="AN241"/>
  <c r="AN149"/>
  <c r="AN146"/>
  <c r="AN249"/>
  <c r="AN363"/>
  <c r="AN348"/>
  <c r="BQ140"/>
  <c r="BQ175"/>
  <c r="BQ184"/>
  <c r="BQ202"/>
  <c r="BQ360"/>
  <c r="BQ335"/>
  <c r="AW147"/>
  <c r="AW104"/>
  <c r="AW244"/>
  <c r="AW220"/>
  <c r="AW174"/>
  <c r="AW354"/>
  <c r="AK190"/>
  <c r="AK244"/>
  <c r="AK206"/>
  <c r="AK268"/>
  <c r="AK290"/>
  <c r="AN185"/>
  <c r="AN114"/>
  <c r="AN235"/>
  <c r="AN125"/>
  <c r="AN230"/>
  <c r="AN184"/>
  <c r="AN301"/>
  <c r="AN164"/>
  <c r="AN288"/>
  <c r="AN292"/>
  <c r="AN197"/>
  <c r="AN340"/>
  <c r="AN100"/>
  <c r="AN108"/>
  <c r="AN137"/>
  <c r="AN221"/>
  <c r="AN266"/>
  <c r="AN160"/>
  <c r="AN231"/>
  <c r="AN289"/>
  <c r="AN251"/>
  <c r="AN148"/>
  <c r="AN213"/>
  <c r="AN308"/>
  <c r="AN349"/>
  <c r="AN202"/>
  <c r="AN272"/>
  <c r="AN323"/>
  <c r="AN334"/>
  <c r="AN303"/>
  <c r="AN267"/>
  <c r="AN360"/>
  <c r="AN328"/>
  <c r="AN368"/>
  <c r="AN341"/>
  <c r="AN342"/>
  <c r="AN374"/>
  <c r="BM249"/>
  <c r="BM339"/>
  <c r="BQ95"/>
  <c r="BQ304"/>
  <c r="BQ102"/>
  <c r="BQ166"/>
  <c r="BQ113"/>
  <c r="BQ172"/>
  <c r="BQ260"/>
  <c r="BQ135"/>
  <c r="BQ287"/>
  <c r="BQ247"/>
  <c r="BQ163"/>
  <c r="BQ301"/>
  <c r="BQ153"/>
  <c r="BQ297"/>
  <c r="BQ339"/>
  <c r="BQ274"/>
  <c r="BQ309"/>
  <c r="BQ349"/>
  <c r="BR99"/>
  <c r="AW191"/>
  <c r="AW327"/>
  <c r="AW298"/>
  <c r="AW96"/>
  <c r="AW98"/>
  <c r="AW139"/>
  <c r="AW208"/>
  <c r="AW111"/>
  <c r="AW217"/>
  <c r="AW144"/>
  <c r="AW161"/>
  <c r="AW149"/>
  <c r="AW318"/>
  <c r="AW352"/>
  <c r="AK129"/>
  <c r="AK93"/>
  <c r="AK160"/>
  <c r="AK351"/>
  <c r="AK240"/>
  <c r="AK264"/>
  <c r="AK276"/>
  <c r="AK339"/>
  <c r="AK345"/>
  <c r="BE154"/>
  <c r="BE165"/>
  <c r="AV353"/>
  <c r="BG355"/>
  <c r="AN165"/>
  <c r="AN145"/>
  <c r="AN188"/>
  <c r="AN201"/>
  <c r="AN102"/>
  <c r="AN311"/>
  <c r="AN244"/>
  <c r="AN161"/>
  <c r="AN280"/>
  <c r="AN304"/>
  <c r="AN319"/>
  <c r="AN344"/>
  <c r="AN350"/>
  <c r="BQ183"/>
  <c r="BQ307"/>
  <c r="BQ289"/>
  <c r="BQ214"/>
  <c r="BQ383"/>
  <c r="BQ338"/>
  <c r="AW300"/>
  <c r="AW121"/>
  <c r="AW128"/>
  <c r="AW199"/>
  <c r="AW370"/>
  <c r="AK103"/>
  <c r="AK171"/>
  <c r="AK378"/>
  <c r="AN326"/>
  <c r="AN191"/>
  <c r="AN343"/>
  <c r="AN93"/>
  <c r="AN144"/>
  <c r="AN163"/>
  <c r="AN258"/>
  <c r="AN270"/>
  <c r="AN285"/>
  <c r="AN275"/>
  <c r="AN377"/>
  <c r="AN382"/>
  <c r="BQ162"/>
  <c r="BQ224"/>
  <c r="BQ288"/>
  <c r="BQ185"/>
  <c r="BQ306"/>
  <c r="AW196"/>
  <c r="AW94"/>
  <c r="AW152"/>
  <c r="AW119"/>
  <c r="AW154"/>
  <c r="AW157"/>
  <c r="AK172"/>
  <c r="AK168"/>
  <c r="AK371"/>
  <c r="AK377"/>
  <c r="AT119"/>
  <c r="AN171"/>
  <c r="AN122"/>
  <c r="AN113"/>
  <c r="AN217"/>
  <c r="AN179"/>
  <c r="AN130"/>
  <c r="AN155"/>
  <c r="AN279"/>
  <c r="AN263"/>
  <c r="AN193"/>
  <c r="AN294"/>
  <c r="AN99"/>
  <c r="AN107"/>
  <c r="AN136"/>
  <c r="AN208"/>
  <c r="AN254"/>
  <c r="AN150"/>
  <c r="AN228"/>
  <c r="AN274"/>
  <c r="AN237"/>
  <c r="AN133"/>
  <c r="AN212"/>
  <c r="AN295"/>
  <c r="AN331"/>
  <c r="AN194"/>
  <c r="AN262"/>
  <c r="AN315"/>
  <c r="AN330"/>
  <c r="AN290"/>
  <c r="AN259"/>
  <c r="AN351"/>
  <c r="AN318"/>
  <c r="AN365"/>
  <c r="AN339"/>
  <c r="AN380"/>
  <c r="AN370"/>
  <c r="BM224"/>
  <c r="BM323"/>
  <c r="BQ160"/>
  <c r="BQ97"/>
  <c r="BQ281"/>
  <c r="BQ130"/>
  <c r="BQ106"/>
  <c r="BQ159"/>
  <c r="BQ332"/>
  <c r="BQ117"/>
  <c r="BQ245"/>
  <c r="BQ187"/>
  <c r="BQ150"/>
  <c r="BQ362"/>
  <c r="BQ366"/>
  <c r="BQ269"/>
  <c r="BQ321"/>
  <c r="BQ258"/>
  <c r="BQ367"/>
  <c r="BQ341"/>
  <c r="AW158"/>
  <c r="AW142"/>
  <c r="AW170"/>
  <c r="AW281"/>
  <c r="AW125"/>
  <c r="AW131"/>
  <c r="AW195"/>
  <c r="AW311"/>
  <c r="AW214"/>
  <c r="AW138"/>
  <c r="AW360"/>
  <c r="AW341"/>
  <c r="AW342"/>
  <c r="AW328"/>
  <c r="AK176"/>
  <c r="AK163"/>
  <c r="AK139"/>
  <c r="AK291"/>
  <c r="AK214"/>
  <c r="AK246"/>
  <c r="AK225"/>
  <c r="AK273"/>
  <c r="AK363"/>
  <c r="BE131"/>
  <c r="BE335"/>
  <c r="AV347"/>
  <c r="BG320"/>
  <c r="AN123"/>
  <c r="AN203"/>
  <c r="AN196"/>
  <c r="AN94"/>
  <c r="AN157"/>
  <c r="AN173"/>
  <c r="AN269"/>
  <c r="AN154"/>
  <c r="AN336"/>
  <c r="AN283"/>
  <c r="AN321"/>
  <c r="BQ178"/>
  <c r="BQ182"/>
  <c r="BQ205"/>
  <c r="BQ322"/>
  <c r="BQ193"/>
  <c r="BQ319"/>
  <c r="AW222"/>
  <c r="AW122"/>
  <c r="AW159"/>
  <c r="AW180"/>
  <c r="AW372"/>
  <c r="AK197"/>
  <c r="AK309"/>
  <c r="AK281"/>
  <c r="AK381"/>
  <c r="AN220"/>
  <c r="AN115"/>
  <c r="AN168"/>
  <c r="AN206"/>
  <c r="AN109"/>
  <c r="AN110"/>
  <c r="AN298"/>
  <c r="AN225"/>
  <c r="AN210"/>
  <c r="AN335"/>
  <c r="AN316"/>
  <c r="AN332"/>
  <c r="AN346"/>
  <c r="AP347"/>
  <c r="BQ165"/>
  <c r="BQ93"/>
  <c r="BQ196"/>
  <c r="BQ296"/>
  <c r="BQ350"/>
  <c r="BQ256"/>
  <c r="BQ365"/>
  <c r="AW106"/>
  <c r="AW344"/>
  <c r="AK162"/>
  <c r="AT274"/>
  <c r="AN166"/>
  <c r="AN207"/>
  <c r="AN152"/>
  <c r="AN204"/>
  <c r="AN172"/>
  <c r="AN120"/>
  <c r="AN151"/>
  <c r="AN261"/>
  <c r="AN260"/>
  <c r="AN246"/>
  <c r="AN284"/>
  <c r="AN98"/>
  <c r="AN106"/>
  <c r="AN132"/>
  <c r="AN205"/>
  <c r="AN253"/>
  <c r="AN147"/>
  <c r="AN215"/>
  <c r="AN273"/>
  <c r="AN236"/>
  <c r="AN129"/>
  <c r="AN200"/>
  <c r="AN352"/>
  <c r="AN314"/>
  <c r="AN186"/>
  <c r="AN256"/>
  <c r="AN305"/>
  <c r="AN309"/>
  <c r="AN278"/>
  <c r="AN379"/>
  <c r="AN317"/>
  <c r="AN310"/>
  <c r="AN359"/>
  <c r="AN337"/>
  <c r="AN373"/>
  <c r="AN366"/>
  <c r="BM372"/>
  <c r="BM330"/>
  <c r="BQ143"/>
  <c r="BQ108"/>
  <c r="BQ111"/>
  <c r="BQ120"/>
  <c r="BQ98"/>
  <c r="BQ155"/>
  <c r="BQ285"/>
  <c r="BQ314"/>
  <c r="BQ242"/>
  <c r="BQ180"/>
  <c r="BQ138"/>
  <c r="BQ286"/>
  <c r="BQ359"/>
  <c r="BQ263"/>
  <c r="BQ300"/>
  <c r="BQ368"/>
  <c r="BQ364"/>
  <c r="AW366"/>
  <c r="AW97"/>
  <c r="AW160"/>
  <c r="AW242"/>
  <c r="AW93"/>
  <c r="AW182"/>
  <c r="AW216"/>
  <c r="AW263"/>
  <c r="AW194"/>
  <c r="AW110"/>
  <c r="AW236"/>
  <c r="AW309"/>
  <c r="AW349"/>
  <c r="AK116"/>
  <c r="AK140"/>
  <c r="AK134"/>
  <c r="AK255"/>
  <c r="AK198"/>
  <c r="AK221"/>
  <c r="AK209"/>
  <c r="AK260"/>
  <c r="BE140"/>
  <c r="BE224"/>
  <c r="AV141"/>
  <c r="BG161"/>
  <c r="AQ353"/>
  <c r="BM327"/>
  <c r="BR296"/>
  <c r="BG335"/>
  <c r="BM123"/>
  <c r="BM115"/>
  <c r="BM266"/>
  <c r="BM184"/>
  <c r="BM274"/>
  <c r="AP174"/>
  <c r="BR376"/>
  <c r="BK328"/>
  <c r="BN276"/>
  <c r="BJ376"/>
  <c r="BG202"/>
  <c r="BG325"/>
  <c r="AP381"/>
  <c r="AJ177"/>
  <c r="BM121"/>
  <c r="AP169"/>
  <c r="BM134"/>
  <c r="BM297"/>
  <c r="BM291"/>
  <c r="BM298"/>
  <c r="AP98"/>
  <c r="BR136"/>
  <c r="BK299"/>
  <c r="BN268"/>
  <c r="BD383"/>
  <c r="BG193"/>
  <c r="BG314"/>
  <c r="BM127"/>
  <c r="BM235"/>
  <c r="AV137"/>
  <c r="BG151"/>
  <c r="BM128"/>
  <c r="BM203"/>
  <c r="BM208"/>
  <c r="BM305"/>
  <c r="AP96"/>
  <c r="BR124"/>
  <c r="BK240"/>
  <c r="BN139"/>
  <c r="BD113"/>
  <c r="BG113"/>
  <c r="BG382"/>
  <c r="BM144"/>
  <c r="AJ144"/>
  <c r="BM204"/>
  <c r="BM219"/>
  <c r="BM241"/>
  <c r="BM205"/>
  <c r="BM359"/>
  <c r="BK135"/>
  <c r="BN157"/>
  <c r="AS303"/>
  <c r="BD122"/>
  <c r="BG109"/>
  <c r="BG305"/>
  <c r="AQ147"/>
  <c r="BK262"/>
  <c r="BK208"/>
  <c r="BK245"/>
  <c r="BK258"/>
  <c r="BN258"/>
  <c r="BN226"/>
  <c r="BN210"/>
  <c r="BN338"/>
  <c r="BF270"/>
  <c r="BB133"/>
  <c r="BB150"/>
  <c r="BB200"/>
  <c r="BB199"/>
  <c r="BB290"/>
  <c r="BB232"/>
  <c r="BB204"/>
  <c r="BB261"/>
  <c r="BB342"/>
  <c r="AQ185"/>
  <c r="AP231"/>
  <c r="BL246"/>
  <c r="BL255"/>
  <c r="BL144"/>
  <c r="BL371"/>
  <c r="BK360"/>
  <c r="BK123"/>
  <c r="BK180"/>
  <c r="BK376"/>
  <c r="BN278"/>
  <c r="BN229"/>
  <c r="BN134"/>
  <c r="BN344"/>
  <c r="BN379"/>
  <c r="BS172"/>
  <c r="BS228"/>
  <c r="BS366"/>
  <c r="AL161"/>
  <c r="AL346"/>
  <c r="BF272"/>
  <c r="BD243"/>
  <c r="AQ158"/>
  <c r="BK238"/>
  <c r="BK313"/>
  <c r="BN150"/>
  <c r="BN234"/>
  <c r="BN347"/>
  <c r="BK192"/>
  <c r="BN179"/>
  <c r="BN232"/>
  <c r="BB187"/>
  <c r="BB108"/>
  <c r="BB132"/>
  <c r="BB316"/>
  <c r="BB370"/>
  <c r="BB136"/>
  <c r="BB329"/>
  <c r="BB308"/>
  <c r="BB350"/>
  <c r="AQ120"/>
  <c r="AP380"/>
  <c r="BL290"/>
  <c r="BL211"/>
  <c r="BL113"/>
  <c r="BL194"/>
  <c r="BL325"/>
  <c r="BK170"/>
  <c r="BK279"/>
  <c r="BK153"/>
  <c r="BK167"/>
  <c r="BK341"/>
  <c r="BN148"/>
  <c r="BN154"/>
  <c r="BN136"/>
  <c r="BN168"/>
  <c r="BN380"/>
  <c r="AJ358"/>
  <c r="BS97"/>
  <c r="BS364"/>
  <c r="AL182"/>
  <c r="AL356"/>
  <c r="AS342"/>
  <c r="AO279"/>
  <c r="BK117"/>
  <c r="BK255"/>
  <c r="BK374"/>
  <c r="BN190"/>
  <c r="BN319"/>
  <c r="BK158"/>
  <c r="BK231"/>
  <c r="BN151"/>
  <c r="BB273"/>
  <c r="BB191"/>
  <c r="BB246"/>
  <c r="BB238"/>
  <c r="BB123"/>
  <c r="BB279"/>
  <c r="BB338"/>
  <c r="BB312"/>
  <c r="BB369"/>
  <c r="AP296"/>
  <c r="BL222"/>
  <c r="BL223"/>
  <c r="BL368"/>
  <c r="BL146"/>
  <c r="BL352"/>
  <c r="BK287"/>
  <c r="BK178"/>
  <c r="BK107"/>
  <c r="BK276"/>
  <c r="BK359"/>
  <c r="BN158"/>
  <c r="BN219"/>
  <c r="BN244"/>
  <c r="BN314"/>
  <c r="BN337"/>
  <c r="AJ121"/>
  <c r="BS250"/>
  <c r="BS298"/>
  <c r="AL99"/>
  <c r="AL171"/>
  <c r="AS291"/>
  <c r="AO111"/>
  <c r="AQ263"/>
  <c r="BK301"/>
  <c r="BK342"/>
  <c r="BN271"/>
  <c r="BN356"/>
  <c r="BB161"/>
  <c r="BB184"/>
  <c r="BB223"/>
  <c r="BB225"/>
  <c r="BB121"/>
  <c r="BB257"/>
  <c r="BB315"/>
  <c r="BB355"/>
  <c r="BB361"/>
  <c r="AP201"/>
  <c r="BL173"/>
  <c r="BL140"/>
  <c r="BL289"/>
  <c r="BL327"/>
  <c r="BK149"/>
  <c r="BK129"/>
  <c r="BK99"/>
  <c r="BK321"/>
  <c r="BK296"/>
  <c r="BN94"/>
  <c r="BN212"/>
  <c r="BN259"/>
  <c r="BN265"/>
  <c r="AJ339"/>
  <c r="BS240"/>
  <c r="BS285"/>
  <c r="AL192"/>
  <c r="AL124"/>
  <c r="AL369"/>
  <c r="AS198"/>
  <c r="BD381"/>
  <c r="AQ98"/>
  <c r="AQ218"/>
  <c r="AQ209"/>
  <c r="AQ302"/>
  <c r="AQ260"/>
  <c r="BK275"/>
  <c r="BK141"/>
  <c r="BK136"/>
  <c r="BK113"/>
  <c r="BK330"/>
  <c r="BK222"/>
  <c r="BK126"/>
  <c r="BK298"/>
  <c r="BK174"/>
  <c r="BK236"/>
  <c r="BK285"/>
  <c r="BK229"/>
  <c r="BK115"/>
  <c r="BK201"/>
  <c r="BK237"/>
  <c r="BK98"/>
  <c r="BK106"/>
  <c r="BK146"/>
  <c r="BK302"/>
  <c r="BK247"/>
  <c r="BK168"/>
  <c r="BK244"/>
  <c r="BK278"/>
  <c r="BK314"/>
  <c r="BK263"/>
  <c r="BK159"/>
  <c r="BK223"/>
  <c r="BK308"/>
  <c r="BK369"/>
  <c r="BK254"/>
  <c r="BK322"/>
  <c r="BK288"/>
  <c r="BK356"/>
  <c r="BK339"/>
  <c r="BK380"/>
  <c r="BK370"/>
  <c r="BN93"/>
  <c r="BN126"/>
  <c r="BN174"/>
  <c r="BN113"/>
  <c r="BN266"/>
  <c r="BN181"/>
  <c r="BN145"/>
  <c r="BN310"/>
  <c r="BN206"/>
  <c r="BN140"/>
  <c r="BN143"/>
  <c r="BN186"/>
  <c r="BN220"/>
  <c r="BN217"/>
  <c r="BN120"/>
  <c r="BN205"/>
  <c r="BN241"/>
  <c r="BN129"/>
  <c r="BN253"/>
  <c r="BN222"/>
  <c r="BN132"/>
  <c r="BN198"/>
  <c r="BN264"/>
  <c r="BN352"/>
  <c r="BN307"/>
  <c r="BN160"/>
  <c r="BN224"/>
  <c r="BN309"/>
  <c r="BN328"/>
  <c r="BN335"/>
  <c r="BN275"/>
  <c r="BN370"/>
  <c r="BN336"/>
  <c r="BN377"/>
  <c r="BN349"/>
  <c r="BN343"/>
  <c r="BN375"/>
  <c r="BF177"/>
  <c r="BJ270"/>
  <c r="AO106"/>
  <c r="AO362"/>
  <c r="BB354"/>
  <c r="BB270"/>
  <c r="BB145"/>
  <c r="BB189"/>
  <c r="BB314"/>
  <c r="BB240"/>
  <c r="BB192"/>
  <c r="BB235"/>
  <c r="BB286"/>
  <c r="BB122"/>
  <c r="BB219"/>
  <c r="BB266"/>
  <c r="BB196"/>
  <c r="BB323"/>
  <c r="BB337"/>
  <c r="BB364"/>
  <c r="BB336"/>
  <c r="BB365"/>
  <c r="AQ107"/>
  <c r="AQ205"/>
  <c r="AQ206"/>
  <c r="AQ299"/>
  <c r="AQ374"/>
  <c r="AP153"/>
  <c r="AP320"/>
  <c r="BL177"/>
  <c r="BL204"/>
  <c r="BL198"/>
  <c r="BL95"/>
  <c r="BL243"/>
  <c r="BL195"/>
  <c r="BL186"/>
  <c r="BL272"/>
  <c r="BL321"/>
  <c r="BK226"/>
  <c r="BK132"/>
  <c r="BK160"/>
  <c r="BK110"/>
  <c r="BK306"/>
  <c r="BK209"/>
  <c r="BK125"/>
  <c r="BK277"/>
  <c r="BK165"/>
  <c r="BK228"/>
  <c r="BK270"/>
  <c r="BK225"/>
  <c r="BK381"/>
  <c r="BK198"/>
  <c r="BK234"/>
  <c r="BK97"/>
  <c r="BK105"/>
  <c r="BK140"/>
  <c r="BK249"/>
  <c r="BK243"/>
  <c r="BK155"/>
  <c r="BK232"/>
  <c r="BK265"/>
  <c r="BK307"/>
  <c r="BK257"/>
  <c r="BK151"/>
  <c r="BK215"/>
  <c r="BK295"/>
  <c r="BK367"/>
  <c r="BK246"/>
  <c r="BK312"/>
  <c r="BK280"/>
  <c r="BK353"/>
  <c r="BK336"/>
  <c r="BK373"/>
  <c r="BK366"/>
  <c r="BN104"/>
  <c r="BN98"/>
  <c r="BN101"/>
  <c r="BN163"/>
  <c r="BN167"/>
  <c r="BN137"/>
  <c r="BN237"/>
  <c r="BN193"/>
  <c r="BN118"/>
  <c r="BN138"/>
  <c r="BN182"/>
  <c r="BN207"/>
  <c r="BN213"/>
  <c r="BN112"/>
  <c r="BN202"/>
  <c r="BN238"/>
  <c r="BN128"/>
  <c r="BN248"/>
  <c r="BN221"/>
  <c r="BN130"/>
  <c r="BN197"/>
  <c r="BN373"/>
  <c r="BN313"/>
  <c r="BN303"/>
  <c r="BN152"/>
  <c r="BN216"/>
  <c r="BN296"/>
  <c r="BN312"/>
  <c r="BN325"/>
  <c r="BN263"/>
  <c r="BN350"/>
  <c r="BN315"/>
  <c r="BN368"/>
  <c r="BN342"/>
  <c r="BN339"/>
  <c r="BN371"/>
  <c r="AJ120"/>
  <c r="BS148"/>
  <c r="BS182"/>
  <c r="BS312"/>
  <c r="BS239"/>
  <c r="BS342"/>
  <c r="AL168"/>
  <c r="AL278"/>
  <c r="AL123"/>
  <c r="AL338"/>
  <c r="AL365"/>
  <c r="AS135"/>
  <c r="BF242"/>
  <c r="BD167"/>
  <c r="AO156"/>
  <c r="AO263"/>
  <c r="AQ94"/>
  <c r="AQ282"/>
  <c r="BK124"/>
  <c r="BK196"/>
  <c r="BK161"/>
  <c r="BK216"/>
  <c r="BK227"/>
  <c r="BK131"/>
  <c r="BK142"/>
  <c r="BK343"/>
  <c r="BK207"/>
  <c r="BK361"/>
  <c r="BK347"/>
  <c r="BN115"/>
  <c r="BN121"/>
  <c r="BN107"/>
  <c r="BN194"/>
  <c r="BN199"/>
  <c r="BN191"/>
  <c r="BN185"/>
  <c r="BN298"/>
  <c r="BN292"/>
  <c r="BN262"/>
  <c r="BN305"/>
  <c r="BN340"/>
  <c r="BF351"/>
  <c r="AO259"/>
  <c r="AQ129"/>
  <c r="AQ265"/>
  <c r="BK130"/>
  <c r="BK248"/>
  <c r="BK185"/>
  <c r="BK235"/>
  <c r="BK189"/>
  <c r="BK103"/>
  <c r="BK218"/>
  <c r="BK273"/>
  <c r="BK379"/>
  <c r="BK300"/>
  <c r="BK344"/>
  <c r="BN108"/>
  <c r="BN116"/>
  <c r="BN99"/>
  <c r="BN382"/>
  <c r="BN188"/>
  <c r="BN178"/>
  <c r="BN172"/>
  <c r="BN294"/>
  <c r="BN280"/>
  <c r="BN304"/>
  <c r="BN297"/>
  <c r="BN374"/>
  <c r="BB93"/>
  <c r="BB211"/>
  <c r="BB201"/>
  <c r="BB102"/>
  <c r="BB291"/>
  <c r="BB289"/>
  <c r="BB146"/>
  <c r="BB149"/>
  <c r="BB218"/>
  <c r="BB115"/>
  <c r="BB155"/>
  <c r="BB281"/>
  <c r="BB140"/>
  <c r="BB274"/>
  <c r="BB259"/>
  <c r="BB327"/>
  <c r="BB362"/>
  <c r="BB383"/>
  <c r="AQ161"/>
  <c r="AQ174"/>
  <c r="AQ239"/>
  <c r="AQ309"/>
  <c r="AQ274"/>
  <c r="AQ380"/>
  <c r="AP303"/>
  <c r="AP152"/>
  <c r="BL303"/>
  <c r="BL120"/>
  <c r="BL294"/>
  <c r="BL131"/>
  <c r="BL244"/>
  <c r="BL279"/>
  <c r="BL304"/>
  <c r="BL313"/>
  <c r="BL354"/>
  <c r="BK338"/>
  <c r="BK120"/>
  <c r="BK112"/>
  <c r="BK241"/>
  <c r="BK202"/>
  <c r="BK138"/>
  <c r="BK144"/>
  <c r="BK164"/>
  <c r="BK148"/>
  <c r="BK210"/>
  <c r="BK233"/>
  <c r="BK203"/>
  <c r="BK303"/>
  <c r="BK176"/>
  <c r="BK221"/>
  <c r="BK94"/>
  <c r="BK102"/>
  <c r="BK114"/>
  <c r="BK169"/>
  <c r="BK217"/>
  <c r="BK289"/>
  <c r="BK194"/>
  <c r="BK267"/>
  <c r="BK327"/>
  <c r="BK337"/>
  <c r="BK363"/>
  <c r="BK191"/>
  <c r="BK268"/>
  <c r="BK334"/>
  <c r="BK305"/>
  <c r="BK284"/>
  <c r="BK375"/>
  <c r="BK324"/>
  <c r="BK377"/>
  <c r="BK357"/>
  <c r="BK354"/>
  <c r="BN109"/>
  <c r="BN106"/>
  <c r="BN153"/>
  <c r="BN252"/>
  <c r="BN103"/>
  <c r="BN105"/>
  <c r="BN201"/>
  <c r="BN161"/>
  <c r="BN318"/>
  <c r="BN242"/>
  <c r="BN169"/>
  <c r="BN274"/>
  <c r="BN299"/>
  <c r="BN269"/>
  <c r="BN175"/>
  <c r="BN225"/>
  <c r="BN111"/>
  <c r="BN165"/>
  <c r="BN364"/>
  <c r="BN261"/>
  <c r="BN159"/>
  <c r="BN236"/>
  <c r="BN293"/>
  <c r="BN290"/>
  <c r="BN354"/>
  <c r="BN192"/>
  <c r="BN267"/>
  <c r="BN362"/>
  <c r="BN291"/>
  <c r="BN247"/>
  <c r="BN311"/>
  <c r="BN289"/>
  <c r="BN331"/>
  <c r="BN330"/>
  <c r="BN372"/>
  <c r="BN359"/>
  <c r="AJ277"/>
  <c r="AJ307"/>
  <c r="BS235"/>
  <c r="BS96"/>
  <c r="BS351"/>
  <c r="BS363"/>
  <c r="BH376"/>
  <c r="AL241"/>
  <c r="AL167"/>
  <c r="AL317"/>
  <c r="AL331"/>
  <c r="AS262"/>
  <c r="BF122"/>
  <c r="BF314"/>
  <c r="BD253"/>
  <c r="AO330"/>
  <c r="AY192"/>
  <c r="AQ169"/>
  <c r="BK213"/>
  <c r="BK269"/>
  <c r="BK251"/>
  <c r="BK190"/>
  <c r="BK242"/>
  <c r="BK195"/>
  <c r="BK104"/>
  <c r="BK230"/>
  <c r="BK293"/>
  <c r="BK143"/>
  <c r="BK316"/>
  <c r="BK309"/>
  <c r="BK332"/>
  <c r="BK362"/>
  <c r="BN141"/>
  <c r="BN122"/>
  <c r="BN187"/>
  <c r="BN125"/>
  <c r="BN204"/>
  <c r="BN231"/>
  <c r="BN209"/>
  <c r="BN327"/>
  <c r="BN144"/>
  <c r="BN378"/>
  <c r="BN348"/>
  <c r="BN381"/>
  <c r="AQ270"/>
  <c r="AQ305"/>
  <c r="BK200"/>
  <c r="BK260"/>
  <c r="BK157"/>
  <c r="BK286"/>
  <c r="BK335"/>
  <c r="BK95"/>
  <c r="BK179"/>
  <c r="BK206"/>
  <c r="BK349"/>
  <c r="BK281"/>
  <c r="BK297"/>
  <c r="BK315"/>
  <c r="BK358"/>
  <c r="BN306"/>
  <c r="BN114"/>
  <c r="BN166"/>
  <c r="BN173"/>
  <c r="BN257"/>
  <c r="BN119"/>
  <c r="BN279"/>
  <c r="BN323"/>
  <c r="BN361"/>
  <c r="BN369"/>
  <c r="BN321"/>
  <c r="BN334"/>
  <c r="BN363"/>
  <c r="BF378"/>
  <c r="AO162"/>
  <c r="BB186"/>
  <c r="BB98"/>
  <c r="BB174"/>
  <c r="BB94"/>
  <c r="BB265"/>
  <c r="BB280"/>
  <c r="BB331"/>
  <c r="BB131"/>
  <c r="BB217"/>
  <c r="BB114"/>
  <c r="BB143"/>
  <c r="BB268"/>
  <c r="BB348"/>
  <c r="BB264"/>
  <c r="BB258"/>
  <c r="BB311"/>
  <c r="BB359"/>
  <c r="BB376"/>
  <c r="AQ286"/>
  <c r="AQ162"/>
  <c r="AQ223"/>
  <c r="AQ288"/>
  <c r="AQ261"/>
  <c r="AQ376"/>
  <c r="AP261"/>
  <c r="AP290"/>
  <c r="BL188"/>
  <c r="BL116"/>
  <c r="BL288"/>
  <c r="BL122"/>
  <c r="BL232"/>
  <c r="BL266"/>
  <c r="BL300"/>
  <c r="BL312"/>
  <c r="BL350"/>
  <c r="BK186"/>
  <c r="BK252"/>
  <c r="BK118"/>
  <c r="BK173"/>
  <c r="BK177"/>
  <c r="BK134"/>
  <c r="BK121"/>
  <c r="BK145"/>
  <c r="BK139"/>
  <c r="BK197"/>
  <c r="BK220"/>
  <c r="BK345"/>
  <c r="BK294"/>
  <c r="BK163"/>
  <c r="BK214"/>
  <c r="BK93"/>
  <c r="BK101"/>
  <c r="BK109"/>
  <c r="BK166"/>
  <c r="BK205"/>
  <c r="BK283"/>
  <c r="BK193"/>
  <c r="BK261"/>
  <c r="BK325"/>
  <c r="BK331"/>
  <c r="BK340"/>
  <c r="BK183"/>
  <c r="BK250"/>
  <c r="BK333"/>
  <c r="BK292"/>
  <c r="BK271"/>
  <c r="BK352"/>
  <c r="BK311"/>
  <c r="BK368"/>
  <c r="BK355"/>
  <c r="BK350"/>
  <c r="BK382"/>
  <c r="BN96"/>
  <c r="BN189"/>
  <c r="BN123"/>
  <c r="BN133"/>
  <c r="BN95"/>
  <c r="BN97"/>
  <c r="BN183"/>
  <c r="BN124"/>
  <c r="BN256"/>
  <c r="BN203"/>
  <c r="BN164"/>
  <c r="BN250"/>
  <c r="BN245"/>
  <c r="BN260"/>
  <c r="BN162"/>
  <c r="BN218"/>
  <c r="BN366"/>
  <c r="BN155"/>
  <c r="BN308"/>
  <c r="BN246"/>
  <c r="BN147"/>
  <c r="BN223"/>
  <c r="BN286"/>
  <c r="BN285"/>
  <c r="BN345"/>
  <c r="BN184"/>
  <c r="BN254"/>
  <c r="BN332"/>
  <c r="BN360"/>
  <c r="BN376"/>
  <c r="BN301"/>
  <c r="BN281"/>
  <c r="BN329"/>
  <c r="BN326"/>
  <c r="BN365"/>
  <c r="BN355"/>
  <c r="AJ112"/>
  <c r="AJ150"/>
  <c r="BS114"/>
  <c r="BS279"/>
  <c r="BS258"/>
  <c r="BS316"/>
  <c r="BH352"/>
  <c r="AL193"/>
  <c r="AL154"/>
  <c r="AL316"/>
  <c r="AL315"/>
  <c r="AS318"/>
  <c r="BF195"/>
  <c r="BF240"/>
  <c r="BD276"/>
  <c r="AO308"/>
  <c r="AY135"/>
  <c r="AQ142"/>
  <c r="AQ332"/>
  <c r="BK116"/>
  <c r="BK171"/>
  <c r="BK290"/>
  <c r="BK372"/>
  <c r="BK96"/>
  <c r="BK182"/>
  <c r="BK219"/>
  <c r="BK256"/>
  <c r="BK291"/>
  <c r="BK272"/>
  <c r="BK371"/>
  <c r="BN135"/>
  <c r="BN100"/>
  <c r="BN227"/>
  <c r="BN177"/>
  <c r="BN282"/>
  <c r="BN127"/>
  <c r="BN295"/>
  <c r="BN341"/>
  <c r="BN208"/>
  <c r="BN320"/>
  <c r="BN346"/>
  <c r="BN367"/>
  <c r="BF356"/>
  <c r="AQ252"/>
  <c r="BK119"/>
  <c r="BK188"/>
  <c r="BK152"/>
  <c r="BK212"/>
  <c r="BK224"/>
  <c r="BK122"/>
  <c r="BK128"/>
  <c r="BK329"/>
  <c r="BK199"/>
  <c r="BK310"/>
  <c r="BK264"/>
  <c r="BK364"/>
  <c r="BN117"/>
  <c r="BN110"/>
  <c r="BN214"/>
  <c r="BN283"/>
  <c r="BN195"/>
  <c r="BN228"/>
  <c r="BN196"/>
  <c r="BN249"/>
  <c r="BN200"/>
  <c r="BN255"/>
  <c r="BN333"/>
  <c r="BF323"/>
  <c r="BB239"/>
  <c r="BB304"/>
  <c r="BB160"/>
  <c r="BB130"/>
  <c r="BB147"/>
  <c r="BB237"/>
  <c r="BB325"/>
  <c r="BB363"/>
  <c r="BB205"/>
  <c r="BB113"/>
  <c r="BB142"/>
  <c r="BB372"/>
  <c r="BB339"/>
  <c r="BB250"/>
  <c r="BB251"/>
  <c r="BB309"/>
  <c r="BB356"/>
  <c r="BB374"/>
  <c r="AQ130"/>
  <c r="AQ100"/>
  <c r="AQ246"/>
  <c r="AQ202"/>
  <c r="AQ203"/>
  <c r="AP109"/>
  <c r="AP164"/>
  <c r="BL197"/>
  <c r="BL152"/>
  <c r="BL216"/>
  <c r="BL106"/>
  <c r="BL280"/>
  <c r="BL296"/>
  <c r="BL261"/>
  <c r="BL275"/>
  <c r="BL376"/>
  <c r="BK162"/>
  <c r="BK147"/>
  <c r="BK184"/>
  <c r="BK154"/>
  <c r="BK172"/>
  <c r="BK127"/>
  <c r="BK111"/>
  <c r="BK137"/>
  <c r="BK133"/>
  <c r="BK187"/>
  <c r="BK319"/>
  <c r="BK326"/>
  <c r="BK274"/>
  <c r="BK150"/>
  <c r="BK211"/>
  <c r="BK282"/>
  <c r="BK100"/>
  <c r="BK108"/>
  <c r="BK156"/>
  <c r="BK204"/>
  <c r="BK266"/>
  <c r="BK181"/>
  <c r="BK253"/>
  <c r="BK317"/>
  <c r="BK323"/>
  <c r="BK318"/>
  <c r="BK175"/>
  <c r="BK239"/>
  <c r="BK320"/>
  <c r="BK383"/>
  <c r="BK259"/>
  <c r="BK351"/>
  <c r="BK304"/>
  <c r="BK365"/>
  <c r="BK348"/>
  <c r="BK346"/>
  <c r="BN284"/>
  <c r="BN170"/>
  <c r="BN251"/>
  <c r="BN131"/>
  <c r="BN287"/>
  <c r="BN270"/>
  <c r="BN171"/>
  <c r="BN102"/>
  <c r="BN243"/>
  <c r="BN180"/>
  <c r="BN156"/>
  <c r="BN239"/>
  <c r="BN233"/>
  <c r="BN230"/>
  <c r="BN149"/>
  <c r="BN215"/>
  <c r="BN302"/>
  <c r="BN142"/>
  <c r="BN300"/>
  <c r="BN235"/>
  <c r="BN146"/>
  <c r="BN211"/>
  <c r="BN277"/>
  <c r="BN272"/>
  <c r="BN317"/>
  <c r="BN176"/>
  <c r="BN240"/>
  <c r="BN324"/>
  <c r="BN353"/>
  <c r="BN357"/>
  <c r="BN288"/>
  <c r="BN273"/>
  <c r="BN316"/>
  <c r="BN322"/>
  <c r="BN358"/>
  <c r="BN351"/>
  <c r="AJ168"/>
  <c r="BS225"/>
  <c r="BS124"/>
  <c r="BS141"/>
  <c r="BS372"/>
  <c r="BH136"/>
  <c r="AL160"/>
  <c r="AL347"/>
  <c r="AL318"/>
  <c r="AL285"/>
  <c r="BF141"/>
  <c r="BD232"/>
  <c r="AO193"/>
  <c r="AS381"/>
  <c r="AS349"/>
  <c r="AS358"/>
  <c r="AS334"/>
  <c r="AS274"/>
  <c r="AS297"/>
  <c r="AS362"/>
  <c r="AS332"/>
  <c r="AS250"/>
  <c r="AS185"/>
  <c r="AS316"/>
  <c r="AS328"/>
  <c r="AS289"/>
  <c r="AS219"/>
  <c r="AS143"/>
  <c r="AS243"/>
  <c r="AS242"/>
  <c r="AS210"/>
  <c r="AS139"/>
  <c r="AS281"/>
  <c r="AS114"/>
  <c r="AS182"/>
  <c r="AS215"/>
  <c r="AS340"/>
  <c r="AS134"/>
  <c r="AS240"/>
  <c r="AS99"/>
  <c r="AS133"/>
  <c r="AS227"/>
  <c r="AS116"/>
  <c r="AS109"/>
  <c r="AS167"/>
  <c r="AS126"/>
  <c r="AS101"/>
  <c r="AS105"/>
  <c r="AS301"/>
  <c r="AS115"/>
  <c r="AS353"/>
  <c r="AS360"/>
  <c r="AS317"/>
  <c r="AS282"/>
  <c r="AS325"/>
  <c r="AS248"/>
  <c r="AS333"/>
  <c r="AS251"/>
  <c r="AS193"/>
  <c r="AS326"/>
  <c r="AS330"/>
  <c r="AS305"/>
  <c r="AS220"/>
  <c r="AS155"/>
  <c r="AS244"/>
  <c r="AS263"/>
  <c r="AS213"/>
  <c r="AS152"/>
  <c r="AS354"/>
  <c r="AS122"/>
  <c r="AS186"/>
  <c r="AS224"/>
  <c r="AS287"/>
  <c r="AS159"/>
  <c r="AS246"/>
  <c r="AS107"/>
  <c r="AS157"/>
  <c r="AS269"/>
  <c r="AS119"/>
  <c r="AS130"/>
  <c r="AS299"/>
  <c r="AS184"/>
  <c r="AS158"/>
  <c r="AS120"/>
  <c r="AS97"/>
  <c r="AS125"/>
  <c r="AS357"/>
  <c r="AS367"/>
  <c r="AS324"/>
  <c r="AS290"/>
  <c r="AS350"/>
  <c r="AS256"/>
  <c r="AS302"/>
  <c r="AS267"/>
  <c r="AS201"/>
  <c r="AS359"/>
  <c r="AS336"/>
  <c r="AS296"/>
  <c r="AS232"/>
  <c r="AS156"/>
  <c r="AS260"/>
  <c r="AS279"/>
  <c r="AS216"/>
  <c r="AS165"/>
  <c r="AS235"/>
  <c r="AS149"/>
  <c r="AS268"/>
  <c r="AS228"/>
  <c r="AS323"/>
  <c r="AS128"/>
  <c r="AS253"/>
  <c r="AS110"/>
  <c r="AS183"/>
  <c r="AS292"/>
  <c r="AS141"/>
  <c r="AS146"/>
  <c r="AS319"/>
  <c r="AS138"/>
  <c r="AS163"/>
  <c r="AS189"/>
  <c r="AS98"/>
  <c r="AS174"/>
  <c r="AS361"/>
  <c r="AS374"/>
  <c r="AS331"/>
  <c r="AS298"/>
  <c r="AS352"/>
  <c r="AS259"/>
  <c r="AS372"/>
  <c r="AS280"/>
  <c r="AS209"/>
  <c r="AS145"/>
  <c r="AS371"/>
  <c r="AS307"/>
  <c r="AS245"/>
  <c r="AS168"/>
  <c r="AS277"/>
  <c r="AS363"/>
  <c r="AS223"/>
  <c r="AS178"/>
  <c r="AS238"/>
  <c r="AS162"/>
  <c r="AS286"/>
  <c r="AS321"/>
  <c r="AS337"/>
  <c r="AS136"/>
  <c r="AS273"/>
  <c r="AS117"/>
  <c r="AS270"/>
  <c r="AS346"/>
  <c r="AS147"/>
  <c r="AS93"/>
  <c r="AS103"/>
  <c r="AS150"/>
  <c r="AS196"/>
  <c r="AS294"/>
  <c r="AS124"/>
  <c r="AS179"/>
  <c r="AS377"/>
  <c r="AS351"/>
  <c r="AS266"/>
  <c r="AS343"/>
  <c r="AS241"/>
  <c r="AS288"/>
  <c r="AS278"/>
  <c r="AS142"/>
  <c r="AS239"/>
  <c r="AS131"/>
  <c r="AS378"/>
  <c r="AS211"/>
  <c r="AS127"/>
  <c r="AS380"/>
  <c r="AS214"/>
  <c r="AS170"/>
  <c r="AS112"/>
  <c r="AS204"/>
  <c r="AS95"/>
  <c r="AS376"/>
  <c r="AS306"/>
  <c r="AS271"/>
  <c r="AS293"/>
  <c r="AS153"/>
  <c r="AS364"/>
  <c r="AS181"/>
  <c r="AS205"/>
  <c r="AS191"/>
  <c r="AS175"/>
  <c r="AS151"/>
  <c r="AS222"/>
  <c r="AS144"/>
  <c r="AS94"/>
  <c r="AS166"/>
  <c r="AS199"/>
  <c r="AS129"/>
  <c r="AS195"/>
  <c r="AS383"/>
  <c r="AS311"/>
  <c r="AS272"/>
  <c r="AS314"/>
  <c r="AS161"/>
  <c r="AS366"/>
  <c r="AS194"/>
  <c r="AS218"/>
  <c r="AS197"/>
  <c r="AS188"/>
  <c r="AS160"/>
  <c r="AS254"/>
  <c r="AS171"/>
  <c r="AS102"/>
  <c r="AS180"/>
  <c r="AS348"/>
  <c r="AS154"/>
  <c r="AS208"/>
  <c r="AS341"/>
  <c r="AS312"/>
  <c r="AS284"/>
  <c r="AS327"/>
  <c r="AS169"/>
  <c r="AS368"/>
  <c r="AS206"/>
  <c r="AS230"/>
  <c r="AS200"/>
  <c r="AS247"/>
  <c r="AS164"/>
  <c r="AS276"/>
  <c r="AS176"/>
  <c r="AS123"/>
  <c r="AS100"/>
  <c r="AS111"/>
  <c r="AS187"/>
  <c r="AS221"/>
  <c r="BR332"/>
  <c r="BR358"/>
  <c r="BR148"/>
  <c r="BR165"/>
  <c r="BR215"/>
  <c r="BR154"/>
  <c r="BR176"/>
  <c r="BR295"/>
  <c r="BR102"/>
  <c r="BR382"/>
  <c r="BR313"/>
  <c r="BR220"/>
  <c r="BR242"/>
  <c r="BR339"/>
  <c r="BR364"/>
  <c r="BR288"/>
  <c r="BR232"/>
  <c r="BR143"/>
  <c r="BR353"/>
  <c r="BR261"/>
  <c r="BR247"/>
  <c r="BR263"/>
  <c r="BR112"/>
  <c r="BR133"/>
  <c r="BR218"/>
  <c r="BR98"/>
  <c r="BR108"/>
  <c r="BR357"/>
  <c r="BR269"/>
  <c r="BR259"/>
  <c r="BR267"/>
  <c r="BR113"/>
  <c r="BR144"/>
  <c r="BR231"/>
  <c r="BR106"/>
  <c r="BR162"/>
  <c r="AZ225"/>
  <c r="AZ241"/>
  <c r="AZ279"/>
  <c r="AP113"/>
  <c r="AP234"/>
  <c r="AP235"/>
  <c r="AP240"/>
  <c r="AP335"/>
  <c r="AJ95"/>
  <c r="AJ240"/>
  <c r="AJ350"/>
  <c r="AS106"/>
  <c r="AS255"/>
  <c r="AS335"/>
  <c r="BD164"/>
  <c r="BD109"/>
  <c r="BD242"/>
  <c r="BM340"/>
  <c r="BM108"/>
  <c r="BM192"/>
  <c r="BM307"/>
  <c r="BM322"/>
  <c r="AP194"/>
  <c r="AP329"/>
  <c r="AP254"/>
  <c r="AP265"/>
  <c r="BR365"/>
  <c r="AJ179"/>
  <c r="AJ256"/>
  <c r="AJ325"/>
  <c r="AS132"/>
  <c r="AV302"/>
  <c r="BM118"/>
  <c r="BM335"/>
  <c r="BM195"/>
  <c r="BM252"/>
  <c r="AP159"/>
  <c r="AP245"/>
  <c r="AP282"/>
  <c r="AP292"/>
  <c r="AP383"/>
  <c r="BR202"/>
  <c r="AJ103"/>
  <c r="AJ119"/>
  <c r="AJ273"/>
  <c r="AS192"/>
  <c r="AS261"/>
  <c r="BD156"/>
  <c r="BG279"/>
  <c r="BB135"/>
  <c r="BB103"/>
  <c r="BB97"/>
  <c r="BB163"/>
  <c r="BB107"/>
  <c r="BB203"/>
  <c r="BB262"/>
  <c r="BB197"/>
  <c r="BB278"/>
  <c r="BB169"/>
  <c r="BB260"/>
  <c r="BB209"/>
  <c r="BB326"/>
  <c r="BB253"/>
  <c r="BB111"/>
  <c r="BB119"/>
  <c r="BB127"/>
  <c r="BB194"/>
  <c r="BB299"/>
  <c r="BB379"/>
  <c r="BB322"/>
  <c r="BB172"/>
  <c r="BB236"/>
  <c r="BB375"/>
  <c r="BB298"/>
  <c r="BB297"/>
  <c r="BB293"/>
  <c r="BB346"/>
  <c r="BB347"/>
  <c r="BB324"/>
  <c r="BB360"/>
  <c r="BB353"/>
  <c r="BM111"/>
  <c r="BM104"/>
  <c r="BM101"/>
  <c r="BM382"/>
  <c r="BM116"/>
  <c r="BM187"/>
  <c r="BM306"/>
  <c r="BM356"/>
  <c r="BM182"/>
  <c r="BM202"/>
  <c r="BM194"/>
  <c r="BM170"/>
  <c r="BM260"/>
  <c r="BM141"/>
  <c r="BM277"/>
  <c r="BM381"/>
  <c r="BM302"/>
  <c r="BM369"/>
  <c r="AP180"/>
  <c r="AP230"/>
  <c r="AP102"/>
  <c r="AP340"/>
  <c r="AP133"/>
  <c r="AP120"/>
  <c r="AP223"/>
  <c r="AP248"/>
  <c r="AP300"/>
  <c r="AP219"/>
  <c r="AP270"/>
  <c r="AP241"/>
  <c r="AP276"/>
  <c r="AP216"/>
  <c r="AP374"/>
  <c r="AP312"/>
  <c r="AP357"/>
  <c r="AP353"/>
  <c r="AP379"/>
  <c r="BL209"/>
  <c r="BL165"/>
  <c r="BL228"/>
  <c r="BL150"/>
  <c r="BL214"/>
  <c r="BL212"/>
  <c r="BL322"/>
  <c r="BL105"/>
  <c r="BL320"/>
  <c r="BL263"/>
  <c r="BL143"/>
  <c r="BL292"/>
  <c r="BL138"/>
  <c r="BL258"/>
  <c r="BL319"/>
  <c r="BL267"/>
  <c r="BL349"/>
  <c r="BL369"/>
  <c r="BR160"/>
  <c r="BR128"/>
  <c r="BR201"/>
  <c r="BR304"/>
  <c r="BR378"/>
  <c r="AJ223"/>
  <c r="AJ369"/>
  <c r="AJ187"/>
  <c r="AJ237"/>
  <c r="AJ192"/>
  <c r="AJ333"/>
  <c r="AJ139"/>
  <c r="AJ231"/>
  <c r="AJ282"/>
  <c r="AJ270"/>
  <c r="AJ279"/>
  <c r="BS126"/>
  <c r="BS274"/>
  <c r="BS178"/>
  <c r="BS278"/>
  <c r="BS291"/>
  <c r="BS256"/>
  <c r="BS231"/>
  <c r="BS308"/>
  <c r="BS338"/>
  <c r="AL238"/>
  <c r="AL153"/>
  <c r="AL255"/>
  <c r="AL295"/>
  <c r="AL117"/>
  <c r="AL297"/>
  <c r="AL253"/>
  <c r="AL277"/>
  <c r="AL341"/>
  <c r="AS320"/>
  <c r="AS172"/>
  <c r="AS96"/>
  <c r="AS382"/>
  <c r="AS229"/>
  <c r="AS252"/>
  <c r="AS225"/>
  <c r="AS375"/>
  <c r="AS369"/>
  <c r="AV260"/>
  <c r="BD144"/>
  <c r="BD151"/>
  <c r="BD189"/>
  <c r="BD94"/>
  <c r="BD277"/>
  <c r="BD292"/>
  <c r="BD320"/>
  <c r="BD304"/>
  <c r="BD344"/>
  <c r="AY268"/>
  <c r="BG152"/>
  <c r="BG182"/>
  <c r="BG280"/>
  <c r="BG373"/>
  <c r="BG197"/>
  <c r="BG201"/>
  <c r="BG179"/>
  <c r="BG317"/>
  <c r="BG351"/>
  <c r="AZ267"/>
  <c r="AZ187"/>
  <c r="AZ252"/>
  <c r="AZ115"/>
  <c r="AZ250"/>
  <c r="AZ309"/>
  <c r="AZ331"/>
  <c r="AJ356"/>
  <c r="AJ363"/>
  <c r="AJ323"/>
  <c r="AJ336"/>
  <c r="AJ295"/>
  <c r="AJ317"/>
  <c r="AJ374"/>
  <c r="AJ316"/>
  <c r="AJ283"/>
  <c r="AJ230"/>
  <c r="AJ166"/>
  <c r="AJ309"/>
  <c r="AJ319"/>
  <c r="AJ280"/>
  <c r="AJ181"/>
  <c r="AJ131"/>
  <c r="AJ244"/>
  <c r="AJ267"/>
  <c r="AJ161"/>
  <c r="AJ330"/>
  <c r="AJ152"/>
  <c r="AJ332"/>
  <c r="AJ163"/>
  <c r="AJ353"/>
  <c r="AJ241"/>
  <c r="AJ195"/>
  <c r="AJ360"/>
  <c r="AJ370"/>
  <c r="AJ327"/>
  <c r="AJ338"/>
  <c r="AJ303"/>
  <c r="AJ329"/>
  <c r="AJ253"/>
  <c r="AJ321"/>
  <c r="AJ286"/>
  <c r="AJ238"/>
  <c r="AJ174"/>
  <c r="AJ318"/>
  <c r="AJ320"/>
  <c r="AJ292"/>
  <c r="AJ194"/>
  <c r="AJ135"/>
  <c r="AJ249"/>
  <c r="AJ302"/>
  <c r="AJ171"/>
  <c r="AJ236"/>
  <c r="AJ165"/>
  <c r="AJ381"/>
  <c r="AJ167"/>
  <c r="AJ196"/>
  <c r="AJ301"/>
  <c r="AJ208"/>
  <c r="AJ130"/>
  <c r="AJ364"/>
  <c r="AJ377"/>
  <c r="AJ331"/>
  <c r="AJ343"/>
  <c r="AJ311"/>
  <c r="AJ342"/>
  <c r="AJ259"/>
  <c r="AJ337"/>
  <c r="AJ290"/>
  <c r="AJ246"/>
  <c r="AJ182"/>
  <c r="AJ334"/>
  <c r="AJ357"/>
  <c r="AJ304"/>
  <c r="AJ207"/>
  <c r="AJ138"/>
  <c r="AJ252"/>
  <c r="AJ383"/>
  <c r="AJ184"/>
  <c r="AJ239"/>
  <c r="AJ178"/>
  <c r="AJ366"/>
  <c r="AJ176"/>
  <c r="AJ209"/>
  <c r="AJ203"/>
  <c r="AJ221"/>
  <c r="AJ141"/>
  <c r="AJ264"/>
  <c r="AJ368"/>
  <c r="AJ379"/>
  <c r="AJ335"/>
  <c r="AJ346"/>
  <c r="AJ312"/>
  <c r="AJ362"/>
  <c r="AJ272"/>
  <c r="AJ371"/>
  <c r="AJ313"/>
  <c r="AJ250"/>
  <c r="AJ190"/>
  <c r="AJ351"/>
  <c r="AJ359"/>
  <c r="AJ375"/>
  <c r="AJ219"/>
  <c r="AJ143"/>
  <c r="AJ255"/>
  <c r="AJ193"/>
  <c r="AJ201"/>
  <c r="AJ242"/>
  <c r="AJ191"/>
  <c r="AJ293"/>
  <c r="AJ180"/>
  <c r="AJ247"/>
  <c r="AJ216"/>
  <c r="AJ234"/>
  <c r="AJ147"/>
  <c r="AJ380"/>
  <c r="AJ354"/>
  <c r="AJ314"/>
  <c r="AJ297"/>
  <c r="AJ373"/>
  <c r="AJ214"/>
  <c r="AJ278"/>
  <c r="AJ233"/>
  <c r="AJ274"/>
  <c r="AJ254"/>
  <c r="AJ275"/>
  <c r="AJ213"/>
  <c r="AJ288"/>
  <c r="AJ172"/>
  <c r="AJ93"/>
  <c r="AJ126"/>
  <c r="AJ129"/>
  <c r="AJ185"/>
  <c r="AJ136"/>
  <c r="AJ108"/>
  <c r="AJ132"/>
  <c r="AJ183"/>
  <c r="AJ127"/>
  <c r="AJ361"/>
  <c r="AJ324"/>
  <c r="AJ298"/>
  <c r="AJ299"/>
  <c r="AJ222"/>
  <c r="AJ296"/>
  <c r="AJ245"/>
  <c r="AJ308"/>
  <c r="AJ266"/>
  <c r="AJ322"/>
  <c r="AJ226"/>
  <c r="AJ310"/>
  <c r="AJ186"/>
  <c r="AJ101"/>
  <c r="AJ137"/>
  <c r="AJ151"/>
  <c r="AJ199"/>
  <c r="AJ291"/>
  <c r="AJ110"/>
  <c r="AJ202"/>
  <c r="AJ188"/>
  <c r="AJ227"/>
  <c r="AJ340"/>
  <c r="AJ349"/>
  <c r="AJ263"/>
  <c r="AJ378"/>
  <c r="AJ251"/>
  <c r="AJ365"/>
  <c r="AJ382"/>
  <c r="AJ155"/>
  <c r="AJ205"/>
  <c r="AJ276"/>
  <c r="AJ114"/>
  <c r="AJ281"/>
  <c r="AJ248"/>
  <c r="AJ109"/>
  <c r="AJ140"/>
  <c r="AJ170"/>
  <c r="AJ212"/>
  <c r="AJ97"/>
  <c r="AJ116"/>
  <c r="AJ215"/>
  <c r="AJ157"/>
  <c r="AJ306"/>
  <c r="AJ162"/>
  <c r="AJ344"/>
  <c r="AJ355"/>
  <c r="AJ271"/>
  <c r="AJ294"/>
  <c r="AJ260"/>
  <c r="AJ142"/>
  <c r="AJ269"/>
  <c r="AJ156"/>
  <c r="AJ218"/>
  <c r="AJ113"/>
  <c r="AJ122"/>
  <c r="AJ305"/>
  <c r="AJ261"/>
  <c r="AJ111"/>
  <c r="AJ146"/>
  <c r="AJ175"/>
  <c r="AJ225"/>
  <c r="AJ105"/>
  <c r="AJ134"/>
  <c r="AJ228"/>
  <c r="AJ210"/>
  <c r="AJ94"/>
  <c r="AJ197"/>
  <c r="AV346"/>
  <c r="AV325"/>
  <c r="AV324"/>
  <c r="AV226"/>
  <c r="AV335"/>
  <c r="AV243"/>
  <c r="AV158"/>
  <c r="AV155"/>
  <c r="AV285"/>
  <c r="AV256"/>
  <c r="AV329"/>
  <c r="AV348"/>
  <c r="AV234"/>
  <c r="AV360"/>
  <c r="AV246"/>
  <c r="AV161"/>
  <c r="AV163"/>
  <c r="AV113"/>
  <c r="AV118"/>
  <c r="AV345"/>
  <c r="AV267"/>
  <c r="AV266"/>
  <c r="AV278"/>
  <c r="AV196"/>
  <c r="AV187"/>
  <c r="AV189"/>
  <c r="AV231"/>
  <c r="AV179"/>
  <c r="AV350"/>
  <c r="AV341"/>
  <c r="AV340"/>
  <c r="AV292"/>
  <c r="AV129"/>
  <c r="AV132"/>
  <c r="AV96"/>
  <c r="AV122"/>
  <c r="AV156"/>
  <c r="AV379"/>
  <c r="AV210"/>
  <c r="AV233"/>
  <c r="AV241"/>
  <c r="AV140"/>
  <c r="AV358"/>
  <c r="AV290"/>
  <c r="AV147"/>
  <c r="AV98"/>
  <c r="AV123"/>
  <c r="AV362"/>
  <c r="AV300"/>
  <c r="AV159"/>
  <c r="AV99"/>
  <c r="AV131"/>
  <c r="AV378"/>
  <c r="AV339"/>
  <c r="AV185"/>
  <c r="AV103"/>
  <c r="AV219"/>
  <c r="BH334"/>
  <c r="BH313"/>
  <c r="BH200"/>
  <c r="BH199"/>
  <c r="BH287"/>
  <c r="BH256"/>
  <c r="BH127"/>
  <c r="BH314"/>
  <c r="BH189"/>
  <c r="BH184"/>
  <c r="BH118"/>
  <c r="BH350"/>
  <c r="BH308"/>
  <c r="BH218"/>
  <c r="BH152"/>
  <c r="BH187"/>
  <c r="BH124"/>
  <c r="BH383"/>
  <c r="BH139"/>
  <c r="BH166"/>
  <c r="BH100"/>
  <c r="AZ103"/>
  <c r="AZ134"/>
  <c r="AZ158"/>
  <c r="AP136"/>
  <c r="AP358"/>
  <c r="AP257"/>
  <c r="AP273"/>
  <c r="AJ123"/>
  <c r="AJ235"/>
  <c r="AJ265"/>
  <c r="AJ376"/>
  <c r="AS295"/>
  <c r="AS257"/>
  <c r="BD229"/>
  <c r="AZ201"/>
  <c r="AZ124"/>
  <c r="AZ227"/>
  <c r="AZ150"/>
  <c r="AZ271"/>
  <c r="BM122"/>
  <c r="BM364"/>
  <c r="BM207"/>
  <c r="BM296"/>
  <c r="AP106"/>
  <c r="AP103"/>
  <c r="AP287"/>
  <c r="AP225"/>
  <c r="AP232"/>
  <c r="AP316"/>
  <c r="BR104"/>
  <c r="BR272"/>
  <c r="AJ106"/>
  <c r="AJ229"/>
  <c r="AJ326"/>
  <c r="AS234"/>
  <c r="AS310"/>
  <c r="BD201"/>
  <c r="BD197"/>
  <c r="BD349"/>
  <c r="BG112"/>
  <c r="BG132"/>
  <c r="BG363"/>
  <c r="AZ199"/>
  <c r="BM317"/>
  <c r="BM100"/>
  <c r="BM250"/>
  <c r="BM171"/>
  <c r="BM326"/>
  <c r="AP104"/>
  <c r="AP148"/>
  <c r="AP244"/>
  <c r="AP286"/>
  <c r="AP366"/>
  <c r="BR150"/>
  <c r="BR324"/>
  <c r="AJ118"/>
  <c r="AJ211"/>
  <c r="AJ243"/>
  <c r="AJ287"/>
  <c r="AS347"/>
  <c r="AS265"/>
  <c r="AS233"/>
  <c r="AV245"/>
  <c r="BD157"/>
  <c r="BD95"/>
  <c r="BD112"/>
  <c r="BD351"/>
  <c r="BD326"/>
  <c r="BD353"/>
  <c r="AY284"/>
  <c r="BG108"/>
  <c r="BG234"/>
  <c r="BG236"/>
  <c r="BG328"/>
  <c r="BG361"/>
  <c r="AZ232"/>
  <c r="AZ183"/>
  <c r="AZ249"/>
  <c r="AZ202"/>
  <c r="AZ293"/>
  <c r="AZ322"/>
  <c r="BB173"/>
  <c r="BB100"/>
  <c r="BB154"/>
  <c r="BB134"/>
  <c r="BB152"/>
  <c r="BB109"/>
  <c r="BB313"/>
  <c r="BB95"/>
  <c r="BB221"/>
  <c r="BB158"/>
  <c r="BB99"/>
  <c r="BB190"/>
  <c r="BB234"/>
  <c r="BB183"/>
  <c r="BB334"/>
  <c r="BB166"/>
  <c r="BB252"/>
  <c r="BB185"/>
  <c r="BB267"/>
  <c r="BB243"/>
  <c r="BB110"/>
  <c r="BB118"/>
  <c r="BB126"/>
  <c r="BB193"/>
  <c r="BB292"/>
  <c r="BB378"/>
  <c r="BB317"/>
  <c r="BB164"/>
  <c r="BB228"/>
  <c r="BB319"/>
  <c r="BB295"/>
  <c r="BB284"/>
  <c r="BB285"/>
  <c r="BB343"/>
  <c r="BB335"/>
  <c r="BB380"/>
  <c r="BB358"/>
  <c r="BB349"/>
  <c r="BB381"/>
  <c r="BM151"/>
  <c r="BM99"/>
  <c r="BM255"/>
  <c r="BM174"/>
  <c r="BM176"/>
  <c r="BM124"/>
  <c r="BM243"/>
  <c r="BM167"/>
  <c r="BM146"/>
  <c r="BM152"/>
  <c r="BM288"/>
  <c r="BM354"/>
  <c r="BM279"/>
  <c r="BM282"/>
  <c r="BM229"/>
  <c r="BM315"/>
  <c r="BM262"/>
  <c r="BM344"/>
  <c r="BM371"/>
  <c r="AP145"/>
  <c r="AP172"/>
  <c r="AP129"/>
  <c r="AP108"/>
  <c r="AP112"/>
  <c r="AP266"/>
  <c r="AP187"/>
  <c r="AP173"/>
  <c r="AP196"/>
  <c r="AP226"/>
  <c r="AP190"/>
  <c r="AP365"/>
  <c r="AP176"/>
  <c r="AP325"/>
  <c r="AP267"/>
  <c r="AP336"/>
  <c r="AP330"/>
  <c r="AP359"/>
  <c r="BL196"/>
  <c r="BL151"/>
  <c r="BL215"/>
  <c r="BL145"/>
  <c r="BL201"/>
  <c r="BL203"/>
  <c r="BL241"/>
  <c r="BL104"/>
  <c r="BL305"/>
  <c r="BL205"/>
  <c r="BL133"/>
  <c r="BL282"/>
  <c r="BL356"/>
  <c r="BL252"/>
  <c r="BL308"/>
  <c r="BL259"/>
  <c r="BL343"/>
  <c r="BL367"/>
  <c r="BR249"/>
  <c r="BR132"/>
  <c r="BR226"/>
  <c r="BR264"/>
  <c r="BR338"/>
  <c r="AJ164"/>
  <c r="AJ315"/>
  <c r="AJ173"/>
  <c r="AJ125"/>
  <c r="AJ160"/>
  <c r="AJ200"/>
  <c r="AJ217"/>
  <c r="AJ232"/>
  <c r="AJ206"/>
  <c r="AJ285"/>
  <c r="AJ347"/>
  <c r="BS127"/>
  <c r="BS211"/>
  <c r="BS237"/>
  <c r="BS180"/>
  <c r="BS160"/>
  <c r="BS205"/>
  <c r="BS159"/>
  <c r="BS322"/>
  <c r="BH117"/>
  <c r="AL132"/>
  <c r="AL109"/>
  <c r="AL270"/>
  <c r="AL217"/>
  <c r="AL344"/>
  <c r="AL235"/>
  <c r="AL180"/>
  <c r="AL287"/>
  <c r="AL336"/>
  <c r="AS309"/>
  <c r="AS148"/>
  <c r="AS308"/>
  <c r="AS315"/>
  <c r="AS226"/>
  <c r="AS249"/>
  <c r="AS217"/>
  <c r="AS370"/>
  <c r="AS365"/>
  <c r="AV183"/>
  <c r="AV305"/>
  <c r="BD127"/>
  <c r="BD147"/>
  <c r="BD185"/>
  <c r="BD93"/>
  <c r="BD244"/>
  <c r="BD281"/>
  <c r="BD313"/>
  <c r="BD294"/>
  <c r="AY349"/>
  <c r="BG115"/>
  <c r="BG170"/>
  <c r="BG222"/>
  <c r="BG362"/>
  <c r="BG194"/>
  <c r="BG200"/>
  <c r="BG171"/>
  <c r="BG313"/>
  <c r="AZ144"/>
  <c r="AZ137"/>
  <c r="AZ209"/>
  <c r="AZ270"/>
  <c r="AZ242"/>
  <c r="AZ316"/>
  <c r="AZ376"/>
  <c r="AZ360"/>
  <c r="AZ335"/>
  <c r="AZ314"/>
  <c r="AZ287"/>
  <c r="AZ269"/>
  <c r="AZ328"/>
  <c r="AZ246"/>
  <c r="AZ166"/>
  <c r="AZ254"/>
  <c r="AZ280"/>
  <c r="AZ165"/>
  <c r="AZ262"/>
  <c r="AZ259"/>
  <c r="AZ123"/>
  <c r="AZ234"/>
  <c r="AZ147"/>
  <c r="AZ213"/>
  <c r="AZ283"/>
  <c r="AZ257"/>
  <c r="AZ127"/>
  <c r="AZ141"/>
  <c r="AZ239"/>
  <c r="AZ197"/>
  <c r="AZ111"/>
  <c r="AZ114"/>
  <c r="AZ96"/>
  <c r="AZ128"/>
  <c r="AZ266"/>
  <c r="AZ145"/>
  <c r="AZ364"/>
  <c r="AZ339"/>
  <c r="AZ326"/>
  <c r="AZ295"/>
  <c r="AZ307"/>
  <c r="AZ330"/>
  <c r="AZ258"/>
  <c r="AZ174"/>
  <c r="AZ260"/>
  <c r="AZ310"/>
  <c r="AZ178"/>
  <c r="AZ274"/>
  <c r="AZ297"/>
  <c r="AZ133"/>
  <c r="AZ237"/>
  <c r="AZ186"/>
  <c r="AZ226"/>
  <c r="AZ311"/>
  <c r="AZ272"/>
  <c r="AZ129"/>
  <c r="AZ151"/>
  <c r="AZ245"/>
  <c r="AZ210"/>
  <c r="AZ125"/>
  <c r="AZ157"/>
  <c r="AZ132"/>
  <c r="AZ320"/>
  <c r="AZ275"/>
  <c r="AZ167"/>
  <c r="AZ368"/>
  <c r="AZ362"/>
  <c r="AZ337"/>
  <c r="AZ303"/>
  <c r="AZ312"/>
  <c r="AZ345"/>
  <c r="AZ265"/>
  <c r="AZ182"/>
  <c r="AZ273"/>
  <c r="AZ317"/>
  <c r="AZ191"/>
  <c r="AZ334"/>
  <c r="AZ299"/>
  <c r="AZ143"/>
  <c r="AZ244"/>
  <c r="AZ195"/>
  <c r="AZ251"/>
  <c r="AZ162"/>
  <c r="AZ284"/>
  <c r="AZ194"/>
  <c r="AZ170"/>
  <c r="AZ288"/>
  <c r="AZ223"/>
  <c r="AZ126"/>
  <c r="AZ159"/>
  <c r="AZ102"/>
  <c r="AZ104"/>
  <c r="AZ193"/>
  <c r="AZ181"/>
  <c r="AZ155"/>
  <c r="AZ372"/>
  <c r="AZ369"/>
  <c r="AZ343"/>
  <c r="AZ349"/>
  <c r="AZ319"/>
  <c r="AZ347"/>
  <c r="AZ278"/>
  <c r="AZ206"/>
  <c r="AZ286"/>
  <c r="AZ336"/>
  <c r="AZ216"/>
  <c r="AZ131"/>
  <c r="AZ359"/>
  <c r="AZ169"/>
  <c r="AZ256"/>
  <c r="AZ205"/>
  <c r="AZ351"/>
  <c r="AZ171"/>
  <c r="AZ305"/>
  <c r="AZ207"/>
  <c r="AZ172"/>
  <c r="AZ313"/>
  <c r="AZ100"/>
  <c r="AZ146"/>
  <c r="AZ164"/>
  <c r="AZ117"/>
  <c r="AZ106"/>
  <c r="AZ94"/>
  <c r="AZ219"/>
  <c r="AZ236"/>
  <c r="AZ371"/>
  <c r="AZ358"/>
  <c r="AZ329"/>
  <c r="AZ214"/>
  <c r="AZ357"/>
  <c r="AZ135"/>
  <c r="AZ176"/>
  <c r="AZ208"/>
  <c r="AZ175"/>
  <c r="AZ220"/>
  <c r="AZ97"/>
  <c r="AZ154"/>
  <c r="AZ243"/>
  <c r="AZ121"/>
  <c r="AZ98"/>
  <c r="AZ378"/>
  <c r="AZ361"/>
  <c r="AZ354"/>
  <c r="AZ222"/>
  <c r="AZ264"/>
  <c r="AZ140"/>
  <c r="AZ179"/>
  <c r="AZ211"/>
  <c r="AZ184"/>
  <c r="AZ233"/>
  <c r="AZ105"/>
  <c r="AZ161"/>
  <c r="AZ93"/>
  <c r="AZ149"/>
  <c r="AZ99"/>
  <c r="AZ340"/>
  <c r="AZ367"/>
  <c r="AZ253"/>
  <c r="AZ230"/>
  <c r="AZ277"/>
  <c r="AZ152"/>
  <c r="AZ189"/>
  <c r="AZ218"/>
  <c r="AZ188"/>
  <c r="AZ235"/>
  <c r="AZ130"/>
  <c r="AZ168"/>
  <c r="AZ101"/>
  <c r="AZ119"/>
  <c r="AZ113"/>
  <c r="AZ356"/>
  <c r="AZ370"/>
  <c r="AZ268"/>
  <c r="AZ238"/>
  <c r="AZ332"/>
  <c r="AZ153"/>
  <c r="AZ192"/>
  <c r="AZ231"/>
  <c r="AZ200"/>
  <c r="AZ255"/>
  <c r="AZ136"/>
  <c r="AZ180"/>
  <c r="AZ109"/>
  <c r="AZ118"/>
  <c r="AZ122"/>
  <c r="BD378"/>
  <c r="BD346"/>
  <c r="BD356"/>
  <c r="BD321"/>
  <c r="BD310"/>
  <c r="BD275"/>
  <c r="BD300"/>
  <c r="BD364"/>
  <c r="BD306"/>
  <c r="BD297"/>
  <c r="BD210"/>
  <c r="BD146"/>
  <c r="BD272"/>
  <c r="BD295"/>
  <c r="BD209"/>
  <c r="BD133"/>
  <c r="BD246"/>
  <c r="BD266"/>
  <c r="BD206"/>
  <c r="BD142"/>
  <c r="BD327"/>
  <c r="BD139"/>
  <c r="BD105"/>
  <c r="BD97"/>
  <c r="BD248"/>
  <c r="BD296"/>
  <c r="BD205"/>
  <c r="BD225"/>
  <c r="BD159"/>
  <c r="BD204"/>
  <c r="BD110"/>
  <c r="BD182"/>
  <c r="BD166"/>
  <c r="BD134"/>
  <c r="BD373"/>
  <c r="BD124"/>
  <c r="BD136"/>
  <c r="BD382"/>
  <c r="BD350"/>
  <c r="BD363"/>
  <c r="BD325"/>
  <c r="BD318"/>
  <c r="BD283"/>
  <c r="BD311"/>
  <c r="BD369"/>
  <c r="BD343"/>
  <c r="BD301"/>
  <c r="BD218"/>
  <c r="BD154"/>
  <c r="BD278"/>
  <c r="BD332"/>
  <c r="BD222"/>
  <c r="BD145"/>
  <c r="BD254"/>
  <c r="BD309"/>
  <c r="BD213"/>
  <c r="BD155"/>
  <c r="BD348"/>
  <c r="BD152"/>
  <c r="BD106"/>
  <c r="BD98"/>
  <c r="BD260"/>
  <c r="BD298"/>
  <c r="BD214"/>
  <c r="BD240"/>
  <c r="BD163"/>
  <c r="BD217"/>
  <c r="BD117"/>
  <c r="BD215"/>
  <c r="BD180"/>
  <c r="BD198"/>
  <c r="BD116"/>
  <c r="BD173"/>
  <c r="BD140"/>
  <c r="BD354"/>
  <c r="BD365"/>
  <c r="BD329"/>
  <c r="BD323"/>
  <c r="BD291"/>
  <c r="BD359"/>
  <c r="BD249"/>
  <c r="BD357"/>
  <c r="BD315"/>
  <c r="BD226"/>
  <c r="BD162"/>
  <c r="BD285"/>
  <c r="BD377"/>
  <c r="BD235"/>
  <c r="BD158"/>
  <c r="BD258"/>
  <c r="BD195"/>
  <c r="BD216"/>
  <c r="BD168"/>
  <c r="BD238"/>
  <c r="BD165"/>
  <c r="BD107"/>
  <c r="BD99"/>
  <c r="BD286"/>
  <c r="BD367"/>
  <c r="BD223"/>
  <c r="BD251"/>
  <c r="BD172"/>
  <c r="BD230"/>
  <c r="BD123"/>
  <c r="BD228"/>
  <c r="BD187"/>
  <c r="BD211"/>
  <c r="BD138"/>
  <c r="BD263"/>
  <c r="BD316"/>
  <c r="BD358"/>
  <c r="BD372"/>
  <c r="BD333"/>
  <c r="BD331"/>
  <c r="BD299"/>
  <c r="BD360"/>
  <c r="BD257"/>
  <c r="BD380"/>
  <c r="BD330"/>
  <c r="BD234"/>
  <c r="BD170"/>
  <c r="BD288"/>
  <c r="BD308"/>
  <c r="BD252"/>
  <c r="BD171"/>
  <c r="BD269"/>
  <c r="BD207"/>
  <c r="BD219"/>
  <c r="BD181"/>
  <c r="BD241"/>
  <c r="BD175"/>
  <c r="BD108"/>
  <c r="BD100"/>
  <c r="BD324"/>
  <c r="BD231"/>
  <c r="BD227"/>
  <c r="BD289"/>
  <c r="BD176"/>
  <c r="BD237"/>
  <c r="BD131"/>
  <c r="BD255"/>
  <c r="BD119"/>
  <c r="BD224"/>
  <c r="BD143"/>
  <c r="BD149"/>
  <c r="BD114"/>
  <c r="BD342"/>
  <c r="BD375"/>
  <c r="BD267"/>
  <c r="BD355"/>
  <c r="BD280"/>
  <c r="BD376"/>
  <c r="BD322"/>
  <c r="BD129"/>
  <c r="BD247"/>
  <c r="BD120"/>
  <c r="BD130"/>
  <c r="BD96"/>
  <c r="BD256"/>
  <c r="BD212"/>
  <c r="BD179"/>
  <c r="BD177"/>
  <c r="BD126"/>
  <c r="BD190"/>
  <c r="BD362"/>
  <c r="BD337"/>
  <c r="BD307"/>
  <c r="BD261"/>
  <c r="BD345"/>
  <c r="BD178"/>
  <c r="BD317"/>
  <c r="BD183"/>
  <c r="BD208"/>
  <c r="BD191"/>
  <c r="BD188"/>
  <c r="BD101"/>
  <c r="BD239"/>
  <c r="BD290"/>
  <c r="BD271"/>
  <c r="BD132"/>
  <c r="BD312"/>
  <c r="BD135"/>
  <c r="BD366"/>
  <c r="BD340"/>
  <c r="BD314"/>
  <c r="BD262"/>
  <c r="BD352"/>
  <c r="BD186"/>
  <c r="BD319"/>
  <c r="BD184"/>
  <c r="BD220"/>
  <c r="BD193"/>
  <c r="BD268"/>
  <c r="BD102"/>
  <c r="BD273"/>
  <c r="BD328"/>
  <c r="BD118"/>
  <c r="BD148"/>
  <c r="BD115"/>
  <c r="BD137"/>
  <c r="BD370"/>
  <c r="BD347"/>
  <c r="BD334"/>
  <c r="BD274"/>
  <c r="BD368"/>
  <c r="BD194"/>
  <c r="BD339"/>
  <c r="BD196"/>
  <c r="BD221"/>
  <c r="BD200"/>
  <c r="BD284"/>
  <c r="BD103"/>
  <c r="BD282"/>
  <c r="BD192"/>
  <c r="BD141"/>
  <c r="BD160"/>
  <c r="BD125"/>
  <c r="BD111"/>
  <c r="BG356"/>
  <c r="BG370"/>
  <c r="BG321"/>
  <c r="BG323"/>
  <c r="BG260"/>
  <c r="BG304"/>
  <c r="BG346"/>
  <c r="BG290"/>
  <c r="BG343"/>
  <c r="BG282"/>
  <c r="BG203"/>
  <c r="BG139"/>
  <c r="BG287"/>
  <c r="BG262"/>
  <c r="BG226"/>
  <c r="BG150"/>
  <c r="BG224"/>
  <c r="BG255"/>
  <c r="BG210"/>
  <c r="BG141"/>
  <c r="BG177"/>
  <c r="BG135"/>
  <c r="BG247"/>
  <c r="BG198"/>
  <c r="BG228"/>
  <c r="BG353"/>
  <c r="BG136"/>
  <c r="BG181"/>
  <c r="BG244"/>
  <c r="BG172"/>
  <c r="BG218"/>
  <c r="BG130"/>
  <c r="BG121"/>
  <c r="BG178"/>
  <c r="BG229"/>
  <c r="BG99"/>
  <c r="BG360"/>
  <c r="BG377"/>
  <c r="BG327"/>
  <c r="BG332"/>
  <c r="BG268"/>
  <c r="BG310"/>
  <c r="BG365"/>
  <c r="BG293"/>
  <c r="BG350"/>
  <c r="BG289"/>
  <c r="BG211"/>
  <c r="BG147"/>
  <c r="BG296"/>
  <c r="BG275"/>
  <c r="BG239"/>
  <c r="BG162"/>
  <c r="BG225"/>
  <c r="BG258"/>
  <c r="BG217"/>
  <c r="BG154"/>
  <c r="BG184"/>
  <c r="BG137"/>
  <c r="BG267"/>
  <c r="BG232"/>
  <c r="BG264"/>
  <c r="BG249"/>
  <c r="BG140"/>
  <c r="BG183"/>
  <c r="BG98"/>
  <c r="BG192"/>
  <c r="BG231"/>
  <c r="BG146"/>
  <c r="BG97"/>
  <c r="BG263"/>
  <c r="BG129"/>
  <c r="BG95"/>
  <c r="BG364"/>
  <c r="BG379"/>
  <c r="BG334"/>
  <c r="BG333"/>
  <c r="BG276"/>
  <c r="BG324"/>
  <c r="BG250"/>
  <c r="BG303"/>
  <c r="BG359"/>
  <c r="BG298"/>
  <c r="BG219"/>
  <c r="BG155"/>
  <c r="BG309"/>
  <c r="BG288"/>
  <c r="BG251"/>
  <c r="BG175"/>
  <c r="BG237"/>
  <c r="BG294"/>
  <c r="BG220"/>
  <c r="BG167"/>
  <c r="BG190"/>
  <c r="BG138"/>
  <c r="BG299"/>
  <c r="BG254"/>
  <c r="BG273"/>
  <c r="BG378"/>
  <c r="BG145"/>
  <c r="BG196"/>
  <c r="BG106"/>
  <c r="BG93"/>
  <c r="BG253"/>
  <c r="BG156"/>
  <c r="BG119"/>
  <c r="BG100"/>
  <c r="BG159"/>
  <c r="BG105"/>
  <c r="BG368"/>
  <c r="BG338"/>
  <c r="BG345"/>
  <c r="BG339"/>
  <c r="BG284"/>
  <c r="BG330"/>
  <c r="BG265"/>
  <c r="BG306"/>
  <c r="BG366"/>
  <c r="BG302"/>
  <c r="BG227"/>
  <c r="BG163"/>
  <c r="BG316"/>
  <c r="BG297"/>
  <c r="BG271"/>
  <c r="BG188"/>
  <c r="BG238"/>
  <c r="BG295"/>
  <c r="BG223"/>
  <c r="BG180"/>
  <c r="BG242"/>
  <c r="BG148"/>
  <c r="BG301"/>
  <c r="BG270"/>
  <c r="BG286"/>
  <c r="BG191"/>
  <c r="BG153"/>
  <c r="BG209"/>
  <c r="BG114"/>
  <c r="BG101"/>
  <c r="BG375"/>
  <c r="BG168"/>
  <c r="BG124"/>
  <c r="BG208"/>
  <c r="BG241"/>
  <c r="BG107"/>
  <c r="BG348"/>
  <c r="BG311"/>
  <c r="BG358"/>
  <c r="BG322"/>
  <c r="BG336"/>
  <c r="BG187"/>
  <c r="BG261"/>
  <c r="BG213"/>
  <c r="BG199"/>
  <c r="BG204"/>
  <c r="BG164"/>
  <c r="BG349"/>
  <c r="BG206"/>
  <c r="BG122"/>
  <c r="BG134"/>
  <c r="BG189"/>
  <c r="BG116"/>
  <c r="BG185"/>
  <c r="BG352"/>
  <c r="BG319"/>
  <c r="BG381"/>
  <c r="BG331"/>
  <c r="BG337"/>
  <c r="BG195"/>
  <c r="BG274"/>
  <c r="BG214"/>
  <c r="BG212"/>
  <c r="BG207"/>
  <c r="BG174"/>
  <c r="BG369"/>
  <c r="BG215"/>
  <c r="BG128"/>
  <c r="BG143"/>
  <c r="BG205"/>
  <c r="BG285"/>
  <c r="BG216"/>
  <c r="BG372"/>
  <c r="BG347"/>
  <c r="BG292"/>
  <c r="BG266"/>
  <c r="BG307"/>
  <c r="BG235"/>
  <c r="BG326"/>
  <c r="BG277"/>
  <c r="BG248"/>
  <c r="BG230"/>
  <c r="BG245"/>
  <c r="BG110"/>
  <c r="BG312"/>
  <c r="BG158"/>
  <c r="BG144"/>
  <c r="BG96"/>
  <c r="BG272"/>
  <c r="BG281"/>
  <c r="BG103"/>
  <c r="BG376"/>
  <c r="BG354"/>
  <c r="BG300"/>
  <c r="BG278"/>
  <c r="BG329"/>
  <c r="BG243"/>
  <c r="BG367"/>
  <c r="BG283"/>
  <c r="BG259"/>
  <c r="BG233"/>
  <c r="BG252"/>
  <c r="BG118"/>
  <c r="BG160"/>
  <c r="BG166"/>
  <c r="BG157"/>
  <c r="BG104"/>
  <c r="BG94"/>
  <c r="BG123"/>
  <c r="BG111"/>
  <c r="BJ328"/>
  <c r="BJ166"/>
  <c r="BJ217"/>
  <c r="BJ292"/>
  <c r="BJ140"/>
  <c r="BJ155"/>
  <c r="BJ342"/>
  <c r="BJ100"/>
  <c r="BJ259"/>
  <c r="BJ275"/>
  <c r="BJ147"/>
  <c r="BS378"/>
  <c r="BS346"/>
  <c r="BS352"/>
  <c r="BS340"/>
  <c r="BS280"/>
  <c r="BS324"/>
  <c r="BS254"/>
  <c r="BS293"/>
  <c r="BS330"/>
  <c r="BS248"/>
  <c r="BS183"/>
  <c r="BS357"/>
  <c r="BS356"/>
  <c r="BS271"/>
  <c r="BS230"/>
  <c r="BS154"/>
  <c r="BS242"/>
  <c r="BS321"/>
  <c r="BS220"/>
  <c r="BS108"/>
  <c r="BS100"/>
  <c r="BS328"/>
  <c r="BS197"/>
  <c r="BS144"/>
  <c r="BS252"/>
  <c r="BS187"/>
  <c r="BS152"/>
  <c r="BS244"/>
  <c r="BS195"/>
  <c r="BS117"/>
  <c r="BS110"/>
  <c r="BS301"/>
  <c r="BS125"/>
  <c r="BS111"/>
  <c r="BS137"/>
  <c r="BS129"/>
  <c r="BS120"/>
  <c r="BS382"/>
  <c r="BS350"/>
  <c r="BS359"/>
  <c r="BS349"/>
  <c r="BS288"/>
  <c r="BS334"/>
  <c r="BS269"/>
  <c r="BS299"/>
  <c r="BS367"/>
  <c r="BS249"/>
  <c r="BS191"/>
  <c r="BS373"/>
  <c r="BS360"/>
  <c r="BS284"/>
  <c r="BS243"/>
  <c r="BS166"/>
  <c r="BS251"/>
  <c r="BS337"/>
  <c r="BS233"/>
  <c r="BS109"/>
  <c r="BS101"/>
  <c r="BS93"/>
  <c r="BS200"/>
  <c r="BS157"/>
  <c r="BS305"/>
  <c r="BS201"/>
  <c r="BS156"/>
  <c r="BS302"/>
  <c r="BS208"/>
  <c r="BS142"/>
  <c r="BS113"/>
  <c r="BS119"/>
  <c r="BS130"/>
  <c r="BS112"/>
  <c r="BS134"/>
  <c r="BS155"/>
  <c r="BS146"/>
  <c r="BS354"/>
  <c r="BS361"/>
  <c r="BS315"/>
  <c r="BS296"/>
  <c r="BS339"/>
  <c r="BS270"/>
  <c r="BS306"/>
  <c r="BS381"/>
  <c r="BS262"/>
  <c r="BS199"/>
  <c r="BS380"/>
  <c r="BS255"/>
  <c r="BS289"/>
  <c r="BS281"/>
  <c r="BS179"/>
  <c r="BS263"/>
  <c r="BS371"/>
  <c r="BS236"/>
  <c r="BS115"/>
  <c r="BS102"/>
  <c r="BS94"/>
  <c r="BS210"/>
  <c r="BS164"/>
  <c r="BS319"/>
  <c r="BS214"/>
  <c r="BS161"/>
  <c r="BS196"/>
  <c r="BS221"/>
  <c r="BS158"/>
  <c r="BS118"/>
  <c r="BS131"/>
  <c r="BS139"/>
  <c r="BS135"/>
  <c r="BS138"/>
  <c r="BS253"/>
  <c r="BS185"/>
  <c r="BS358"/>
  <c r="BS368"/>
  <c r="BS325"/>
  <c r="BS304"/>
  <c r="BS344"/>
  <c r="BS282"/>
  <c r="BS313"/>
  <c r="BS307"/>
  <c r="BS275"/>
  <c r="BS207"/>
  <c r="BS143"/>
  <c r="BS267"/>
  <c r="BS347"/>
  <c r="BS287"/>
  <c r="BS192"/>
  <c r="BS318"/>
  <c r="BS203"/>
  <c r="BS260"/>
  <c r="BS123"/>
  <c r="BS103"/>
  <c r="BS95"/>
  <c r="BS213"/>
  <c r="BS170"/>
  <c r="BS327"/>
  <c r="BS227"/>
  <c r="BS165"/>
  <c r="BS209"/>
  <c r="BS245"/>
  <c r="BS184"/>
  <c r="BS132"/>
  <c r="BS168"/>
  <c r="BS145"/>
  <c r="BS176"/>
  <c r="BS150"/>
  <c r="BS376"/>
  <c r="BS193"/>
  <c r="BS370"/>
  <c r="BS343"/>
  <c r="BS264"/>
  <c r="BS353"/>
  <c r="BS311"/>
  <c r="BS167"/>
  <c r="BS303"/>
  <c r="BS217"/>
  <c r="BS229"/>
  <c r="BS173"/>
  <c r="BS98"/>
  <c r="BS190"/>
  <c r="BS259"/>
  <c r="BS257"/>
  <c r="BS122"/>
  <c r="BS224"/>
  <c r="BS331"/>
  <c r="BS162"/>
  <c r="BS374"/>
  <c r="BS345"/>
  <c r="BS272"/>
  <c r="BS246"/>
  <c r="BS323"/>
  <c r="BS175"/>
  <c r="BS333"/>
  <c r="BS218"/>
  <c r="BS241"/>
  <c r="BS186"/>
  <c r="BS99"/>
  <c r="BS194"/>
  <c r="BS341"/>
  <c r="BS266"/>
  <c r="BS136"/>
  <c r="BS268"/>
  <c r="BS369"/>
  <c r="BS181"/>
  <c r="BS383"/>
  <c r="BS375"/>
  <c r="BS309"/>
  <c r="BS283"/>
  <c r="BS314"/>
  <c r="BS215"/>
  <c r="BS277"/>
  <c r="BS290"/>
  <c r="BS128"/>
  <c r="BS261"/>
  <c r="BS104"/>
  <c r="BS226"/>
  <c r="BS348"/>
  <c r="BS169"/>
  <c r="BS276"/>
  <c r="BS163"/>
  <c r="BS171"/>
  <c r="BS188"/>
  <c r="BS206"/>
  <c r="BS377"/>
  <c r="BS310"/>
  <c r="BS295"/>
  <c r="BS365"/>
  <c r="BS223"/>
  <c r="BS300"/>
  <c r="BS292"/>
  <c r="BS140"/>
  <c r="BS286"/>
  <c r="BS105"/>
  <c r="BS247"/>
  <c r="BS116"/>
  <c r="BS174"/>
  <c r="BS297"/>
  <c r="BS189"/>
  <c r="BS212"/>
  <c r="BS202"/>
  <c r="BS219"/>
  <c r="AP207"/>
  <c r="AP332"/>
  <c r="AP130"/>
  <c r="AP302"/>
  <c r="AJ98"/>
  <c r="AJ258"/>
  <c r="AJ328"/>
  <c r="AS339"/>
  <c r="AS379"/>
  <c r="BD153"/>
  <c r="BD264"/>
  <c r="BD379"/>
  <c r="AZ95"/>
  <c r="BM95"/>
  <c r="BM211"/>
  <c r="BM215"/>
  <c r="BM157"/>
  <c r="BM378"/>
  <c r="AP162"/>
  <c r="AP274"/>
  <c r="AP294"/>
  <c r="BR115"/>
  <c r="AJ107"/>
  <c r="AJ262"/>
  <c r="AJ372"/>
  <c r="AS313"/>
  <c r="AS231"/>
  <c r="AS329"/>
  <c r="BD279"/>
  <c r="BD104"/>
  <c r="BD202"/>
  <c r="BG165"/>
  <c r="BG246"/>
  <c r="BG269"/>
  <c r="AZ215"/>
  <c r="BM142"/>
  <c r="BM178"/>
  <c r="BM185"/>
  <c r="BM273"/>
  <c r="BM314"/>
  <c r="AP185"/>
  <c r="AP138"/>
  <c r="AP222"/>
  <c r="AP224"/>
  <c r="AP360"/>
  <c r="BR179"/>
  <c r="BR322"/>
  <c r="AJ100"/>
  <c r="AJ99"/>
  <c r="AJ145"/>
  <c r="AJ300"/>
  <c r="BH371"/>
  <c r="AS355"/>
  <c r="AS104"/>
  <c r="AS236"/>
  <c r="AS258"/>
  <c r="AV380"/>
  <c r="BD199"/>
  <c r="BD336"/>
  <c r="BG142"/>
  <c r="BG126"/>
  <c r="BG257"/>
  <c r="AZ177"/>
  <c r="BB171"/>
  <c r="BB128"/>
  <c r="BB242"/>
  <c r="BB144"/>
  <c r="BB96"/>
  <c r="BB288"/>
  <c r="BB227"/>
  <c r="BB208"/>
  <c r="BB151"/>
  <c r="BB255"/>
  <c r="BB177"/>
  <c r="BB226"/>
  <c r="BB170"/>
  <c r="BB249"/>
  <c r="BB159"/>
  <c r="BB215"/>
  <c r="BB175"/>
  <c r="BB248"/>
  <c r="BB231"/>
  <c r="BB310"/>
  <c r="BB117"/>
  <c r="BB125"/>
  <c r="BB181"/>
  <c r="BB254"/>
  <c r="BB306"/>
  <c r="BB307"/>
  <c r="BB156"/>
  <c r="BB220"/>
  <c r="BB296"/>
  <c r="BB382"/>
  <c r="BB272"/>
  <c r="BB277"/>
  <c r="BB340"/>
  <c r="BB333"/>
  <c r="BB371"/>
  <c r="BB351"/>
  <c r="BB345"/>
  <c r="BB377"/>
  <c r="BM119"/>
  <c r="BM226"/>
  <c r="BM230"/>
  <c r="BM155"/>
  <c r="BM164"/>
  <c r="BM102"/>
  <c r="BM236"/>
  <c r="BM154"/>
  <c r="BM143"/>
  <c r="BM139"/>
  <c r="BM272"/>
  <c r="BM308"/>
  <c r="BM268"/>
  <c r="BM269"/>
  <c r="BM221"/>
  <c r="BM311"/>
  <c r="BM373"/>
  <c r="BM337"/>
  <c r="AP122"/>
  <c r="AP128"/>
  <c r="AP126"/>
  <c r="AP100"/>
  <c r="AP105"/>
  <c r="AP242"/>
  <c r="AP183"/>
  <c r="AP166"/>
  <c r="AP193"/>
  <c r="AP214"/>
  <c r="AP189"/>
  <c r="AP323"/>
  <c r="AP168"/>
  <c r="AP315"/>
  <c r="AP255"/>
  <c r="AP324"/>
  <c r="AP326"/>
  <c r="BL181"/>
  <c r="BL119"/>
  <c r="BL160"/>
  <c r="BL139"/>
  <c r="BL191"/>
  <c r="BL199"/>
  <c r="BL189"/>
  <c r="BL103"/>
  <c r="BL281"/>
  <c r="BL192"/>
  <c r="BL129"/>
  <c r="BL269"/>
  <c r="BL347"/>
  <c r="BL251"/>
  <c r="BL295"/>
  <c r="BL372"/>
  <c r="BL340"/>
  <c r="BL360"/>
  <c r="BR147"/>
  <c r="BR170"/>
  <c r="BR280"/>
  <c r="BR285"/>
  <c r="AJ117"/>
  <c r="AJ133"/>
  <c r="AJ159"/>
  <c r="AJ104"/>
  <c r="AJ153"/>
  <c r="AJ189"/>
  <c r="AJ204"/>
  <c r="AJ220"/>
  <c r="AJ198"/>
  <c r="AJ284"/>
  <c r="AJ345"/>
  <c r="BS121"/>
  <c r="BS198"/>
  <c r="BS222"/>
  <c r="BS177"/>
  <c r="BS147"/>
  <c r="BS204"/>
  <c r="BS151"/>
  <c r="BS317"/>
  <c r="BS332"/>
  <c r="BH302"/>
  <c r="AL105"/>
  <c r="AL101"/>
  <c r="AL229"/>
  <c r="AL214"/>
  <c r="AL326"/>
  <c r="AL223"/>
  <c r="AL172"/>
  <c r="AL275"/>
  <c r="AS212"/>
  <c r="AS108"/>
  <c r="AS190"/>
  <c r="AS173"/>
  <c r="AS203"/>
  <c r="AS207"/>
  <c r="AS177"/>
  <c r="AS285"/>
  <c r="AS345"/>
  <c r="AV252"/>
  <c r="AV314"/>
  <c r="BD169"/>
  <c r="BD161"/>
  <c r="BD150"/>
  <c r="BD371"/>
  <c r="BD293"/>
  <c r="BD233"/>
  <c r="BD265"/>
  <c r="BD302"/>
  <c r="BD335"/>
  <c r="BD374"/>
  <c r="BG133"/>
  <c r="BG120"/>
  <c r="BG176"/>
  <c r="BG186"/>
  <c r="BG125"/>
  <c r="BG149"/>
  <c r="BG383"/>
  <c r="BG371"/>
  <c r="BG318"/>
  <c r="AZ112"/>
  <c r="AZ120"/>
  <c r="AZ196"/>
  <c r="AZ350"/>
  <c r="AZ229"/>
  <c r="AZ304"/>
  <c r="AZ323"/>
  <c r="AP363"/>
  <c r="AP376"/>
  <c r="AP334"/>
  <c r="AP337"/>
  <c r="AP342"/>
  <c r="AP281"/>
  <c r="AP268"/>
  <c r="AP308"/>
  <c r="AP301"/>
  <c r="AP258"/>
  <c r="AP184"/>
  <c r="AP310"/>
  <c r="AP313"/>
  <c r="AP259"/>
  <c r="AP202"/>
  <c r="AP132"/>
  <c r="AP227"/>
  <c r="AP238"/>
  <c r="AP199"/>
  <c r="AP116"/>
  <c r="AP179"/>
  <c r="AP117"/>
  <c r="AP191"/>
  <c r="AP157"/>
  <c r="AP269"/>
  <c r="AP243"/>
  <c r="AP149"/>
  <c r="AP188"/>
  <c r="AP118"/>
  <c r="AP142"/>
  <c r="AP135"/>
  <c r="AP220"/>
  <c r="AP229"/>
  <c r="AP175"/>
  <c r="AP154"/>
  <c r="AP137"/>
  <c r="AP367"/>
  <c r="AP378"/>
  <c r="AP338"/>
  <c r="AP341"/>
  <c r="AP345"/>
  <c r="AP289"/>
  <c r="AP280"/>
  <c r="AP331"/>
  <c r="AP311"/>
  <c r="AP271"/>
  <c r="AP192"/>
  <c r="AP368"/>
  <c r="AP333"/>
  <c r="AP288"/>
  <c r="AP203"/>
  <c r="AP134"/>
  <c r="AP239"/>
  <c r="AP272"/>
  <c r="AP206"/>
  <c r="AP124"/>
  <c r="AP186"/>
  <c r="AP125"/>
  <c r="AP262"/>
  <c r="AP161"/>
  <c r="AP291"/>
  <c r="AP249"/>
  <c r="AP171"/>
  <c r="AP195"/>
  <c r="AP119"/>
  <c r="AP147"/>
  <c r="AP146"/>
  <c r="AP233"/>
  <c r="AP121"/>
  <c r="AP204"/>
  <c r="AP256"/>
  <c r="AP141"/>
  <c r="AP371"/>
  <c r="AP339"/>
  <c r="AP344"/>
  <c r="AP350"/>
  <c r="AP348"/>
  <c r="AP297"/>
  <c r="AP293"/>
  <c r="AP352"/>
  <c r="AP318"/>
  <c r="AP278"/>
  <c r="AP200"/>
  <c r="AP370"/>
  <c r="AP364"/>
  <c r="AP349"/>
  <c r="AP215"/>
  <c r="AP139"/>
  <c r="AP250"/>
  <c r="AP304"/>
  <c r="AP209"/>
  <c r="AP143"/>
  <c r="AP252"/>
  <c r="AP140"/>
  <c r="AP373"/>
  <c r="AP165"/>
  <c r="AP197"/>
  <c r="AP205"/>
  <c r="AP246"/>
  <c r="AP251"/>
  <c r="AP123"/>
  <c r="AP155"/>
  <c r="AP158"/>
  <c r="AP93"/>
  <c r="AP94"/>
  <c r="AP217"/>
  <c r="AP283"/>
  <c r="AP198"/>
  <c r="AP375"/>
  <c r="AP343"/>
  <c r="AP346"/>
  <c r="AP372"/>
  <c r="AP354"/>
  <c r="AP305"/>
  <c r="AP306"/>
  <c r="AP361"/>
  <c r="AP327"/>
  <c r="AP284"/>
  <c r="AP208"/>
  <c r="AP144"/>
  <c r="AP263"/>
  <c r="AP356"/>
  <c r="AP228"/>
  <c r="AP151"/>
  <c r="AP264"/>
  <c r="AP317"/>
  <c r="AP212"/>
  <c r="AP156"/>
  <c r="AP298"/>
  <c r="AP150"/>
  <c r="AP237"/>
  <c r="AP170"/>
  <c r="AP210"/>
  <c r="AP218"/>
  <c r="AP285"/>
  <c r="AP279"/>
  <c r="AP131"/>
  <c r="AP167"/>
  <c r="AP260"/>
  <c r="AP101"/>
  <c r="AP127"/>
  <c r="AP277"/>
  <c r="AP114"/>
  <c r="AP211"/>
  <c r="AP111"/>
  <c r="BM375"/>
  <c r="BM343"/>
  <c r="BM346"/>
  <c r="BM338"/>
  <c r="BM270"/>
  <c r="BM287"/>
  <c r="BM324"/>
  <c r="BM309"/>
  <c r="BM237"/>
  <c r="BM173"/>
  <c r="BM325"/>
  <c r="BM334"/>
  <c r="BM285"/>
  <c r="BM196"/>
  <c r="BM358"/>
  <c r="BM220"/>
  <c r="BM289"/>
  <c r="BM225"/>
  <c r="BM162"/>
  <c r="BM257"/>
  <c r="BM156"/>
  <c r="BM281"/>
  <c r="BM180"/>
  <c r="BM216"/>
  <c r="BM247"/>
  <c r="BM147"/>
  <c r="BM136"/>
  <c r="BM227"/>
  <c r="BM190"/>
  <c r="BM125"/>
  <c r="BM179"/>
  <c r="BM140"/>
  <c r="BM114"/>
  <c r="BM117"/>
  <c r="BM148"/>
  <c r="BM379"/>
  <c r="BM347"/>
  <c r="BM353"/>
  <c r="BM341"/>
  <c r="BM278"/>
  <c r="BM299"/>
  <c r="BM329"/>
  <c r="BM319"/>
  <c r="BM245"/>
  <c r="BM181"/>
  <c r="BM368"/>
  <c r="BM342"/>
  <c r="BM295"/>
  <c r="BM209"/>
  <c r="BM137"/>
  <c r="BM233"/>
  <c r="BM290"/>
  <c r="BM228"/>
  <c r="BM175"/>
  <c r="BM263"/>
  <c r="BM159"/>
  <c r="BM283"/>
  <c r="BM200"/>
  <c r="BM242"/>
  <c r="BM251"/>
  <c r="BM160"/>
  <c r="BM161"/>
  <c r="BM259"/>
  <c r="BM365"/>
  <c r="BM126"/>
  <c r="BM186"/>
  <c r="BM275"/>
  <c r="BM131"/>
  <c r="BM132"/>
  <c r="BM210"/>
  <c r="BM383"/>
  <c r="BM351"/>
  <c r="BM360"/>
  <c r="BM350"/>
  <c r="BM286"/>
  <c r="BM300"/>
  <c r="BM352"/>
  <c r="BM331"/>
  <c r="BM253"/>
  <c r="BM189"/>
  <c r="BM370"/>
  <c r="BM345"/>
  <c r="BM320"/>
  <c r="BM222"/>
  <c r="BM145"/>
  <c r="BM267"/>
  <c r="BM328"/>
  <c r="BM231"/>
  <c r="BM188"/>
  <c r="BM280"/>
  <c r="BM169"/>
  <c r="BM361"/>
  <c r="BM303"/>
  <c r="BM258"/>
  <c r="BM254"/>
  <c r="BM193"/>
  <c r="BM166"/>
  <c r="BM271"/>
  <c r="BM97"/>
  <c r="BM129"/>
  <c r="BM191"/>
  <c r="BM98"/>
  <c r="BM133"/>
  <c r="BM292"/>
  <c r="BM223"/>
  <c r="BM177"/>
  <c r="BM355"/>
  <c r="BM362"/>
  <c r="BM313"/>
  <c r="BM294"/>
  <c r="BM318"/>
  <c r="BM366"/>
  <c r="BM332"/>
  <c r="BM264"/>
  <c r="BM197"/>
  <c r="BM377"/>
  <c r="BM304"/>
  <c r="BM380"/>
  <c r="BM234"/>
  <c r="BM158"/>
  <c r="BM284"/>
  <c r="BM357"/>
  <c r="BM238"/>
  <c r="BM199"/>
  <c r="BM336"/>
  <c r="BM172"/>
  <c r="BM113"/>
  <c r="BM316"/>
  <c r="BM276"/>
  <c r="BM256"/>
  <c r="BM206"/>
  <c r="BM168"/>
  <c r="BM310"/>
  <c r="BM105"/>
  <c r="BM135"/>
  <c r="BM239"/>
  <c r="BM106"/>
  <c r="BM109"/>
  <c r="BM138"/>
  <c r="BM240"/>
  <c r="AY366"/>
  <c r="AY359"/>
  <c r="AY273"/>
  <c r="AY217"/>
  <c r="AY123"/>
  <c r="AY309"/>
  <c r="AY252"/>
  <c r="AY251"/>
  <c r="AY362"/>
  <c r="AY269"/>
  <c r="AY109"/>
  <c r="AY243"/>
  <c r="AY301"/>
  <c r="AY216"/>
  <c r="AY201"/>
  <c r="AY214"/>
  <c r="AY101"/>
  <c r="AY190"/>
  <c r="AY118"/>
  <c r="AY275"/>
  <c r="AY111"/>
  <c r="AL381"/>
  <c r="AL349"/>
  <c r="AL352"/>
  <c r="AL380"/>
  <c r="AL320"/>
  <c r="AL293"/>
  <c r="AL310"/>
  <c r="AL379"/>
  <c r="AL330"/>
  <c r="AL266"/>
  <c r="AL204"/>
  <c r="AL140"/>
  <c r="AL258"/>
  <c r="AL325"/>
  <c r="AL298"/>
  <c r="AL197"/>
  <c r="AL127"/>
  <c r="AL119"/>
  <c r="AL111"/>
  <c r="AL246"/>
  <c r="AL265"/>
  <c r="AL256"/>
  <c r="AL230"/>
  <c r="AL187"/>
  <c r="AL268"/>
  <c r="AL342"/>
  <c r="AL226"/>
  <c r="AL203"/>
  <c r="AL247"/>
  <c r="AL165"/>
  <c r="AL206"/>
  <c r="AL134"/>
  <c r="AL152"/>
  <c r="AL155"/>
  <c r="AL215"/>
  <c r="AL166"/>
  <c r="AL245"/>
  <c r="AL353"/>
  <c r="AL359"/>
  <c r="AL383"/>
  <c r="AL323"/>
  <c r="AL301"/>
  <c r="AL333"/>
  <c r="AL251"/>
  <c r="AL339"/>
  <c r="AL279"/>
  <c r="AL212"/>
  <c r="AL148"/>
  <c r="AL264"/>
  <c r="AL327"/>
  <c r="AL257"/>
  <c r="AL209"/>
  <c r="AL136"/>
  <c r="AL120"/>
  <c r="AL112"/>
  <c r="AL263"/>
  <c r="AL282"/>
  <c r="AL128"/>
  <c r="AL237"/>
  <c r="AL198"/>
  <c r="AL302"/>
  <c r="AL162"/>
  <c r="AL250"/>
  <c r="AL207"/>
  <c r="AL252"/>
  <c r="AL179"/>
  <c r="AL219"/>
  <c r="AL138"/>
  <c r="AL142"/>
  <c r="AL259"/>
  <c r="AL96"/>
  <c r="AL185"/>
  <c r="AL139"/>
  <c r="AL357"/>
  <c r="AL366"/>
  <c r="AL324"/>
  <c r="AL329"/>
  <c r="AL309"/>
  <c r="AL337"/>
  <c r="AL262"/>
  <c r="AL355"/>
  <c r="AL299"/>
  <c r="AL220"/>
  <c r="AL156"/>
  <c r="AL271"/>
  <c r="AL358"/>
  <c r="AL260"/>
  <c r="AL210"/>
  <c r="AL145"/>
  <c r="AL121"/>
  <c r="AL113"/>
  <c r="AL292"/>
  <c r="AL354"/>
  <c r="AL129"/>
  <c r="AL240"/>
  <c r="AL201"/>
  <c r="AL313"/>
  <c r="AL175"/>
  <c r="AL272"/>
  <c r="AL216"/>
  <c r="AL276"/>
  <c r="AL186"/>
  <c r="AL232"/>
  <c r="AL335"/>
  <c r="AL157"/>
  <c r="AL97"/>
  <c r="AL150"/>
  <c r="AL94"/>
  <c r="AL170"/>
  <c r="AL361"/>
  <c r="AL368"/>
  <c r="AL328"/>
  <c r="AL334"/>
  <c r="AL314"/>
  <c r="AL360"/>
  <c r="AL274"/>
  <c r="AL364"/>
  <c r="AL319"/>
  <c r="AL228"/>
  <c r="AL164"/>
  <c r="AL284"/>
  <c r="AL305"/>
  <c r="AL273"/>
  <c r="AL222"/>
  <c r="AL146"/>
  <c r="AL122"/>
  <c r="AL114"/>
  <c r="AL296"/>
  <c r="AL195"/>
  <c r="AL141"/>
  <c r="AL243"/>
  <c r="AL211"/>
  <c r="AL376"/>
  <c r="AL239"/>
  <c r="AL205"/>
  <c r="AL225"/>
  <c r="AL131"/>
  <c r="AL191"/>
  <c r="AL98"/>
  <c r="AL93"/>
  <c r="AL176"/>
  <c r="AL163"/>
  <c r="AL173"/>
  <c r="AL104"/>
  <c r="AL189"/>
  <c r="AL373"/>
  <c r="AL343"/>
  <c r="AL378"/>
  <c r="AL288"/>
  <c r="AL304"/>
  <c r="AL188"/>
  <c r="AL321"/>
  <c r="AL248"/>
  <c r="AL125"/>
  <c r="AL367"/>
  <c r="AL177"/>
  <c r="AL224"/>
  <c r="AL370"/>
  <c r="AL200"/>
  <c r="AL95"/>
  <c r="AL135"/>
  <c r="AL242"/>
  <c r="AL183"/>
  <c r="AL100"/>
  <c r="AL377"/>
  <c r="AL350"/>
  <c r="AL312"/>
  <c r="AL300"/>
  <c r="AL308"/>
  <c r="AL196"/>
  <c r="AL363"/>
  <c r="AL281"/>
  <c r="AL126"/>
  <c r="AL110"/>
  <c r="AL190"/>
  <c r="AL227"/>
  <c r="AL267"/>
  <c r="AL213"/>
  <c r="AL103"/>
  <c r="AL137"/>
  <c r="AL144"/>
  <c r="AL202"/>
  <c r="AL149"/>
  <c r="AL375"/>
  <c r="AL340"/>
  <c r="AL261"/>
  <c r="AL290"/>
  <c r="AL236"/>
  <c r="AL311"/>
  <c r="AL286"/>
  <c r="AL158"/>
  <c r="AL115"/>
  <c r="AL208"/>
  <c r="AL249"/>
  <c r="AL130"/>
  <c r="AL218"/>
  <c r="AL133"/>
  <c r="AL106"/>
  <c r="AL181"/>
  <c r="AL178"/>
  <c r="AL108"/>
  <c r="AL382"/>
  <c r="AL362"/>
  <c r="AL269"/>
  <c r="AL303"/>
  <c r="AL244"/>
  <c r="AL322"/>
  <c r="AL294"/>
  <c r="AL159"/>
  <c r="AL116"/>
  <c r="AL221"/>
  <c r="AL283"/>
  <c r="AL151"/>
  <c r="AL231"/>
  <c r="AL169"/>
  <c r="AL147"/>
  <c r="AL307"/>
  <c r="AL199"/>
  <c r="AL143"/>
  <c r="BL366"/>
  <c r="BL383"/>
  <c r="BL337"/>
  <c r="BL355"/>
  <c r="BL318"/>
  <c r="BL283"/>
  <c r="BL298"/>
  <c r="BL380"/>
  <c r="BL348"/>
  <c r="BL271"/>
  <c r="BL218"/>
  <c r="BL154"/>
  <c r="BL302"/>
  <c r="BL314"/>
  <c r="BL221"/>
  <c r="BL156"/>
  <c r="BL253"/>
  <c r="BL193"/>
  <c r="BL149"/>
  <c r="BL377"/>
  <c r="BL166"/>
  <c r="BL107"/>
  <c r="BL99"/>
  <c r="BL297"/>
  <c r="BL163"/>
  <c r="BL225"/>
  <c r="BL239"/>
  <c r="BL227"/>
  <c r="BL256"/>
  <c r="BL164"/>
  <c r="BL125"/>
  <c r="BL247"/>
  <c r="BL168"/>
  <c r="BL161"/>
  <c r="BL180"/>
  <c r="BL132"/>
  <c r="BL370"/>
  <c r="BL338"/>
  <c r="BL344"/>
  <c r="BL361"/>
  <c r="BL324"/>
  <c r="BL291"/>
  <c r="BL315"/>
  <c r="BL249"/>
  <c r="BL357"/>
  <c r="BL274"/>
  <c r="BL226"/>
  <c r="BL162"/>
  <c r="BL306"/>
  <c r="BL331"/>
  <c r="BL233"/>
  <c r="BL157"/>
  <c r="BL278"/>
  <c r="BL206"/>
  <c r="BL159"/>
  <c r="BL379"/>
  <c r="BL179"/>
  <c r="BL108"/>
  <c r="BL100"/>
  <c r="BL359"/>
  <c r="BL171"/>
  <c r="BL229"/>
  <c r="BL270"/>
  <c r="BL248"/>
  <c r="BL117"/>
  <c r="BL183"/>
  <c r="BL126"/>
  <c r="BL254"/>
  <c r="BL187"/>
  <c r="BL134"/>
  <c r="BL200"/>
  <c r="BL141"/>
  <c r="BL374"/>
  <c r="BL342"/>
  <c r="BL351"/>
  <c r="BL364"/>
  <c r="BL330"/>
  <c r="BL299"/>
  <c r="BL332"/>
  <c r="BL257"/>
  <c r="BL326"/>
  <c r="BL284"/>
  <c r="BL234"/>
  <c r="BL170"/>
  <c r="BL311"/>
  <c r="BL334"/>
  <c r="BL262"/>
  <c r="BL169"/>
  <c r="BL328"/>
  <c r="BL219"/>
  <c r="BL172"/>
  <c r="BL237"/>
  <c r="BL264"/>
  <c r="BL109"/>
  <c r="BL101"/>
  <c r="BL93"/>
  <c r="BL176"/>
  <c r="BL238"/>
  <c r="BL301"/>
  <c r="BL277"/>
  <c r="BL124"/>
  <c r="BL190"/>
  <c r="BL135"/>
  <c r="BL111"/>
  <c r="BL123"/>
  <c r="BL155"/>
  <c r="BL213"/>
  <c r="BL118"/>
  <c r="BL112"/>
  <c r="BL378"/>
  <c r="BL346"/>
  <c r="BL353"/>
  <c r="BL373"/>
  <c r="BL335"/>
  <c r="BL307"/>
  <c r="BL336"/>
  <c r="BL260"/>
  <c r="BL339"/>
  <c r="BL287"/>
  <c r="BL242"/>
  <c r="BL178"/>
  <c r="BL323"/>
  <c r="BL345"/>
  <c r="BL309"/>
  <c r="BL182"/>
  <c r="BL365"/>
  <c r="BL231"/>
  <c r="BL185"/>
  <c r="BL240"/>
  <c r="BL265"/>
  <c r="BL114"/>
  <c r="BL102"/>
  <c r="BL94"/>
  <c r="BL184"/>
  <c r="BL276"/>
  <c r="BL363"/>
  <c r="BL375"/>
  <c r="BL127"/>
  <c r="BL268"/>
  <c r="BL137"/>
  <c r="BL128"/>
  <c r="BL148"/>
  <c r="BL174"/>
  <c r="BL110"/>
  <c r="BL147"/>
  <c r="BL167"/>
  <c r="AZ110"/>
  <c r="AP107"/>
  <c r="AP181"/>
  <c r="AP275"/>
  <c r="AP307"/>
  <c r="AP369"/>
  <c r="AJ128"/>
  <c r="AJ268"/>
  <c r="AS140"/>
  <c r="AS283"/>
  <c r="BD236"/>
  <c r="BD361"/>
  <c r="AZ212"/>
  <c r="BM163"/>
  <c r="BM201"/>
  <c r="BM265"/>
  <c r="BM183"/>
  <c r="BM261"/>
  <c r="AP328"/>
  <c r="AP221"/>
  <c r="AP382"/>
  <c r="AP295"/>
  <c r="AP362"/>
  <c r="BR255"/>
  <c r="AJ102"/>
  <c r="AJ224"/>
  <c r="AJ257"/>
  <c r="AS118"/>
  <c r="AS264"/>
  <c r="AS322"/>
  <c r="AV145"/>
  <c r="BD305"/>
  <c r="BD203"/>
  <c r="BD287"/>
  <c r="BG240"/>
  <c r="BG256"/>
  <c r="BG291"/>
  <c r="AZ148"/>
  <c r="AZ185"/>
  <c r="AZ116"/>
  <c r="AZ142"/>
  <c r="AZ333"/>
  <c r="BM107"/>
  <c r="BM198"/>
  <c r="BM212"/>
  <c r="BM149"/>
  <c r="BM376"/>
  <c r="AP95"/>
  <c r="AP319"/>
  <c r="AP253"/>
  <c r="AP377"/>
  <c r="AJ352"/>
  <c r="AS373"/>
  <c r="BB178"/>
  <c r="BB101"/>
  <c r="BB104"/>
  <c r="BB106"/>
  <c r="BB167"/>
  <c r="BB282"/>
  <c r="BB214"/>
  <c r="BB195"/>
  <c r="BB141"/>
  <c r="BB233"/>
  <c r="BB138"/>
  <c r="BB213"/>
  <c r="BB157"/>
  <c r="BB247"/>
  <c r="BB153"/>
  <c r="BB202"/>
  <c r="BB162"/>
  <c r="BB241"/>
  <c r="BB230"/>
  <c r="BB302"/>
  <c r="BB116"/>
  <c r="BB124"/>
  <c r="BB168"/>
  <c r="BB245"/>
  <c r="BB303"/>
  <c r="BB294"/>
  <c r="BB148"/>
  <c r="BB212"/>
  <c r="BB287"/>
  <c r="BB366"/>
  <c r="BB271"/>
  <c r="BB269"/>
  <c r="BB330"/>
  <c r="BB320"/>
  <c r="BB368"/>
  <c r="BB344"/>
  <c r="BB341"/>
  <c r="BM110"/>
  <c r="BM248"/>
  <c r="BM217"/>
  <c r="BM153"/>
  <c r="BM150"/>
  <c r="BM94"/>
  <c r="BM232"/>
  <c r="BM374"/>
  <c r="BM130"/>
  <c r="BM120"/>
  <c r="BM244"/>
  <c r="BM293"/>
  <c r="BM246"/>
  <c r="BM348"/>
  <c r="BM213"/>
  <c r="BM301"/>
  <c r="BM349"/>
  <c r="BM333"/>
  <c r="BM363"/>
  <c r="AP110"/>
  <c r="AP99"/>
  <c r="AP115"/>
  <c r="AP299"/>
  <c r="AP97"/>
  <c r="AP236"/>
  <c r="AP178"/>
  <c r="AP163"/>
  <c r="AP182"/>
  <c r="AP213"/>
  <c r="AP177"/>
  <c r="AP314"/>
  <c r="AP160"/>
  <c r="AP309"/>
  <c r="AP247"/>
  <c r="AP321"/>
  <c r="AP322"/>
  <c r="AP351"/>
  <c r="BL175"/>
  <c r="BL136"/>
  <c r="BL115"/>
  <c r="BL236"/>
  <c r="BL235"/>
  <c r="BL158"/>
  <c r="BL98"/>
  <c r="BL153"/>
  <c r="BL130"/>
  <c r="BL250"/>
  <c r="BL220"/>
  <c r="BL293"/>
  <c r="BL210"/>
  <c r="BL341"/>
  <c r="BL286"/>
  <c r="BL310"/>
  <c r="BL333"/>
  <c r="BL362"/>
  <c r="BR217"/>
  <c r="BR141"/>
  <c r="BR139"/>
  <c r="BR303"/>
  <c r="AJ115"/>
  <c r="AJ289"/>
  <c r="AJ149"/>
  <c r="AJ96"/>
  <c r="AJ124"/>
  <c r="AJ154"/>
  <c r="AJ148"/>
  <c r="AJ169"/>
  <c r="AJ158"/>
  <c r="AJ341"/>
  <c r="AJ367"/>
  <c r="BS265"/>
  <c r="BS273"/>
  <c r="BS238"/>
  <c r="BS133"/>
  <c r="BS107"/>
  <c r="BS153"/>
  <c r="BS335"/>
  <c r="BS379"/>
  <c r="BS329"/>
  <c r="BH132"/>
  <c r="AL289"/>
  <c r="AL107"/>
  <c r="AL194"/>
  <c r="AL174"/>
  <c r="AL234"/>
  <c r="AL184"/>
  <c r="AL372"/>
  <c r="AL351"/>
  <c r="AL374"/>
  <c r="AS300"/>
  <c r="AS137"/>
  <c r="AS338"/>
  <c r="AS202"/>
  <c r="AS121"/>
  <c r="AS356"/>
  <c r="AS275"/>
  <c r="AS304"/>
  <c r="AS344"/>
  <c r="AV110"/>
  <c r="AV190"/>
  <c r="AV318"/>
  <c r="BD128"/>
  <c r="BD174"/>
  <c r="BD250"/>
  <c r="BD121"/>
  <c r="BD245"/>
  <c r="BD303"/>
  <c r="BD270"/>
  <c r="BD259"/>
  <c r="BD338"/>
  <c r="AY225"/>
  <c r="BG131"/>
  <c r="BG102"/>
  <c r="BG169"/>
  <c r="BG173"/>
  <c r="BG117"/>
  <c r="BG315"/>
  <c r="BG374"/>
  <c r="BG341"/>
  <c r="BG308"/>
  <c r="BG380"/>
  <c r="AZ107"/>
  <c r="AZ108"/>
  <c r="AZ318"/>
  <c r="AZ261"/>
  <c r="AZ217"/>
  <c r="AZ291"/>
  <c r="AZ365"/>
  <c r="AM365"/>
  <c r="AM290"/>
  <c r="AM296"/>
  <c r="AM367"/>
  <c r="AM105"/>
  <c r="AR202"/>
  <c r="BC217"/>
  <c r="BC377"/>
  <c r="BC288"/>
  <c r="BC378"/>
  <c r="AU116"/>
  <c r="AU179"/>
  <c r="AU129"/>
  <c r="AU143"/>
  <c r="AU372"/>
  <c r="BH281"/>
  <c r="BH291"/>
  <c r="BH258"/>
  <c r="BH381"/>
  <c r="BH331"/>
  <c r="BA245"/>
  <c r="BA140"/>
  <c r="BA285"/>
  <c r="BA309"/>
  <c r="BE108"/>
  <c r="BE112"/>
  <c r="BE210"/>
  <c r="BE263"/>
  <c r="BJ93"/>
  <c r="BJ116"/>
  <c r="BJ341"/>
  <c r="AY128"/>
  <c r="AY125"/>
  <c r="AY179"/>
  <c r="AY352"/>
  <c r="AT366"/>
  <c r="AR128"/>
  <c r="AR168"/>
  <c r="AR151"/>
  <c r="AR93"/>
  <c r="AR139"/>
  <c r="AR191"/>
  <c r="AR234"/>
  <c r="AR213"/>
  <c r="AR144"/>
  <c r="AR132"/>
  <c r="AR240"/>
  <c r="AR156"/>
  <c r="AR347"/>
  <c r="AR232"/>
  <c r="AR122"/>
  <c r="AR350"/>
  <c r="AR265"/>
  <c r="AR154"/>
  <c r="AR243"/>
  <c r="AR291"/>
  <c r="AR255"/>
  <c r="AR382"/>
  <c r="AR214"/>
  <c r="AR297"/>
  <c r="AR301"/>
  <c r="AR283"/>
  <c r="AR373"/>
  <c r="AR339"/>
  <c r="AR366"/>
  <c r="AR351"/>
  <c r="AR348"/>
  <c r="BC123"/>
  <c r="BC150"/>
  <c r="BC180"/>
  <c r="BC173"/>
  <c r="BC158"/>
  <c r="BC365"/>
  <c r="BC278"/>
  <c r="BC308"/>
  <c r="BC243"/>
  <c r="BC222"/>
  <c r="BC101"/>
  <c r="BC188"/>
  <c r="BC307"/>
  <c r="BC221"/>
  <c r="BC380"/>
  <c r="BC183"/>
  <c r="BC338"/>
  <c r="BC373"/>
  <c r="BC272"/>
  <c r="BC336"/>
  <c r="BC370"/>
  <c r="AU227"/>
  <c r="AU133"/>
  <c r="AU137"/>
  <c r="AU241"/>
  <c r="AU100"/>
  <c r="AU252"/>
  <c r="AU367"/>
  <c r="AU310"/>
  <c r="AU328"/>
  <c r="BH153"/>
  <c r="BH195"/>
  <c r="BH225"/>
  <c r="BH237"/>
  <c r="BH197"/>
  <c r="BH276"/>
  <c r="BH316"/>
  <c r="BH310"/>
  <c r="BA235"/>
  <c r="BA100"/>
  <c r="BA318"/>
  <c r="BA291"/>
  <c r="BA212"/>
  <c r="BA275"/>
  <c r="BA193"/>
  <c r="BA248"/>
  <c r="BA371"/>
  <c r="BE98"/>
  <c r="BE143"/>
  <c r="BE225"/>
  <c r="BE261"/>
  <c r="BE129"/>
  <c r="BE159"/>
  <c r="BE324"/>
  <c r="BE307"/>
  <c r="BE369"/>
  <c r="BJ226"/>
  <c r="BJ318"/>
  <c r="BJ229"/>
  <c r="BJ172"/>
  <c r="AY162"/>
  <c r="AY229"/>
  <c r="AY194"/>
  <c r="AY294"/>
  <c r="AY205"/>
  <c r="AY202"/>
  <c r="AY369"/>
  <c r="AY363"/>
  <c r="Y47" i="2"/>
  <c r="F44" i="1" s="1"/>
  <c r="X44" s="1"/>
  <c r="X47" i="2"/>
  <c r="G42" i="1" s="1"/>
  <c r="L42" s="1"/>
  <c r="W47" i="2"/>
  <c r="F42" i="1" s="1"/>
  <c r="X42" s="1"/>
  <c r="AC47" i="2"/>
  <c r="F46" i="1" s="1"/>
  <c r="X46" s="1"/>
  <c r="V47" i="2"/>
  <c r="BJ371" i="1"/>
  <c r="BJ358"/>
  <c r="BJ354"/>
  <c r="BJ302"/>
  <c r="BJ244"/>
  <c r="BJ297"/>
  <c r="BJ284"/>
  <c r="BJ141"/>
  <c r="BJ113"/>
  <c r="BJ264"/>
  <c r="BJ150"/>
  <c r="BJ351"/>
  <c r="BJ207"/>
  <c r="BJ170"/>
  <c r="BJ97"/>
  <c r="BJ95"/>
  <c r="BJ238"/>
  <c r="BJ96"/>
  <c r="BJ380"/>
  <c r="BJ370"/>
  <c r="BJ261"/>
  <c r="BJ333"/>
  <c r="BJ249"/>
  <c r="BJ372"/>
  <c r="BJ257"/>
  <c r="BJ154"/>
  <c r="BJ115"/>
  <c r="BJ305"/>
  <c r="BJ176"/>
  <c r="BJ258"/>
  <c r="BJ245"/>
  <c r="BJ252"/>
  <c r="BJ139"/>
  <c r="BJ149"/>
  <c r="BJ145"/>
  <c r="BJ175"/>
  <c r="BJ369"/>
  <c r="BJ339"/>
  <c r="BJ321"/>
  <c r="BJ283"/>
  <c r="BJ329"/>
  <c r="BJ196"/>
  <c r="BJ327"/>
  <c r="BJ230"/>
  <c r="BJ123"/>
  <c r="BJ272"/>
  <c r="BJ221"/>
  <c r="BJ173"/>
  <c r="BJ199"/>
  <c r="BJ254"/>
  <c r="BJ232"/>
  <c r="BJ128"/>
  <c r="BJ158"/>
  <c r="BJ182"/>
  <c r="BJ364"/>
  <c r="BJ337"/>
  <c r="BJ323"/>
  <c r="BJ289"/>
  <c r="BJ236"/>
  <c r="BJ286"/>
  <c r="BJ266"/>
  <c r="BJ136"/>
  <c r="BJ112"/>
  <c r="BJ240"/>
  <c r="BJ143"/>
  <c r="BJ288"/>
  <c r="BJ194"/>
  <c r="BJ157"/>
  <c r="BJ262"/>
  <c r="BJ223"/>
  <c r="BJ99"/>
  <c r="BJ225"/>
  <c r="BJ361"/>
  <c r="BJ309"/>
  <c r="BJ317"/>
  <c r="BJ340"/>
  <c r="BJ121"/>
  <c r="BJ211"/>
  <c r="BJ185"/>
  <c r="BJ206"/>
  <c r="BJ142"/>
  <c r="BJ373"/>
  <c r="BJ331"/>
  <c r="BJ335"/>
  <c r="BJ343"/>
  <c r="BJ124"/>
  <c r="BJ224"/>
  <c r="BJ233"/>
  <c r="BJ130"/>
  <c r="BJ165"/>
  <c r="BJ104"/>
  <c r="BJ346"/>
  <c r="BJ295"/>
  <c r="BJ204"/>
  <c r="BJ231"/>
  <c r="BJ311"/>
  <c r="BJ186"/>
  <c r="BJ256"/>
  <c r="BJ129"/>
  <c r="BJ187"/>
  <c r="BJ357"/>
  <c r="BJ301"/>
  <c r="BJ303"/>
  <c r="BJ338"/>
  <c r="BJ120"/>
  <c r="BJ208"/>
  <c r="BJ177"/>
  <c r="BJ193"/>
  <c r="BJ132"/>
  <c r="BH368"/>
  <c r="BH382"/>
  <c r="BH341"/>
  <c r="BH351"/>
  <c r="BH320"/>
  <c r="BH379"/>
  <c r="BH305"/>
  <c r="BH309"/>
  <c r="BH294"/>
  <c r="BH214"/>
  <c r="BH150"/>
  <c r="BH300"/>
  <c r="BH283"/>
  <c r="BH241"/>
  <c r="BH176"/>
  <c r="BH322"/>
  <c r="BH239"/>
  <c r="BH243"/>
  <c r="BH275"/>
  <c r="BH217"/>
  <c r="BH167"/>
  <c r="BH301"/>
  <c r="BH232"/>
  <c r="BH193"/>
  <c r="BH205"/>
  <c r="BH162"/>
  <c r="BH103"/>
  <c r="BH106"/>
  <c r="BH186"/>
  <c r="BH101"/>
  <c r="BH119"/>
  <c r="BH105"/>
  <c r="BH165"/>
  <c r="BH146"/>
  <c r="BH168"/>
  <c r="BH235"/>
  <c r="BH372"/>
  <c r="BH340"/>
  <c r="BH343"/>
  <c r="BH354"/>
  <c r="BH326"/>
  <c r="BH263"/>
  <c r="BH306"/>
  <c r="BH336"/>
  <c r="BH307"/>
  <c r="BH222"/>
  <c r="BH158"/>
  <c r="BH312"/>
  <c r="BH318"/>
  <c r="BH260"/>
  <c r="BH177"/>
  <c r="BH361"/>
  <c r="BH251"/>
  <c r="BH250"/>
  <c r="BH116"/>
  <c r="BH220"/>
  <c r="BH180"/>
  <c r="BH324"/>
  <c r="BH254"/>
  <c r="BH247"/>
  <c r="BH209"/>
  <c r="BH171"/>
  <c r="BH115"/>
  <c r="BH114"/>
  <c r="BH191"/>
  <c r="BH109"/>
  <c r="BH133"/>
  <c r="BH129"/>
  <c r="BH245"/>
  <c r="BH156"/>
  <c r="BH234"/>
  <c r="BH128"/>
  <c r="BH269"/>
  <c r="BH356"/>
  <c r="BH366"/>
  <c r="BH327"/>
  <c r="BH339"/>
  <c r="BH295"/>
  <c r="BH355"/>
  <c r="BH280"/>
  <c r="BH317"/>
  <c r="BH259"/>
  <c r="BH190"/>
  <c r="BH365"/>
  <c r="BH346"/>
  <c r="BH369"/>
  <c r="BH227"/>
  <c r="BH151"/>
  <c r="BH288"/>
  <c r="BH201"/>
  <c r="BH157"/>
  <c r="BH255"/>
  <c r="BH204"/>
  <c r="BH125"/>
  <c r="BH211"/>
  <c r="BH286"/>
  <c r="BH262"/>
  <c r="BH188"/>
  <c r="BH123"/>
  <c r="BH181"/>
  <c r="BH244"/>
  <c r="BH143"/>
  <c r="BH290"/>
  <c r="BH99"/>
  <c r="BH102"/>
  <c r="BH185"/>
  <c r="BH96"/>
  <c r="BH278"/>
  <c r="BH172"/>
  <c r="BH364"/>
  <c r="BH375"/>
  <c r="BH335"/>
  <c r="BH345"/>
  <c r="BH319"/>
  <c r="BH378"/>
  <c r="BH293"/>
  <c r="BH296"/>
  <c r="BH285"/>
  <c r="BH206"/>
  <c r="BH142"/>
  <c r="BH277"/>
  <c r="BH270"/>
  <c r="BH240"/>
  <c r="BH164"/>
  <c r="BH321"/>
  <c r="BH226"/>
  <c r="BH183"/>
  <c r="BH274"/>
  <c r="BH210"/>
  <c r="BH154"/>
  <c r="BH242"/>
  <c r="BH219"/>
  <c r="BH337"/>
  <c r="BH196"/>
  <c r="BH149"/>
  <c r="BH95"/>
  <c r="BH98"/>
  <c r="BH160"/>
  <c r="BH93"/>
  <c r="BH112"/>
  <c r="BH104"/>
  <c r="BH97"/>
  <c r="BH130"/>
  <c r="BH111"/>
  <c r="BH137"/>
  <c r="BH344"/>
  <c r="BH363"/>
  <c r="BH271"/>
  <c r="BH370"/>
  <c r="BH230"/>
  <c r="BH328"/>
  <c r="BH297"/>
  <c r="BH131"/>
  <c r="BH273"/>
  <c r="BH223"/>
  <c r="BH347"/>
  <c r="BH248"/>
  <c r="BH175"/>
  <c r="BH122"/>
  <c r="BH110"/>
  <c r="BH159"/>
  <c r="BH161"/>
  <c r="BH145"/>
  <c r="BH348"/>
  <c r="BH338"/>
  <c r="BH279"/>
  <c r="BH253"/>
  <c r="BH238"/>
  <c r="BH349"/>
  <c r="BH304"/>
  <c r="BH135"/>
  <c r="BH282"/>
  <c r="BH233"/>
  <c r="BH284"/>
  <c r="BH252"/>
  <c r="BH179"/>
  <c r="BH155"/>
  <c r="BH113"/>
  <c r="BH178"/>
  <c r="BH173"/>
  <c r="BH208"/>
  <c r="BH380"/>
  <c r="BH357"/>
  <c r="BH332"/>
  <c r="BH329"/>
  <c r="BH299"/>
  <c r="BH174"/>
  <c r="BH315"/>
  <c r="BH202"/>
  <c r="BH265"/>
  <c r="BH134"/>
  <c r="BH194"/>
  <c r="BH330"/>
  <c r="BH231"/>
  <c r="BH268"/>
  <c r="BH212"/>
  <c r="BH147"/>
  <c r="BH140"/>
  <c r="BH216"/>
  <c r="BH121"/>
  <c r="BH373"/>
  <c r="BH342"/>
  <c r="BH377"/>
  <c r="BH362"/>
  <c r="BH198"/>
  <c r="BH264"/>
  <c r="BH228"/>
  <c r="BH298"/>
  <c r="BH170"/>
  <c r="BH207"/>
  <c r="BH224"/>
  <c r="BH325"/>
  <c r="BH126"/>
  <c r="BH333"/>
  <c r="BH311"/>
  <c r="BH94"/>
  <c r="BH120"/>
  <c r="BH108"/>
  <c r="AY376"/>
  <c r="AY344"/>
  <c r="AY350"/>
  <c r="AY320"/>
  <c r="AY367"/>
  <c r="AY293"/>
  <c r="AY299"/>
  <c r="AY379"/>
  <c r="AY227"/>
  <c r="AY163"/>
  <c r="AY336"/>
  <c r="AY381"/>
  <c r="AY346"/>
  <c r="AY247"/>
  <c r="AY177"/>
  <c r="AY285"/>
  <c r="AY278"/>
  <c r="AY231"/>
  <c r="AY166"/>
  <c r="AY339"/>
  <c r="AY249"/>
  <c r="AY287"/>
  <c r="AY222"/>
  <c r="AY271"/>
  <c r="AY199"/>
  <c r="AY255"/>
  <c r="AY108"/>
  <c r="AY168"/>
  <c r="AY95"/>
  <c r="AY115"/>
  <c r="AY122"/>
  <c r="AY112"/>
  <c r="AY152"/>
  <c r="AY169"/>
  <c r="AY172"/>
  <c r="AY206"/>
  <c r="AY159"/>
  <c r="AY380"/>
  <c r="AY348"/>
  <c r="AY357"/>
  <c r="AY329"/>
  <c r="AY260"/>
  <c r="AY305"/>
  <c r="AY310"/>
  <c r="AY304"/>
  <c r="AY235"/>
  <c r="AY171"/>
  <c r="AY355"/>
  <c r="AY383"/>
  <c r="AY257"/>
  <c r="AY263"/>
  <c r="AY189"/>
  <c r="AY331"/>
  <c r="AY200"/>
  <c r="AY234"/>
  <c r="AY173"/>
  <c r="AY116"/>
  <c r="AY253"/>
  <c r="AY117"/>
  <c r="AY248"/>
  <c r="AY290"/>
  <c r="AY212"/>
  <c r="AY259"/>
  <c r="AY120"/>
  <c r="AY175"/>
  <c r="AY103"/>
  <c r="AY121"/>
  <c r="AY149"/>
  <c r="AY141"/>
  <c r="AY185"/>
  <c r="AY142"/>
  <c r="AY114"/>
  <c r="AY132"/>
  <c r="AY178"/>
  <c r="AY364"/>
  <c r="AY375"/>
  <c r="AY338"/>
  <c r="AY292"/>
  <c r="AY345"/>
  <c r="AY250"/>
  <c r="AY361"/>
  <c r="AY288"/>
  <c r="AY203"/>
  <c r="AY139"/>
  <c r="AY318"/>
  <c r="AY374"/>
  <c r="AY330"/>
  <c r="AY228"/>
  <c r="AY151"/>
  <c r="AY226"/>
  <c r="AY256"/>
  <c r="AY218"/>
  <c r="AY150"/>
  <c r="AY303"/>
  <c r="AY170"/>
  <c r="AY296"/>
  <c r="AY180"/>
  <c r="AY230"/>
  <c r="AY266"/>
  <c r="AY220"/>
  <c r="AY223"/>
  <c r="AY146"/>
  <c r="AY246"/>
  <c r="AY314"/>
  <c r="AY104"/>
  <c r="AY119"/>
  <c r="AY94"/>
  <c r="AY232"/>
  <c r="AY236"/>
  <c r="AY131"/>
  <c r="AY372"/>
  <c r="AY340"/>
  <c r="AY343"/>
  <c r="AY308"/>
  <c r="AY365"/>
  <c r="AY280"/>
  <c r="AY377"/>
  <c r="AY326"/>
  <c r="AY219"/>
  <c r="AY155"/>
  <c r="AY335"/>
  <c r="AY324"/>
  <c r="AY342"/>
  <c r="AY241"/>
  <c r="AY176"/>
  <c r="AY279"/>
  <c r="AY277"/>
  <c r="AY224"/>
  <c r="AY160"/>
  <c r="AY325"/>
  <c r="AY198"/>
  <c r="AY307"/>
  <c r="AY209"/>
  <c r="AY265"/>
  <c r="AY317"/>
  <c r="AY238"/>
  <c r="AY100"/>
  <c r="AY161"/>
  <c r="AY351"/>
  <c r="AY106"/>
  <c r="AY113"/>
  <c r="AY107"/>
  <c r="AY127"/>
  <c r="AY97"/>
  <c r="AY136"/>
  <c r="AY193"/>
  <c r="AY138"/>
  <c r="AY360"/>
  <c r="AY334"/>
  <c r="AY328"/>
  <c r="AY354"/>
  <c r="AY195"/>
  <c r="AY297"/>
  <c r="AY323"/>
  <c r="AY353"/>
  <c r="AY254"/>
  <c r="AY140"/>
  <c r="AY157"/>
  <c r="AY167"/>
  <c r="AY245"/>
  <c r="AY210"/>
  <c r="AY145"/>
  <c r="AY96"/>
  <c r="AY93"/>
  <c r="AY188"/>
  <c r="AY368"/>
  <c r="AY341"/>
  <c r="AY347"/>
  <c r="AY370"/>
  <c r="AY211"/>
  <c r="AY327"/>
  <c r="AY333"/>
  <c r="AY164"/>
  <c r="AY261"/>
  <c r="AY153"/>
  <c r="AY183"/>
  <c r="AY196"/>
  <c r="AY281"/>
  <c r="AY358"/>
  <c r="AY282"/>
  <c r="AY110"/>
  <c r="AY105"/>
  <c r="AY99"/>
  <c r="AY382"/>
  <c r="AY300"/>
  <c r="AY267"/>
  <c r="AY313"/>
  <c r="AY147"/>
  <c r="AY322"/>
  <c r="AY240"/>
  <c r="AY239"/>
  <c r="AY221"/>
  <c r="AY315"/>
  <c r="AY298"/>
  <c r="AY258"/>
  <c r="AY233"/>
  <c r="AY156"/>
  <c r="AY98"/>
  <c r="AY148"/>
  <c r="AY242"/>
  <c r="AY133"/>
  <c r="AY356"/>
  <c r="AY319"/>
  <c r="AY316"/>
  <c r="AY321"/>
  <c r="AY187"/>
  <c r="AY283"/>
  <c r="AY302"/>
  <c r="AY337"/>
  <c r="AY244"/>
  <c r="AY134"/>
  <c r="AY144"/>
  <c r="AY158"/>
  <c r="AY137"/>
  <c r="AY197"/>
  <c r="AY129"/>
  <c r="AY184"/>
  <c r="AY289"/>
  <c r="AY174"/>
  <c r="AT142"/>
  <c r="AR160"/>
  <c r="AR302"/>
  <c r="AR140"/>
  <c r="AR261"/>
  <c r="AR111"/>
  <c r="AR136"/>
  <c r="AR208"/>
  <c r="AR183"/>
  <c r="AR110"/>
  <c r="AR239"/>
  <c r="AR209"/>
  <c r="AR220"/>
  <c r="AR298"/>
  <c r="AR185"/>
  <c r="AR273"/>
  <c r="AR280"/>
  <c r="AR229"/>
  <c r="AR138"/>
  <c r="AR218"/>
  <c r="AR284"/>
  <c r="AR304"/>
  <c r="AR299"/>
  <c r="AR190"/>
  <c r="AR264"/>
  <c r="AR332"/>
  <c r="AR258"/>
  <c r="AR353"/>
  <c r="AR310"/>
  <c r="AR357"/>
  <c r="AR335"/>
  <c r="AR383"/>
  <c r="BC129"/>
  <c r="BC203"/>
  <c r="BC137"/>
  <c r="BC140"/>
  <c r="BC119"/>
  <c r="BC146"/>
  <c r="BC197"/>
  <c r="BC201"/>
  <c r="BC162"/>
  <c r="BC95"/>
  <c r="BC121"/>
  <c r="BC194"/>
  <c r="BC169"/>
  <c r="BC294"/>
  <c r="BC333"/>
  <c r="BC267"/>
  <c r="BC301"/>
  <c r="BC334"/>
  <c r="BC375"/>
  <c r="AU309"/>
  <c r="AU230"/>
  <c r="AU205"/>
  <c r="AU216"/>
  <c r="AU96"/>
  <c r="AU221"/>
  <c r="AU270"/>
  <c r="AU273"/>
  <c r="BH203"/>
  <c r="BH148"/>
  <c r="BH192"/>
  <c r="BH141"/>
  <c r="BH213"/>
  <c r="BH266"/>
  <c r="BH272"/>
  <c r="BH303"/>
  <c r="BH360"/>
  <c r="BA257"/>
  <c r="BA128"/>
  <c r="BA94"/>
  <c r="BA222"/>
  <c r="BA114"/>
  <c r="BA192"/>
  <c r="BA314"/>
  <c r="BA305"/>
  <c r="BE126"/>
  <c r="BE110"/>
  <c r="BE227"/>
  <c r="BE266"/>
  <c r="BE249"/>
  <c r="BE290"/>
  <c r="BE260"/>
  <c r="BE302"/>
  <c r="BE355"/>
  <c r="AM279"/>
  <c r="BJ152"/>
  <c r="BJ189"/>
  <c r="BJ274"/>
  <c r="BJ269"/>
  <c r="AY143"/>
  <c r="AY165"/>
  <c r="AY182"/>
  <c r="AY154"/>
  <c r="AY124"/>
  <c r="AY332"/>
  <c r="AY270"/>
  <c r="AY312"/>
  <c r="AY311"/>
  <c r="BC362"/>
  <c r="BC369"/>
  <c r="BC330"/>
  <c r="BC313"/>
  <c r="BC364"/>
  <c r="BC286"/>
  <c r="BC337"/>
  <c r="BC352"/>
  <c r="BC309"/>
  <c r="BC231"/>
  <c r="BC167"/>
  <c r="BC282"/>
  <c r="BC289"/>
  <c r="BC258"/>
  <c r="BC208"/>
  <c r="BC128"/>
  <c r="BC244"/>
  <c r="BC314"/>
  <c r="BC165"/>
  <c r="BC107"/>
  <c r="BC99"/>
  <c r="BC248"/>
  <c r="BC209"/>
  <c r="BC114"/>
  <c r="BC227"/>
  <c r="BC174"/>
  <c r="BC247"/>
  <c r="BC237"/>
  <c r="BC125"/>
  <c r="BC177"/>
  <c r="BC184"/>
  <c r="BC116"/>
  <c r="BC126"/>
  <c r="BC229"/>
  <c r="BC331"/>
  <c r="BC134"/>
  <c r="BC366"/>
  <c r="BC376"/>
  <c r="BC332"/>
  <c r="BC322"/>
  <c r="BC264"/>
  <c r="BC298"/>
  <c r="BC345"/>
  <c r="BC359"/>
  <c r="BC323"/>
  <c r="BC239"/>
  <c r="BC175"/>
  <c r="BC290"/>
  <c r="BC300"/>
  <c r="BC270"/>
  <c r="BC220"/>
  <c r="BC144"/>
  <c r="BC245"/>
  <c r="BC327"/>
  <c r="BC178"/>
  <c r="BC108"/>
  <c r="BC100"/>
  <c r="BC253"/>
  <c r="BC212"/>
  <c r="BC122"/>
  <c r="BC236"/>
  <c r="BC179"/>
  <c r="BC295"/>
  <c r="BC271"/>
  <c r="BC382"/>
  <c r="BC350"/>
  <c r="BC353"/>
  <c r="BC381"/>
  <c r="BC296"/>
  <c r="BC339"/>
  <c r="BC260"/>
  <c r="BC316"/>
  <c r="BC297"/>
  <c r="BC277"/>
  <c r="BC207"/>
  <c r="BC143"/>
  <c r="BC262"/>
  <c r="BC255"/>
  <c r="BC246"/>
  <c r="BC170"/>
  <c r="BC329"/>
  <c r="BC206"/>
  <c r="BC284"/>
  <c r="BC130"/>
  <c r="BC104"/>
  <c r="BC96"/>
  <c r="BC235"/>
  <c r="BC172"/>
  <c r="BC355"/>
  <c r="BC205"/>
  <c r="BC153"/>
  <c r="BC358"/>
  <c r="BC367"/>
  <c r="BC324"/>
  <c r="BC312"/>
  <c r="BC341"/>
  <c r="BC285"/>
  <c r="BC321"/>
  <c r="BC325"/>
  <c r="BC305"/>
  <c r="BC223"/>
  <c r="BC159"/>
  <c r="BC275"/>
  <c r="BC276"/>
  <c r="BC257"/>
  <c r="BC195"/>
  <c r="BC357"/>
  <c r="BC232"/>
  <c r="BC306"/>
  <c r="BC152"/>
  <c r="BC106"/>
  <c r="BC98"/>
  <c r="BC241"/>
  <c r="BC196"/>
  <c r="BC261"/>
  <c r="BC218"/>
  <c r="BC166"/>
  <c r="BC240"/>
  <c r="BC230"/>
  <c r="BC186"/>
  <c r="BC147"/>
  <c r="BC163"/>
  <c r="BC226"/>
  <c r="BC111"/>
  <c r="BC216"/>
  <c r="BC164"/>
  <c r="BC347"/>
  <c r="AR372"/>
  <c r="AR340"/>
  <c r="AR349"/>
  <c r="AR369"/>
  <c r="AR314"/>
  <c r="AR279"/>
  <c r="AR318"/>
  <c r="AR371"/>
  <c r="AR329"/>
  <c r="AR277"/>
  <c r="AR206"/>
  <c r="AR142"/>
  <c r="AR259"/>
  <c r="AR321"/>
  <c r="AR293"/>
  <c r="AR193"/>
  <c r="AR135"/>
  <c r="AR242"/>
  <c r="AR290"/>
  <c r="AR149"/>
  <c r="AR245"/>
  <c r="AR133"/>
  <c r="AR215"/>
  <c r="AR194"/>
  <c r="AR196"/>
  <c r="AR118"/>
  <c r="AR117"/>
  <c r="AR226"/>
  <c r="AR94"/>
  <c r="AR97"/>
  <c r="AR120"/>
  <c r="AR119"/>
  <c r="AR186"/>
  <c r="AR177"/>
  <c r="AR145"/>
  <c r="AR129"/>
  <c r="AR96"/>
  <c r="AR368"/>
  <c r="AU354"/>
  <c r="AU363"/>
  <c r="AU323"/>
  <c r="AU272"/>
  <c r="AU287"/>
  <c r="AU333"/>
  <c r="AU360"/>
  <c r="AU260"/>
  <c r="AU191"/>
  <c r="AU364"/>
  <c r="AU326"/>
  <c r="AU383"/>
  <c r="AU235"/>
  <c r="AU158"/>
  <c r="AU278"/>
  <c r="AU208"/>
  <c r="AU250"/>
  <c r="AU112"/>
  <c r="AU102"/>
  <c r="AU94"/>
  <c r="AU181"/>
  <c r="AU290"/>
  <c r="AU277"/>
  <c r="AU203"/>
  <c r="AU219"/>
  <c r="AU166"/>
  <c r="AU180"/>
  <c r="AU178"/>
  <c r="AU308"/>
  <c r="AU169"/>
  <c r="AU211"/>
  <c r="AU204"/>
  <c r="AU193"/>
  <c r="AU201"/>
  <c r="AU111"/>
  <c r="AU177"/>
  <c r="AU358"/>
  <c r="AU365"/>
  <c r="AU329"/>
  <c r="AU280"/>
  <c r="AU300"/>
  <c r="AU348"/>
  <c r="AU298"/>
  <c r="AU263"/>
  <c r="AU199"/>
  <c r="AU373"/>
  <c r="AU369"/>
  <c r="AU256"/>
  <c r="AU255"/>
  <c r="AU171"/>
  <c r="AU291"/>
  <c r="AU220"/>
  <c r="AU271"/>
  <c r="AU120"/>
  <c r="AU103"/>
  <c r="AU95"/>
  <c r="AU236"/>
  <c r="AU343"/>
  <c r="AU299"/>
  <c r="AU212"/>
  <c r="AU228"/>
  <c r="AU170"/>
  <c r="AU202"/>
  <c r="AU185"/>
  <c r="AU122"/>
  <c r="AU190"/>
  <c r="AU224"/>
  <c r="AU217"/>
  <c r="AU240"/>
  <c r="AU214"/>
  <c r="AU136"/>
  <c r="AU182"/>
  <c r="AU374"/>
  <c r="AU342"/>
  <c r="AU347"/>
  <c r="AU314"/>
  <c r="AU351"/>
  <c r="AU262"/>
  <c r="AU324"/>
  <c r="AU289"/>
  <c r="AU231"/>
  <c r="AU167"/>
  <c r="AU281"/>
  <c r="AU312"/>
  <c r="AU306"/>
  <c r="AU209"/>
  <c r="AU128"/>
  <c r="AU246"/>
  <c r="AU341"/>
  <c r="AU174"/>
  <c r="AU107"/>
  <c r="AU99"/>
  <c r="AU245"/>
  <c r="AU142"/>
  <c r="AU353"/>
  <c r="AU237"/>
  <c r="AU238"/>
  <c r="AU269"/>
  <c r="AU144"/>
  <c r="AU285"/>
  <c r="AU152"/>
  <c r="AU248"/>
  <c r="AU134"/>
  <c r="AU132"/>
  <c r="AU124"/>
  <c r="AU131"/>
  <c r="AU294"/>
  <c r="AU165"/>
  <c r="AU119"/>
  <c r="AU382"/>
  <c r="AU350"/>
  <c r="AU356"/>
  <c r="AU315"/>
  <c r="AU264"/>
  <c r="AU275"/>
  <c r="AU313"/>
  <c r="AU322"/>
  <c r="AU253"/>
  <c r="AU183"/>
  <c r="AU338"/>
  <c r="AU311"/>
  <c r="AU368"/>
  <c r="AU222"/>
  <c r="AU146"/>
  <c r="AU266"/>
  <c r="AU195"/>
  <c r="AU194"/>
  <c r="AU109"/>
  <c r="AU101"/>
  <c r="AU93"/>
  <c r="AU168"/>
  <c r="AU251"/>
  <c r="AU265"/>
  <c r="AU318"/>
  <c r="AU206"/>
  <c r="AU157"/>
  <c r="AU139"/>
  <c r="AU173"/>
  <c r="AU258"/>
  <c r="AU164"/>
  <c r="AU198"/>
  <c r="AU189"/>
  <c r="AU176"/>
  <c r="AU160"/>
  <c r="AU244"/>
  <c r="AU147"/>
  <c r="AU366"/>
  <c r="AU336"/>
  <c r="AU330"/>
  <c r="AU307"/>
  <c r="AU215"/>
  <c r="AU377"/>
  <c r="AU284"/>
  <c r="AU325"/>
  <c r="AU316"/>
  <c r="AU105"/>
  <c r="AU361"/>
  <c r="AU359"/>
  <c r="AU305"/>
  <c r="AU135"/>
  <c r="AU138"/>
  <c r="AU110"/>
  <c r="AU141"/>
  <c r="AU186"/>
  <c r="AU370"/>
  <c r="AU340"/>
  <c r="AU335"/>
  <c r="AU320"/>
  <c r="AU223"/>
  <c r="AU268"/>
  <c r="AU295"/>
  <c r="AU345"/>
  <c r="AU339"/>
  <c r="AU106"/>
  <c r="AU242"/>
  <c r="AU344"/>
  <c r="AU321"/>
  <c r="AU140"/>
  <c r="AU150"/>
  <c r="AU117"/>
  <c r="AU125"/>
  <c r="AU376"/>
  <c r="AU381"/>
  <c r="AU304"/>
  <c r="AU261"/>
  <c r="AU286"/>
  <c r="AU159"/>
  <c r="AU292"/>
  <c r="AU197"/>
  <c r="AU234"/>
  <c r="AU161"/>
  <c r="AU98"/>
  <c r="AU130"/>
  <c r="AU229"/>
  <c r="AU192"/>
  <c r="AU247"/>
  <c r="AU226"/>
  <c r="AU118"/>
  <c r="AU114"/>
  <c r="AU115"/>
  <c r="AU362"/>
  <c r="AU332"/>
  <c r="AU317"/>
  <c r="AU303"/>
  <c r="AU207"/>
  <c r="AU375"/>
  <c r="AU267"/>
  <c r="AU293"/>
  <c r="AU301"/>
  <c r="AU104"/>
  <c r="AU279"/>
  <c r="AU319"/>
  <c r="AU232"/>
  <c r="AU126"/>
  <c r="AU127"/>
  <c r="AU327"/>
  <c r="AU334"/>
  <c r="AU172"/>
  <c r="BA377"/>
  <c r="BA345"/>
  <c r="BA348"/>
  <c r="BA336"/>
  <c r="BA258"/>
  <c r="BA295"/>
  <c r="BA340"/>
  <c r="BA301"/>
  <c r="BA284"/>
  <c r="BA225"/>
  <c r="BA161"/>
  <c r="BA276"/>
  <c r="BA372"/>
  <c r="BA350"/>
  <c r="BA243"/>
  <c r="BA167"/>
  <c r="BA280"/>
  <c r="BA260"/>
  <c r="BA182"/>
  <c r="BA352"/>
  <c r="BA176"/>
  <c r="BA115"/>
  <c r="BA366"/>
  <c r="BA265"/>
  <c r="BA198"/>
  <c r="BA151"/>
  <c r="BA158"/>
  <c r="BA194"/>
  <c r="BA358"/>
  <c r="BA175"/>
  <c r="BA171"/>
  <c r="BA106"/>
  <c r="BA101"/>
  <c r="BA117"/>
  <c r="BA103"/>
  <c r="BA188"/>
  <c r="BA214"/>
  <c r="BA381"/>
  <c r="BA349"/>
  <c r="BA355"/>
  <c r="BA337"/>
  <c r="BA266"/>
  <c r="BA296"/>
  <c r="BA359"/>
  <c r="BA375"/>
  <c r="BA300"/>
  <c r="BA233"/>
  <c r="BA169"/>
  <c r="BA289"/>
  <c r="BA376"/>
  <c r="BA259"/>
  <c r="BA244"/>
  <c r="BA179"/>
  <c r="BA323"/>
  <c r="BA203"/>
  <c r="BA196"/>
  <c r="BA237"/>
  <c r="BA189"/>
  <c r="BA123"/>
  <c r="BA234"/>
  <c r="BA200"/>
  <c r="BA211"/>
  <c r="BA155"/>
  <c r="BA165"/>
  <c r="BA207"/>
  <c r="BA97"/>
  <c r="BA187"/>
  <c r="BA178"/>
  <c r="BA121"/>
  <c r="BA95"/>
  <c r="BA139"/>
  <c r="BA104"/>
  <c r="BA227"/>
  <c r="BA129"/>
  <c r="BA365"/>
  <c r="BA378"/>
  <c r="BA335"/>
  <c r="BA298"/>
  <c r="BA327"/>
  <c r="BA256"/>
  <c r="BA319"/>
  <c r="BA347"/>
  <c r="BA268"/>
  <c r="BA201"/>
  <c r="BA360"/>
  <c r="BA382"/>
  <c r="BA322"/>
  <c r="BA286"/>
  <c r="BA218"/>
  <c r="BA141"/>
  <c r="BA242"/>
  <c r="BA215"/>
  <c r="BA146"/>
  <c r="BA297"/>
  <c r="BA150"/>
  <c r="BA356"/>
  <c r="BA251"/>
  <c r="BA195"/>
  <c r="BA173"/>
  <c r="BA120"/>
  <c r="BA112"/>
  <c r="BA130"/>
  <c r="BA288"/>
  <c r="BA108"/>
  <c r="BA138"/>
  <c r="BA148"/>
  <c r="BA344"/>
  <c r="BA99"/>
  <c r="BA219"/>
  <c r="BA111"/>
  <c r="BA373"/>
  <c r="BA341"/>
  <c r="BA346"/>
  <c r="BA310"/>
  <c r="BA363"/>
  <c r="BA283"/>
  <c r="BA332"/>
  <c r="BA370"/>
  <c r="BA281"/>
  <c r="BA217"/>
  <c r="BA153"/>
  <c r="BA263"/>
  <c r="BA326"/>
  <c r="BA329"/>
  <c r="BA231"/>
  <c r="BA166"/>
  <c r="BA250"/>
  <c r="BA252"/>
  <c r="BA172"/>
  <c r="BA316"/>
  <c r="BA163"/>
  <c r="BA374"/>
  <c r="BA267"/>
  <c r="BA221"/>
  <c r="BA186"/>
  <c r="BA147"/>
  <c r="BA119"/>
  <c r="BA170"/>
  <c r="BA313"/>
  <c r="BA137"/>
  <c r="BA152"/>
  <c r="BA98"/>
  <c r="BA125"/>
  <c r="BA131"/>
  <c r="BA93"/>
  <c r="BA162"/>
  <c r="BA174"/>
  <c r="BA369"/>
  <c r="BA339"/>
  <c r="BA343"/>
  <c r="BA330"/>
  <c r="BA271"/>
  <c r="BA145"/>
  <c r="BA324"/>
  <c r="BA230"/>
  <c r="BA247"/>
  <c r="BA159"/>
  <c r="BA156"/>
  <c r="BA264"/>
  <c r="BA181"/>
  <c r="BA118"/>
  <c r="BA293"/>
  <c r="BA144"/>
  <c r="BA110"/>
  <c r="BA232"/>
  <c r="BA362"/>
  <c r="BA274"/>
  <c r="BA368"/>
  <c r="BA312"/>
  <c r="BA177"/>
  <c r="BA303"/>
  <c r="BA253"/>
  <c r="BA333"/>
  <c r="BA199"/>
  <c r="BA254"/>
  <c r="BA262"/>
  <c r="BA224"/>
  <c r="BA184"/>
  <c r="BA105"/>
  <c r="BA190"/>
  <c r="BA96"/>
  <c r="BA107"/>
  <c r="BA246"/>
  <c r="BA353"/>
  <c r="BA317"/>
  <c r="BA308"/>
  <c r="BA292"/>
  <c r="BA241"/>
  <c r="BA302"/>
  <c r="BA272"/>
  <c r="BA180"/>
  <c r="BA204"/>
  <c r="BA240"/>
  <c r="BA133"/>
  <c r="BA213"/>
  <c r="BA160"/>
  <c r="BA220"/>
  <c r="BA239"/>
  <c r="BA127"/>
  <c r="BA197"/>
  <c r="BA183"/>
  <c r="BA361"/>
  <c r="BA331"/>
  <c r="BA315"/>
  <c r="BA311"/>
  <c r="BA261"/>
  <c r="BA334"/>
  <c r="BA294"/>
  <c r="BA205"/>
  <c r="BA229"/>
  <c r="BA122"/>
  <c r="BA143"/>
  <c r="BA226"/>
  <c r="BA168"/>
  <c r="BA102"/>
  <c r="BA273"/>
  <c r="BA134"/>
  <c r="BA223"/>
  <c r="BA206"/>
  <c r="AW371"/>
  <c r="AW339"/>
  <c r="AW337"/>
  <c r="AW302"/>
  <c r="AW332"/>
  <c r="AW252"/>
  <c r="AW293"/>
  <c r="AW374"/>
  <c r="AW269"/>
  <c r="AW197"/>
  <c r="AW357"/>
  <c r="AW378"/>
  <c r="AW334"/>
  <c r="AW212"/>
  <c r="AW137"/>
  <c r="AW255"/>
  <c r="AW375"/>
  <c r="AW343"/>
  <c r="AW345"/>
  <c r="AW317"/>
  <c r="AW346"/>
  <c r="AW264"/>
  <c r="AW306"/>
  <c r="AW381"/>
  <c r="AW282"/>
  <c r="AW205"/>
  <c r="AW141"/>
  <c r="AW380"/>
  <c r="AW338"/>
  <c r="AW225"/>
  <c r="AW148"/>
  <c r="AW267"/>
  <c r="AW359"/>
  <c r="AW368"/>
  <c r="AW313"/>
  <c r="AW278"/>
  <c r="AW303"/>
  <c r="AW358"/>
  <c r="AW319"/>
  <c r="AW340"/>
  <c r="AW237"/>
  <c r="AW173"/>
  <c r="AW315"/>
  <c r="AW373"/>
  <c r="AW279"/>
  <c r="AW187"/>
  <c r="AW335"/>
  <c r="AW224"/>
  <c r="AW367"/>
  <c r="AW377"/>
  <c r="AW333"/>
  <c r="AW294"/>
  <c r="AW329"/>
  <c r="AW382"/>
  <c r="AW356"/>
  <c r="AW365"/>
  <c r="AW256"/>
  <c r="AW189"/>
  <c r="AW350"/>
  <c r="AW376"/>
  <c r="AW312"/>
  <c r="AW200"/>
  <c r="AW364"/>
  <c r="AW248"/>
  <c r="AW351"/>
  <c r="AW326"/>
  <c r="AW277"/>
  <c r="AW308"/>
  <c r="AW221"/>
  <c r="AW274"/>
  <c r="AW251"/>
  <c r="AW284"/>
  <c r="AW292"/>
  <c r="AW126"/>
  <c r="AW240"/>
  <c r="AW204"/>
  <c r="AW132"/>
  <c r="AW289"/>
  <c r="AW185"/>
  <c r="AW241"/>
  <c r="AW215"/>
  <c r="AW321"/>
  <c r="AW140"/>
  <c r="AW109"/>
  <c r="AW171"/>
  <c r="AW266"/>
  <c r="AW143"/>
  <c r="AW130"/>
  <c r="AW226"/>
  <c r="AW100"/>
  <c r="AW107"/>
  <c r="AW99"/>
  <c r="AW355"/>
  <c r="AW331"/>
  <c r="AW290"/>
  <c r="AW316"/>
  <c r="AW229"/>
  <c r="AW287"/>
  <c r="AW268"/>
  <c r="AW314"/>
  <c r="AW325"/>
  <c r="AW135"/>
  <c r="AW243"/>
  <c r="AW207"/>
  <c r="AW136"/>
  <c r="AW296"/>
  <c r="AW234"/>
  <c r="AW259"/>
  <c r="AW219"/>
  <c r="AW123"/>
  <c r="AW145"/>
  <c r="AW114"/>
  <c r="AW178"/>
  <c r="AW275"/>
  <c r="AW155"/>
  <c r="AW146"/>
  <c r="AW247"/>
  <c r="AW133"/>
  <c r="AW120"/>
  <c r="AW153"/>
  <c r="AW361"/>
  <c r="AW270"/>
  <c r="AW353"/>
  <c r="AW324"/>
  <c r="AW165"/>
  <c r="AW336"/>
  <c r="AW186"/>
  <c r="AW223"/>
  <c r="AW167"/>
  <c r="AW304"/>
  <c r="AW227"/>
  <c r="AW190"/>
  <c r="AW127"/>
  <c r="AW250"/>
  <c r="AW297"/>
  <c r="AW203"/>
  <c r="AW193"/>
  <c r="AW175"/>
  <c r="AW115"/>
  <c r="AW276"/>
  <c r="AW113"/>
  <c r="AW188"/>
  <c r="AW102"/>
  <c r="AW105"/>
  <c r="AW283"/>
  <c r="AW260"/>
  <c r="AW209"/>
  <c r="AW322"/>
  <c r="AW347"/>
  <c r="AW323"/>
  <c r="AW265"/>
  <c r="AW299"/>
  <c r="AW213"/>
  <c r="AW261"/>
  <c r="AW238"/>
  <c r="AW273"/>
  <c r="AW291"/>
  <c r="AW118"/>
  <c r="AW233"/>
  <c r="AW201"/>
  <c r="AW129"/>
  <c r="AW272"/>
  <c r="AW172"/>
  <c r="AW235"/>
  <c r="AW206"/>
  <c r="AW305"/>
  <c r="AW124"/>
  <c r="AW101"/>
  <c r="AW166"/>
  <c r="AW257"/>
  <c r="AW117"/>
  <c r="AW108"/>
  <c r="AW103"/>
  <c r="AW192"/>
  <c r="AW362"/>
  <c r="AW95"/>
  <c r="AK365"/>
  <c r="AK372"/>
  <c r="AK330"/>
  <c r="AK346"/>
  <c r="AK266"/>
  <c r="AK299"/>
  <c r="AK360"/>
  <c r="AK362"/>
  <c r="AK316"/>
  <c r="AK241"/>
  <c r="AK177"/>
  <c r="AK327"/>
  <c r="AK315"/>
  <c r="AK275"/>
  <c r="AK183"/>
  <c r="AK245"/>
  <c r="AK295"/>
  <c r="AK227"/>
  <c r="AK151"/>
  <c r="AK254"/>
  <c r="AK148"/>
  <c r="AK285"/>
  <c r="AK205"/>
  <c r="AK293"/>
  <c r="AK191"/>
  <c r="AK147"/>
  <c r="AK288"/>
  <c r="AK136"/>
  <c r="AK124"/>
  <c r="AK192"/>
  <c r="AK96"/>
  <c r="AK102"/>
  <c r="AK118"/>
  <c r="AK188"/>
  <c r="AK271"/>
  <c r="AK105"/>
  <c r="AK369"/>
  <c r="AK379"/>
  <c r="AK335"/>
  <c r="AK352"/>
  <c r="AK274"/>
  <c r="AK320"/>
  <c r="AK375"/>
  <c r="AK297"/>
  <c r="AK321"/>
  <c r="AK252"/>
  <c r="AK185"/>
  <c r="AK333"/>
  <c r="AK325"/>
  <c r="AK296"/>
  <c r="AK195"/>
  <c r="AK280"/>
  <c r="AK374"/>
  <c r="AK230"/>
  <c r="AK164"/>
  <c r="AK267"/>
  <c r="AK155"/>
  <c r="AK312"/>
  <c r="AK218"/>
  <c r="AK314"/>
  <c r="AK199"/>
  <c r="AK152"/>
  <c r="AK310"/>
  <c r="AK167"/>
  <c r="AK135"/>
  <c r="AK235"/>
  <c r="AK104"/>
  <c r="AK110"/>
  <c r="AK122"/>
  <c r="AK265"/>
  <c r="AK238"/>
  <c r="AK107"/>
  <c r="AK353"/>
  <c r="AK356"/>
  <c r="AK367"/>
  <c r="AK306"/>
  <c r="AK382"/>
  <c r="AK261"/>
  <c r="AK329"/>
  <c r="AK319"/>
  <c r="AK294"/>
  <c r="AK217"/>
  <c r="AK153"/>
  <c r="AK292"/>
  <c r="AK331"/>
  <c r="AK234"/>
  <c r="AK157"/>
  <c r="AK219"/>
  <c r="AK249"/>
  <c r="AK211"/>
  <c r="AK112"/>
  <c r="AK181"/>
  <c r="AK121"/>
  <c r="AK287"/>
  <c r="AK226"/>
  <c r="AK368"/>
  <c r="AK173"/>
  <c r="AK137"/>
  <c r="AK229"/>
  <c r="AK98"/>
  <c r="AK109"/>
  <c r="AK146"/>
  <c r="AK154"/>
  <c r="AK210"/>
  <c r="AK99"/>
  <c r="AK159"/>
  <c r="AK215"/>
  <c r="AK175"/>
  <c r="AK361"/>
  <c r="AK370"/>
  <c r="AK317"/>
  <c r="AK343"/>
  <c r="AK258"/>
  <c r="AK286"/>
  <c r="AK337"/>
  <c r="AK348"/>
  <c r="AK307"/>
  <c r="AK233"/>
  <c r="AK169"/>
  <c r="AK305"/>
  <c r="AK308"/>
  <c r="AK269"/>
  <c r="AK182"/>
  <c r="AK232"/>
  <c r="AK283"/>
  <c r="AK224"/>
  <c r="AK130"/>
  <c r="AK204"/>
  <c r="AK142"/>
  <c r="AK250"/>
  <c r="AK272"/>
  <c r="AK279"/>
  <c r="AK186"/>
  <c r="AK143"/>
  <c r="AK270"/>
  <c r="AK115"/>
  <c r="AK114"/>
  <c r="AK189"/>
  <c r="AK180"/>
  <c r="AK94"/>
  <c r="AK97"/>
  <c r="AK149"/>
  <c r="AK262"/>
  <c r="AK95"/>
  <c r="AK357"/>
  <c r="AK376"/>
  <c r="AK383"/>
  <c r="AK332"/>
  <c r="AK303"/>
  <c r="AK161"/>
  <c r="AK334"/>
  <c r="AK170"/>
  <c r="AK253"/>
  <c r="AK120"/>
  <c r="AK131"/>
  <c r="AK257"/>
  <c r="AK178"/>
  <c r="AK251"/>
  <c r="AK111"/>
  <c r="AK166"/>
  <c r="AK100"/>
  <c r="AK228"/>
  <c r="AK373"/>
  <c r="AK340"/>
  <c r="AK282"/>
  <c r="AK248"/>
  <c r="AK328"/>
  <c r="AK193"/>
  <c r="AK366"/>
  <c r="AK196"/>
  <c r="AK194"/>
  <c r="AK174"/>
  <c r="AK158"/>
  <c r="AK231"/>
  <c r="AK212"/>
  <c r="AK350"/>
  <c r="AK141"/>
  <c r="AK125"/>
  <c r="AK128"/>
  <c r="AK239"/>
  <c r="AK133"/>
  <c r="AK341"/>
  <c r="AK355"/>
  <c r="AK323"/>
  <c r="AK300"/>
  <c r="AK263"/>
  <c r="AK342"/>
  <c r="AK326"/>
  <c r="AK304"/>
  <c r="AK237"/>
  <c r="AK284"/>
  <c r="AK322"/>
  <c r="AK200"/>
  <c r="AK156"/>
  <c r="AK179"/>
  <c r="AK242"/>
  <c r="AK117"/>
  <c r="AK336"/>
  <c r="AK119"/>
  <c r="AK349"/>
  <c r="AK364"/>
  <c r="AK359"/>
  <c r="AK324"/>
  <c r="AK289"/>
  <c r="AK145"/>
  <c r="AK277"/>
  <c r="AK144"/>
  <c r="AK243"/>
  <c r="AK259"/>
  <c r="AK113"/>
  <c r="AK222"/>
  <c r="AK165"/>
  <c r="AK216"/>
  <c r="AK101"/>
  <c r="AK150"/>
  <c r="AK138"/>
  <c r="AK202"/>
  <c r="BQ357"/>
  <c r="BQ363"/>
  <c r="BQ327"/>
  <c r="BQ352"/>
  <c r="BQ290"/>
  <c r="BQ305"/>
  <c r="BQ382"/>
  <c r="BQ342"/>
  <c r="BQ328"/>
  <c r="BQ233"/>
  <c r="BQ169"/>
  <c r="BQ313"/>
  <c r="BQ312"/>
  <c r="BQ251"/>
  <c r="BQ176"/>
  <c r="BQ239"/>
  <c r="BQ254"/>
  <c r="BQ154"/>
  <c r="BQ375"/>
  <c r="BQ229"/>
  <c r="BQ158"/>
  <c r="BQ278"/>
  <c r="BQ316"/>
  <c r="BQ212"/>
  <c r="BQ198"/>
  <c r="BQ132"/>
  <c r="BQ147"/>
  <c r="BQ156"/>
  <c r="BQ236"/>
  <c r="BQ96"/>
  <c r="BQ129"/>
  <c r="BQ127"/>
  <c r="BQ114"/>
  <c r="BQ220"/>
  <c r="BQ186"/>
  <c r="BQ259"/>
  <c r="BQ361"/>
  <c r="BQ370"/>
  <c r="BQ331"/>
  <c r="BQ355"/>
  <c r="BQ298"/>
  <c r="BQ310"/>
  <c r="BQ248"/>
  <c r="BQ351"/>
  <c r="BQ344"/>
  <c r="BQ241"/>
  <c r="BQ177"/>
  <c r="BQ329"/>
  <c r="BQ337"/>
  <c r="BQ257"/>
  <c r="BQ189"/>
  <c r="BQ268"/>
  <c r="BQ262"/>
  <c r="BQ167"/>
  <c r="BQ272"/>
  <c r="BQ232"/>
  <c r="BQ171"/>
  <c r="BQ253"/>
  <c r="BQ192"/>
  <c r="BQ221"/>
  <c r="BQ211"/>
  <c r="BQ142"/>
  <c r="BQ170"/>
  <c r="BQ265"/>
  <c r="BQ277"/>
  <c r="BQ104"/>
  <c r="BQ157"/>
  <c r="BQ144"/>
  <c r="BQ128"/>
  <c r="BQ249"/>
  <c r="BQ250"/>
  <c r="BQ99"/>
  <c r="BQ377"/>
  <c r="BQ345"/>
  <c r="BQ347"/>
  <c r="BQ376"/>
  <c r="BQ334"/>
  <c r="BQ266"/>
  <c r="BQ280"/>
  <c r="BQ326"/>
  <c r="BQ318"/>
  <c r="BQ276"/>
  <c r="BQ209"/>
  <c r="BQ145"/>
  <c r="BQ284"/>
  <c r="BQ294"/>
  <c r="BQ227"/>
  <c r="BQ151"/>
  <c r="BQ213"/>
  <c r="BQ190"/>
  <c r="BQ124"/>
  <c r="BQ270"/>
  <c r="BQ216"/>
  <c r="BQ125"/>
  <c r="BQ231"/>
  <c r="BQ244"/>
  <c r="BQ195"/>
  <c r="BQ168"/>
  <c r="BQ371"/>
  <c r="BQ110"/>
  <c r="BQ119"/>
  <c r="BQ136"/>
  <c r="BQ204"/>
  <c r="BQ94"/>
  <c r="BQ291"/>
  <c r="BQ210"/>
  <c r="BQ100"/>
  <c r="BQ179"/>
  <c r="BQ139"/>
  <c r="BQ353"/>
  <c r="BQ356"/>
  <c r="BQ317"/>
  <c r="BQ346"/>
  <c r="BQ282"/>
  <c r="BQ293"/>
  <c r="BQ348"/>
  <c r="BQ330"/>
  <c r="BQ315"/>
  <c r="BQ225"/>
  <c r="BQ161"/>
  <c r="BQ308"/>
  <c r="BQ311"/>
  <c r="BQ240"/>
  <c r="BQ164"/>
  <c r="BQ238"/>
  <c r="BQ252"/>
  <c r="BQ141"/>
  <c r="BQ333"/>
  <c r="BQ222"/>
  <c r="BQ148"/>
  <c r="BQ255"/>
  <c r="BQ303"/>
  <c r="BQ208"/>
  <c r="BQ181"/>
  <c r="BQ121"/>
  <c r="BQ131"/>
  <c r="BQ133"/>
  <c r="BQ173"/>
  <c r="BQ299"/>
  <c r="BQ126"/>
  <c r="BQ115"/>
  <c r="BQ103"/>
  <c r="BQ207"/>
  <c r="BQ105"/>
  <c r="BQ237"/>
  <c r="BE115"/>
  <c r="BE107"/>
  <c r="BE214"/>
  <c r="BE259"/>
  <c r="BE235"/>
  <c r="BE284"/>
  <c r="BE255"/>
  <c r="BE294"/>
  <c r="BE351"/>
  <c r="AT185"/>
  <c r="AR148"/>
  <c r="AR225"/>
  <c r="AR286"/>
  <c r="AR153"/>
  <c r="AR108"/>
  <c r="AR124"/>
  <c r="AR112"/>
  <c r="AR157"/>
  <c r="AR99"/>
  <c r="AR210"/>
  <c r="AR184"/>
  <c r="AR227"/>
  <c r="AR224"/>
  <c r="AR159"/>
  <c r="AR343"/>
  <c r="AR247"/>
  <c r="AR216"/>
  <c r="AR379"/>
  <c r="AR192"/>
  <c r="AR262"/>
  <c r="AR362"/>
  <c r="AR282"/>
  <c r="AR174"/>
  <c r="AR246"/>
  <c r="AR306"/>
  <c r="AR336"/>
  <c r="AR326"/>
  <c r="AR295"/>
  <c r="AR345"/>
  <c r="AR327"/>
  <c r="AR374"/>
  <c r="AR364"/>
  <c r="BC224"/>
  <c r="BC127"/>
  <c r="BC155"/>
  <c r="BC124"/>
  <c r="BC112"/>
  <c r="BC160"/>
  <c r="BC311"/>
  <c r="BC187"/>
  <c r="BC131"/>
  <c r="BC93"/>
  <c r="BC109"/>
  <c r="BC348"/>
  <c r="BC156"/>
  <c r="BC281"/>
  <c r="BC303"/>
  <c r="BC251"/>
  <c r="BC368"/>
  <c r="BC299"/>
  <c r="BC363"/>
  <c r="BC383"/>
  <c r="AU162"/>
  <c r="AU249"/>
  <c r="AU282"/>
  <c r="AU155"/>
  <c r="AU187"/>
  <c r="AU210"/>
  <c r="AU175"/>
  <c r="AU274"/>
  <c r="AU346"/>
  <c r="BH229"/>
  <c r="BH249"/>
  <c r="BH289"/>
  <c r="BH374"/>
  <c r="BH144"/>
  <c r="BH215"/>
  <c r="BH182"/>
  <c r="BH353"/>
  <c r="BH359"/>
  <c r="BA126"/>
  <c r="BA132"/>
  <c r="BA124"/>
  <c r="BA304"/>
  <c r="BA278"/>
  <c r="BA342"/>
  <c r="BA379"/>
  <c r="BA328"/>
  <c r="BA290"/>
  <c r="BE166"/>
  <c r="BE207"/>
  <c r="BE241"/>
  <c r="BE216"/>
  <c r="BE196"/>
  <c r="BE258"/>
  <c r="BE229"/>
  <c r="BE262"/>
  <c r="BJ181"/>
  <c r="BJ133"/>
  <c r="BJ205"/>
  <c r="BJ251"/>
  <c r="AY102"/>
  <c r="AY264"/>
  <c r="AY126"/>
  <c r="AY204"/>
  <c r="AY291"/>
  <c r="AY213"/>
  <c r="AY286"/>
  <c r="AY262"/>
  <c r="AY276"/>
  <c r="BE375"/>
  <c r="BE343"/>
  <c r="BE349"/>
  <c r="BE313"/>
  <c r="BE345"/>
  <c r="BE278"/>
  <c r="BE301"/>
  <c r="BE334"/>
  <c r="BE318"/>
  <c r="BE245"/>
  <c r="BE181"/>
  <c r="BE332"/>
  <c r="BE341"/>
  <c r="BE271"/>
  <c r="BE256"/>
  <c r="BE172"/>
  <c r="BE303"/>
  <c r="BE222"/>
  <c r="BE187"/>
  <c r="BE136"/>
  <c r="BE269"/>
  <c r="BE232"/>
  <c r="BE178"/>
  <c r="BE344"/>
  <c r="BE218"/>
  <c r="BE321"/>
  <c r="BE180"/>
  <c r="BE96"/>
  <c r="BE153"/>
  <c r="BE233"/>
  <c r="BE323"/>
  <c r="BE169"/>
  <c r="BE113"/>
  <c r="BE114"/>
  <c r="BE162"/>
  <c r="BE106"/>
  <c r="BE163"/>
  <c r="BE379"/>
  <c r="BE347"/>
  <c r="BE356"/>
  <c r="BE322"/>
  <c r="BE348"/>
  <c r="BE286"/>
  <c r="BE314"/>
  <c r="BE350"/>
  <c r="BE311"/>
  <c r="BE254"/>
  <c r="BE189"/>
  <c r="BE346"/>
  <c r="BE268"/>
  <c r="BE280"/>
  <c r="BE265"/>
  <c r="BE185"/>
  <c r="BE330"/>
  <c r="BE234"/>
  <c r="BE226"/>
  <c r="BE145"/>
  <c r="BE292"/>
  <c r="BE247"/>
  <c r="BE191"/>
  <c r="BE310"/>
  <c r="BE231"/>
  <c r="BE201"/>
  <c r="BE195"/>
  <c r="BE104"/>
  <c r="BE179"/>
  <c r="BE99"/>
  <c r="BE94"/>
  <c r="BE188"/>
  <c r="BE122"/>
  <c r="BE95"/>
  <c r="BE176"/>
  <c r="BE121"/>
  <c r="BE177"/>
  <c r="BE363"/>
  <c r="BE374"/>
  <c r="BE337"/>
  <c r="BE366"/>
  <c r="BE316"/>
  <c r="BE382"/>
  <c r="BE276"/>
  <c r="BE297"/>
  <c r="BE283"/>
  <c r="BE221"/>
  <c r="BE157"/>
  <c r="BE308"/>
  <c r="BE320"/>
  <c r="BE376"/>
  <c r="BE223"/>
  <c r="BE147"/>
  <c r="BE264"/>
  <c r="BE377"/>
  <c r="BE171"/>
  <c r="BE128"/>
  <c r="BE309"/>
  <c r="BE206"/>
  <c r="BE142"/>
  <c r="BE152"/>
  <c r="BE250"/>
  <c r="BE230"/>
  <c r="BE364"/>
  <c r="BE212"/>
  <c r="BE123"/>
  <c r="BE194"/>
  <c r="BE124"/>
  <c r="BE138"/>
  <c r="BE151"/>
  <c r="BE139"/>
  <c r="BE150"/>
  <c r="BE228"/>
  <c r="BE371"/>
  <c r="BE339"/>
  <c r="BE342"/>
  <c r="BE378"/>
  <c r="BE328"/>
  <c r="BE270"/>
  <c r="BE289"/>
  <c r="BE312"/>
  <c r="BE306"/>
  <c r="BE237"/>
  <c r="BE173"/>
  <c r="BE331"/>
  <c r="BE305"/>
  <c r="BE267"/>
  <c r="BE236"/>
  <c r="BE160"/>
  <c r="BE300"/>
  <c r="BE209"/>
  <c r="BE184"/>
  <c r="BE132"/>
  <c r="BE370"/>
  <c r="BE219"/>
  <c r="BE168"/>
  <c r="BE279"/>
  <c r="BE296"/>
  <c r="BE291"/>
  <c r="BE167"/>
  <c r="BE238"/>
  <c r="BE133"/>
  <c r="BE220"/>
  <c r="BE240"/>
  <c r="BE164"/>
  <c r="BE175"/>
  <c r="BE101"/>
  <c r="BE93"/>
  <c r="BE103"/>
  <c r="BE365"/>
  <c r="BE357"/>
  <c r="BE362"/>
  <c r="BE336"/>
  <c r="BE205"/>
  <c r="BE295"/>
  <c r="BE298"/>
  <c r="BE137"/>
  <c r="BE242"/>
  <c r="BE119"/>
  <c r="BE200"/>
  <c r="BE248"/>
  <c r="BE208"/>
  <c r="BE192"/>
  <c r="BE118"/>
  <c r="BE144"/>
  <c r="BE105"/>
  <c r="BE202"/>
  <c r="BE372"/>
  <c r="BE360"/>
  <c r="BE380"/>
  <c r="BE373"/>
  <c r="BE213"/>
  <c r="BE299"/>
  <c r="BE361"/>
  <c r="BE146"/>
  <c r="BE251"/>
  <c r="BE127"/>
  <c r="BE203"/>
  <c r="BE253"/>
  <c r="BE217"/>
  <c r="BE199"/>
  <c r="BE170"/>
  <c r="BE125"/>
  <c r="BE109"/>
  <c r="BE215"/>
  <c r="BE359"/>
  <c r="BE333"/>
  <c r="BE315"/>
  <c r="BE275"/>
  <c r="BE273"/>
  <c r="BE149"/>
  <c r="BE319"/>
  <c r="BE211"/>
  <c r="BE257"/>
  <c r="BE161"/>
  <c r="BE285"/>
  <c r="BE120"/>
  <c r="BE243"/>
  <c r="BE274"/>
  <c r="BE117"/>
  <c r="BE116"/>
  <c r="BE130"/>
  <c r="BE97"/>
  <c r="BE383"/>
  <c r="BE358"/>
  <c r="BE354"/>
  <c r="BE317"/>
  <c r="BE327"/>
  <c r="BE197"/>
  <c r="BE281"/>
  <c r="BE282"/>
  <c r="BE368"/>
  <c r="BE239"/>
  <c r="BE111"/>
  <c r="BE193"/>
  <c r="BE246"/>
  <c r="BE204"/>
  <c r="BE186"/>
  <c r="BE102"/>
  <c r="BE183"/>
  <c r="BE190"/>
  <c r="BE182"/>
  <c r="AR109"/>
  <c r="AR199"/>
  <c r="AR268"/>
  <c r="AR101"/>
  <c r="AR106"/>
  <c r="AR95"/>
  <c r="AR278"/>
  <c r="AR102"/>
  <c r="AR252"/>
  <c r="AR178"/>
  <c r="AR171"/>
  <c r="AR294"/>
  <c r="AR123"/>
  <c r="AR251"/>
  <c r="AR175"/>
  <c r="AR203"/>
  <c r="AR324"/>
  <c r="AR179"/>
  <c r="AR260"/>
  <c r="AR315"/>
  <c r="AR269"/>
  <c r="AR158"/>
  <c r="AR230"/>
  <c r="AR311"/>
  <c r="AR316"/>
  <c r="AR308"/>
  <c r="AR271"/>
  <c r="AR325"/>
  <c r="AR378"/>
  <c r="AR365"/>
  <c r="AR356"/>
  <c r="BC176"/>
  <c r="BC242"/>
  <c r="BC110"/>
  <c r="BC213"/>
  <c r="BC202"/>
  <c r="BC142"/>
  <c r="BC356"/>
  <c r="BC302"/>
  <c r="BC228"/>
  <c r="BC103"/>
  <c r="BC283"/>
  <c r="BC319"/>
  <c r="BC234"/>
  <c r="BC259"/>
  <c r="BC199"/>
  <c r="BC254"/>
  <c r="BC351"/>
  <c r="AU200"/>
  <c r="AU113"/>
  <c r="AU184"/>
  <c r="AU357"/>
  <c r="BH107"/>
  <c r="BH367"/>
  <c r="BH163"/>
  <c r="BH292"/>
  <c r="BA210"/>
  <c r="BA164"/>
  <c r="BA216"/>
  <c r="BA249"/>
  <c r="BA357"/>
  <c r="BE304"/>
  <c r="BE244"/>
  <c r="BE158"/>
  <c r="BE141"/>
  <c r="BE338"/>
  <c r="BJ267"/>
  <c r="BJ265"/>
  <c r="AY191"/>
  <c r="AY130"/>
  <c r="AY237"/>
  <c r="AY274"/>
  <c r="AY306"/>
  <c r="AT285"/>
  <c r="AR187"/>
  <c r="AR173"/>
  <c r="AR134"/>
  <c r="AR104"/>
  <c r="AR161"/>
  <c r="AR201"/>
  <c r="AR319"/>
  <c r="AR250"/>
  <c r="AR152"/>
  <c r="AR163"/>
  <c r="AR248"/>
  <c r="AR169"/>
  <c r="AR115"/>
  <c r="AR235"/>
  <c r="AR162"/>
  <c r="AR361"/>
  <c r="AR276"/>
  <c r="AR167"/>
  <c r="AR244"/>
  <c r="AR313"/>
  <c r="AR256"/>
  <c r="AR150"/>
  <c r="AR222"/>
  <c r="AR305"/>
  <c r="AR312"/>
  <c r="AR296"/>
  <c r="AR263"/>
  <c r="AR377"/>
  <c r="AR375"/>
  <c r="AR358"/>
  <c r="AR352"/>
  <c r="BC171"/>
  <c r="BC181"/>
  <c r="BC138"/>
  <c r="BC200"/>
  <c r="BC189"/>
  <c r="BC133"/>
  <c r="BC204"/>
  <c r="BC328"/>
  <c r="BC250"/>
  <c r="BC225"/>
  <c r="BC102"/>
  <c r="BC268"/>
  <c r="BC317"/>
  <c r="BC233"/>
  <c r="BC335"/>
  <c r="BC191"/>
  <c r="BC361"/>
  <c r="BC379"/>
  <c r="BC280"/>
  <c r="BC344"/>
  <c r="BC374"/>
  <c r="Z47" i="2"/>
  <c r="G44" i="1" s="1"/>
  <c r="R44" s="1"/>
  <c r="AU302"/>
  <c r="AU149"/>
  <c r="AU153"/>
  <c r="AU380"/>
  <c r="AU108"/>
  <c r="AU145"/>
  <c r="AU337"/>
  <c r="AU297"/>
  <c r="AU349"/>
  <c r="BH221"/>
  <c r="BH257"/>
  <c r="BH169"/>
  <c r="BH261"/>
  <c r="BH236"/>
  <c r="BH138"/>
  <c r="BH358"/>
  <c r="BH267"/>
  <c r="BH323"/>
  <c r="BA113"/>
  <c r="BA135"/>
  <c r="BA142"/>
  <c r="BA367"/>
  <c r="BA228"/>
  <c r="BA307"/>
  <c r="BA209"/>
  <c r="BA270"/>
  <c r="BA380"/>
  <c r="BE135"/>
  <c r="BE100"/>
  <c r="BE134"/>
  <c r="BE352"/>
  <c r="BE148"/>
  <c r="BE198"/>
  <c r="BE353"/>
  <c r="BE252"/>
  <c r="BE329"/>
  <c r="BJ253"/>
  <c r="BJ202"/>
  <c r="BJ241"/>
  <c r="BJ180"/>
  <c r="BJ332"/>
  <c r="AY181"/>
  <c r="AY272"/>
  <c r="AY207"/>
  <c r="AY295"/>
  <c r="AY208"/>
  <c r="AY215"/>
  <c r="AY371"/>
  <c r="AY378"/>
  <c r="AY373"/>
  <c r="BF371"/>
  <c r="BF339"/>
  <c r="BF334"/>
  <c r="BF366"/>
  <c r="BF305"/>
  <c r="BF325"/>
  <c r="BF247"/>
  <c r="BF335"/>
  <c r="BF279"/>
  <c r="BF216"/>
  <c r="BF152"/>
  <c r="BF258"/>
  <c r="BF313"/>
  <c r="BF212"/>
  <c r="BF134"/>
  <c r="BF282"/>
  <c r="BF197"/>
  <c r="BF138"/>
  <c r="BF306"/>
  <c r="BF226"/>
  <c r="BF128"/>
  <c r="BF358"/>
  <c r="BF191"/>
  <c r="BF249"/>
  <c r="BF222"/>
  <c r="BF244"/>
  <c r="BF188"/>
  <c r="BF101"/>
  <c r="BF142"/>
  <c r="BF117"/>
  <c r="BF163"/>
  <c r="BF103"/>
  <c r="BF207"/>
  <c r="BF108"/>
  <c r="BF106"/>
  <c r="BF203"/>
  <c r="BF375"/>
  <c r="BF343"/>
  <c r="BF345"/>
  <c r="BF369"/>
  <c r="BF317"/>
  <c r="BF331"/>
  <c r="BF255"/>
  <c r="BF337"/>
  <c r="BF286"/>
  <c r="BF224"/>
  <c r="BF160"/>
  <c r="BF271"/>
  <c r="BF315"/>
  <c r="BF225"/>
  <c r="BF148"/>
  <c r="BF294"/>
  <c r="BF198"/>
  <c r="BF151"/>
  <c r="BF235"/>
  <c r="BF229"/>
  <c r="BF129"/>
  <c r="BF268"/>
  <c r="BF193"/>
  <c r="BF261"/>
  <c r="BF231"/>
  <c r="BF287"/>
  <c r="BF201"/>
  <c r="BF109"/>
  <c r="BF167"/>
  <c r="BF123"/>
  <c r="BF175"/>
  <c r="BF98"/>
  <c r="BF220"/>
  <c r="BF120"/>
  <c r="BF157"/>
  <c r="BF257"/>
  <c r="BF100"/>
  <c r="BF379"/>
  <c r="BF347"/>
  <c r="BF352"/>
  <c r="BF372"/>
  <c r="BF316"/>
  <c r="BF338"/>
  <c r="BF264"/>
  <c r="BF350"/>
  <c r="BF311"/>
  <c r="BF232"/>
  <c r="BF168"/>
  <c r="BF284"/>
  <c r="BF321"/>
  <c r="BF237"/>
  <c r="BF161"/>
  <c r="BF299"/>
  <c r="BF210"/>
  <c r="BF164"/>
  <c r="BF254"/>
  <c r="BF239"/>
  <c r="BF136"/>
  <c r="BF285"/>
  <c r="BF202"/>
  <c r="BF307"/>
  <c r="BF246"/>
  <c r="BF310"/>
  <c r="BF214"/>
  <c r="BF113"/>
  <c r="BF172"/>
  <c r="BF131"/>
  <c r="BF234"/>
  <c r="BF116"/>
  <c r="BF233"/>
  <c r="BF125"/>
  <c r="BF95"/>
  <c r="BF260"/>
  <c r="BF102"/>
  <c r="BF359"/>
  <c r="BF368"/>
  <c r="BF322"/>
  <c r="BF348"/>
  <c r="BF281"/>
  <c r="BF302"/>
  <c r="BF327"/>
  <c r="BF382"/>
  <c r="BF263"/>
  <c r="BF192"/>
  <c r="BF319"/>
  <c r="BF318"/>
  <c r="BF259"/>
  <c r="BF186"/>
  <c r="BF376"/>
  <c r="BF236"/>
  <c r="BF274"/>
  <c r="BF126"/>
  <c r="BF251"/>
  <c r="BF171"/>
  <c r="BF111"/>
  <c r="BF219"/>
  <c r="BF169"/>
  <c r="BF295"/>
  <c r="BF205"/>
  <c r="BF262"/>
  <c r="BF149"/>
  <c r="BF230"/>
  <c r="BF179"/>
  <c r="BF99"/>
  <c r="BF324"/>
  <c r="BF154"/>
  <c r="BF170"/>
  <c r="BF185"/>
  <c r="BF269"/>
  <c r="BF94"/>
  <c r="BF355"/>
  <c r="BF381"/>
  <c r="BF273"/>
  <c r="BF300"/>
  <c r="BF256"/>
  <c r="BF304"/>
  <c r="BF248"/>
  <c r="BF346"/>
  <c r="BF190"/>
  <c r="BF245"/>
  <c r="BF309"/>
  <c r="BF165"/>
  <c r="BF196"/>
  <c r="BF143"/>
  <c r="BF153"/>
  <c r="BF183"/>
  <c r="BF146"/>
  <c r="BF241"/>
  <c r="BF357"/>
  <c r="BF200"/>
  <c r="BF135"/>
  <c r="BF121"/>
  <c r="BF292"/>
  <c r="BF363"/>
  <c r="BF326"/>
  <c r="BF289"/>
  <c r="BF341"/>
  <c r="BF266"/>
  <c r="BF344"/>
  <c r="BF288"/>
  <c r="BF130"/>
  <c r="BF275"/>
  <c r="BF267"/>
  <c r="BF119"/>
  <c r="BF178"/>
  <c r="BF209"/>
  <c r="BF155"/>
  <c r="BF96"/>
  <c r="BF97"/>
  <c r="BF189"/>
  <c r="BF278"/>
  <c r="BF303"/>
  <c r="BF187"/>
  <c r="BF228"/>
  <c r="BF107"/>
  <c r="BF367"/>
  <c r="BF330"/>
  <c r="BF297"/>
  <c r="BF374"/>
  <c r="BF276"/>
  <c r="BF144"/>
  <c r="BF296"/>
  <c r="BF132"/>
  <c r="BF332"/>
  <c r="BF283"/>
  <c r="BF127"/>
  <c r="BF182"/>
  <c r="BF218"/>
  <c r="BF162"/>
  <c r="BF104"/>
  <c r="BF105"/>
  <c r="BF194"/>
  <c r="BF340"/>
  <c r="BF361"/>
  <c r="BF290"/>
  <c r="BF184"/>
  <c r="BF174"/>
  <c r="BF118"/>
  <c r="BF215"/>
  <c r="BF243"/>
  <c r="BF353"/>
  <c r="BF180"/>
  <c r="BF370"/>
  <c r="BF329"/>
  <c r="BF181"/>
  <c r="BF333"/>
  <c r="BF139"/>
  <c r="BF383"/>
  <c r="BF354"/>
  <c r="BF328"/>
  <c r="BF277"/>
  <c r="BF373"/>
  <c r="BF176"/>
  <c r="BF365"/>
  <c r="BF173"/>
  <c r="BF211"/>
  <c r="BF110"/>
  <c r="BF145"/>
  <c r="BF206"/>
  <c r="BF253"/>
  <c r="BF227"/>
  <c r="BF204"/>
  <c r="BF250"/>
  <c r="BF124"/>
  <c r="BF115"/>
  <c r="BF114"/>
  <c r="BF336"/>
  <c r="BF380"/>
  <c r="BF308"/>
  <c r="BF223"/>
  <c r="BF158"/>
  <c r="BF280"/>
  <c r="BF217"/>
  <c r="BF140"/>
  <c r="BF147"/>
  <c r="BF298"/>
  <c r="BF252"/>
  <c r="BF349"/>
  <c r="BF159"/>
  <c r="AQ352"/>
  <c r="AQ355"/>
  <c r="AQ311"/>
  <c r="AQ268"/>
  <c r="AQ295"/>
  <c r="AQ320"/>
  <c r="AQ333"/>
  <c r="AQ287"/>
  <c r="AQ219"/>
  <c r="AQ155"/>
  <c r="AQ289"/>
  <c r="AQ359"/>
  <c r="AQ379"/>
  <c r="AQ277"/>
  <c r="AQ204"/>
  <c r="AQ375"/>
  <c r="AQ228"/>
  <c r="AQ232"/>
  <c r="AQ317"/>
  <c r="AQ212"/>
  <c r="AQ182"/>
  <c r="AQ323"/>
  <c r="AQ207"/>
  <c r="AQ278"/>
  <c r="AQ293"/>
  <c r="AQ167"/>
  <c r="AQ329"/>
  <c r="AQ122"/>
  <c r="AQ149"/>
  <c r="AQ181"/>
  <c r="AQ108"/>
  <c r="AQ137"/>
  <c r="AQ135"/>
  <c r="AQ93"/>
  <c r="AQ104"/>
  <c r="AQ113"/>
  <c r="AQ338"/>
  <c r="AQ365"/>
  <c r="AQ187"/>
  <c r="AQ271"/>
  <c r="AQ257"/>
  <c r="AQ272"/>
  <c r="AQ330"/>
  <c r="AQ226"/>
  <c r="AQ97"/>
  <c r="AQ136"/>
  <c r="AQ308"/>
  <c r="AQ383"/>
  <c r="AQ254"/>
  <c r="AQ166"/>
  <c r="AQ273"/>
  <c r="AQ275"/>
  <c r="AQ356"/>
  <c r="AQ362"/>
  <c r="AQ319"/>
  <c r="AQ276"/>
  <c r="AQ307"/>
  <c r="AQ347"/>
  <c r="AQ349"/>
  <c r="AQ301"/>
  <c r="AQ227"/>
  <c r="AQ163"/>
  <c r="AQ290"/>
  <c r="AQ363"/>
  <c r="AQ255"/>
  <c r="AQ283"/>
  <c r="AQ216"/>
  <c r="AQ140"/>
  <c r="AQ240"/>
  <c r="AQ245"/>
  <c r="AQ115"/>
  <c r="AQ222"/>
  <c r="AQ189"/>
  <c r="AQ116"/>
  <c r="AQ220"/>
  <c r="AQ306"/>
  <c r="AQ350"/>
  <c r="AQ180"/>
  <c r="AQ357"/>
  <c r="AQ157"/>
  <c r="AQ208"/>
  <c r="AQ186"/>
  <c r="AQ118"/>
  <c r="AQ151"/>
  <c r="AQ101"/>
  <c r="AQ103"/>
  <c r="AQ95"/>
  <c r="AQ138"/>
  <c r="AQ368"/>
  <c r="AQ331"/>
  <c r="AQ247"/>
  <c r="AQ324"/>
  <c r="AQ296"/>
  <c r="AQ143"/>
  <c r="AQ145"/>
  <c r="AQ148"/>
  <c r="AQ126"/>
  <c r="AQ372"/>
  <c r="AQ354"/>
  <c r="AQ248"/>
  <c r="AQ280"/>
  <c r="AQ259"/>
  <c r="AQ199"/>
  <c r="AQ214"/>
  <c r="AQ360"/>
  <c r="AQ369"/>
  <c r="AQ326"/>
  <c r="AQ284"/>
  <c r="AQ315"/>
  <c r="AQ366"/>
  <c r="AQ351"/>
  <c r="AQ318"/>
  <c r="AQ235"/>
  <c r="AQ171"/>
  <c r="AQ303"/>
  <c r="AQ312"/>
  <c r="AQ258"/>
  <c r="AQ291"/>
  <c r="AQ217"/>
  <c r="AQ152"/>
  <c r="AQ241"/>
  <c r="AQ251"/>
  <c r="AQ123"/>
  <c r="AQ225"/>
  <c r="AQ192"/>
  <c r="AQ124"/>
  <c r="AQ233"/>
  <c r="AQ342"/>
  <c r="AQ197"/>
  <c r="AQ200"/>
  <c r="AQ125"/>
  <c r="AQ164"/>
  <c r="AQ221"/>
  <c r="AQ188"/>
  <c r="AQ119"/>
  <c r="AQ170"/>
  <c r="AQ114"/>
  <c r="AQ117"/>
  <c r="AQ96"/>
  <c r="AQ168"/>
  <c r="AQ371"/>
  <c r="AQ334"/>
  <c r="AQ321"/>
  <c r="AQ250"/>
  <c r="AQ337"/>
  <c r="AQ243"/>
  <c r="AQ313"/>
  <c r="AQ267"/>
  <c r="AQ316"/>
  <c r="AQ153"/>
  <c r="AQ264"/>
  <c r="AQ238"/>
  <c r="AQ193"/>
  <c r="AQ328"/>
  <c r="AQ201"/>
  <c r="AQ141"/>
  <c r="AQ183"/>
  <c r="AQ322"/>
  <c r="AQ177"/>
  <c r="AQ110"/>
  <c r="AQ109"/>
  <c r="AQ300"/>
  <c r="AQ367"/>
  <c r="AQ373"/>
  <c r="AQ165"/>
  <c r="AQ196"/>
  <c r="AQ210"/>
  <c r="AQ249"/>
  <c r="AQ144"/>
  <c r="AQ339"/>
  <c r="AQ381"/>
  <c r="AQ361"/>
  <c r="AQ242"/>
  <c r="AQ159"/>
  <c r="AQ336"/>
  <c r="AQ364"/>
  <c r="AQ292"/>
  <c r="AQ358"/>
  <c r="AQ179"/>
  <c r="AQ370"/>
  <c r="AQ229"/>
  <c r="AQ253"/>
  <c r="AQ133"/>
  <c r="AQ134"/>
  <c r="AQ382"/>
  <c r="AQ213"/>
  <c r="AQ234"/>
  <c r="AQ131"/>
  <c r="AQ121"/>
  <c r="AQ173"/>
  <c r="AQ378"/>
  <c r="AQ269"/>
  <c r="AQ345"/>
  <c r="AQ230"/>
  <c r="AQ146"/>
  <c r="AQ262"/>
  <c r="AQ190"/>
  <c r="AQ184"/>
  <c r="AQ244"/>
  <c r="AQ340"/>
  <c r="AQ281"/>
  <c r="AQ195"/>
  <c r="AQ325"/>
  <c r="AQ343"/>
  <c r="AQ156"/>
  <c r="AQ237"/>
  <c r="AO375"/>
  <c r="AO343"/>
  <c r="AO350"/>
  <c r="AO329"/>
  <c r="AO262"/>
  <c r="AO292"/>
  <c r="AO315"/>
  <c r="AO296"/>
  <c r="AO288"/>
  <c r="AO229"/>
  <c r="AO165"/>
  <c r="AO324"/>
  <c r="AO368"/>
  <c r="AO272"/>
  <c r="AO240"/>
  <c r="AO175"/>
  <c r="AO238"/>
  <c r="AO186"/>
  <c r="AO258"/>
  <c r="AO241"/>
  <c r="AO170"/>
  <c r="AO338"/>
  <c r="AO152"/>
  <c r="AO219"/>
  <c r="AO230"/>
  <c r="AO146"/>
  <c r="AO133"/>
  <c r="AO261"/>
  <c r="AO95"/>
  <c r="AO116"/>
  <c r="AO128"/>
  <c r="AO107"/>
  <c r="AO158"/>
  <c r="AO187"/>
  <c r="AO280"/>
  <c r="AO328"/>
  <c r="AO93"/>
  <c r="AO379"/>
  <c r="AO347"/>
  <c r="AO357"/>
  <c r="AO313"/>
  <c r="AO270"/>
  <c r="AO304"/>
  <c r="AO326"/>
  <c r="AO309"/>
  <c r="AO300"/>
  <c r="AO237"/>
  <c r="AO173"/>
  <c r="AO332"/>
  <c r="AO372"/>
  <c r="AO276"/>
  <c r="AO250"/>
  <c r="AO176"/>
  <c r="AO247"/>
  <c r="AO192"/>
  <c r="AO117"/>
  <c r="AO244"/>
  <c r="AO183"/>
  <c r="AO110"/>
  <c r="AO210"/>
  <c r="AO232"/>
  <c r="AO251"/>
  <c r="AO159"/>
  <c r="AO143"/>
  <c r="AO322"/>
  <c r="AO103"/>
  <c r="AO120"/>
  <c r="AO196"/>
  <c r="AO99"/>
  <c r="AO177"/>
  <c r="AO256"/>
  <c r="AO97"/>
  <c r="AO101"/>
  <c r="AO94"/>
  <c r="AO383"/>
  <c r="AO351"/>
  <c r="AO364"/>
  <c r="AO321"/>
  <c r="AO278"/>
  <c r="AO305"/>
  <c r="AO342"/>
  <c r="AO325"/>
  <c r="AO323"/>
  <c r="AO245"/>
  <c r="AO181"/>
  <c r="AO340"/>
  <c r="AO260"/>
  <c r="AO285"/>
  <c r="AO264"/>
  <c r="AO188"/>
  <c r="AO287"/>
  <c r="AO310"/>
  <c r="AO125"/>
  <c r="AO248"/>
  <c r="AO202"/>
  <c r="AO118"/>
  <c r="AO223"/>
  <c r="AO236"/>
  <c r="AO253"/>
  <c r="AO172"/>
  <c r="AO148"/>
  <c r="AO100"/>
  <c r="AO136"/>
  <c r="AO130"/>
  <c r="AO209"/>
  <c r="AO171"/>
  <c r="AO191"/>
  <c r="AO194"/>
  <c r="AO122"/>
  <c r="AO102"/>
  <c r="AO105"/>
  <c r="AO363"/>
  <c r="AO380"/>
  <c r="AO337"/>
  <c r="AO302"/>
  <c r="AO358"/>
  <c r="AO266"/>
  <c r="AO360"/>
  <c r="AO353"/>
  <c r="AO268"/>
  <c r="AO205"/>
  <c r="AO141"/>
  <c r="AO298"/>
  <c r="AO361"/>
  <c r="AO345"/>
  <c r="AO226"/>
  <c r="AO150"/>
  <c r="AO200"/>
  <c r="AO153"/>
  <c r="AO307"/>
  <c r="AO228"/>
  <c r="AO138"/>
  <c r="AO295"/>
  <c r="AO284"/>
  <c r="AO246"/>
  <c r="AO204"/>
  <c r="AO293"/>
  <c r="AO123"/>
  <c r="AO167"/>
  <c r="AO224"/>
  <c r="AO98"/>
  <c r="AO104"/>
  <c r="AO139"/>
  <c r="AO115"/>
  <c r="AO154"/>
  <c r="AO312"/>
  <c r="AO184"/>
  <c r="AO355"/>
  <c r="AO327"/>
  <c r="AO334"/>
  <c r="AO344"/>
  <c r="AO257"/>
  <c r="AO354"/>
  <c r="AO289"/>
  <c r="AO201"/>
  <c r="AO381"/>
  <c r="AO255"/>
  <c r="AO126"/>
  <c r="AO242"/>
  <c r="AO185"/>
  <c r="AO108"/>
  <c r="AO198"/>
  <c r="AO190"/>
  <c r="AO207"/>
  <c r="AO144"/>
  <c r="AO373"/>
  <c r="AO197"/>
  <c r="AO140"/>
  <c r="AO254"/>
  <c r="AO145"/>
  <c r="AO359"/>
  <c r="AO333"/>
  <c r="AO356"/>
  <c r="AO346"/>
  <c r="AO265"/>
  <c r="AO377"/>
  <c r="AO316"/>
  <c r="AO214"/>
  <c r="AO199"/>
  <c r="AO274"/>
  <c r="AO135"/>
  <c r="AO269"/>
  <c r="AO195"/>
  <c r="AO119"/>
  <c r="AO211"/>
  <c r="AO96"/>
  <c r="AO220"/>
  <c r="AO233"/>
  <c r="AO252"/>
  <c r="AO282"/>
  <c r="AO290"/>
  <c r="AO243"/>
  <c r="AO367"/>
  <c r="AO341"/>
  <c r="AO376"/>
  <c r="AO299"/>
  <c r="AO275"/>
  <c r="AO149"/>
  <c r="AO314"/>
  <c r="AO227"/>
  <c r="AO212"/>
  <c r="AO331"/>
  <c r="AO147"/>
  <c r="AO306"/>
  <c r="AO208"/>
  <c r="AO131"/>
  <c r="AO297"/>
  <c r="AO114"/>
  <c r="AO178"/>
  <c r="AO180"/>
  <c r="AO286"/>
  <c r="AO335"/>
  <c r="AO273"/>
  <c r="AO352"/>
  <c r="AO215"/>
  <c r="AO267"/>
  <c r="AO142"/>
  <c r="AO203"/>
  <c r="AO112"/>
  <c r="AO336"/>
  <c r="AO137"/>
  <c r="AO303"/>
  <c r="AO216"/>
  <c r="AO371"/>
  <c r="AO348"/>
  <c r="AO378"/>
  <c r="AO311"/>
  <c r="AO281"/>
  <c r="AO157"/>
  <c r="AO365"/>
  <c r="AO239"/>
  <c r="AO225"/>
  <c r="AO374"/>
  <c r="AO160"/>
  <c r="AO349"/>
  <c r="AO217"/>
  <c r="AO132"/>
  <c r="AO301"/>
  <c r="AO121"/>
  <c r="AO113"/>
  <c r="AO164"/>
  <c r="AO366"/>
  <c r="AO370"/>
  <c r="AO189"/>
  <c r="AO271"/>
  <c r="AO134"/>
  <c r="AO235"/>
  <c r="AO249"/>
  <c r="AO222"/>
  <c r="AO124"/>
  <c r="AO294"/>
  <c r="AO283"/>
  <c r="AO218"/>
  <c r="AO155"/>
  <c r="AO151"/>
  <c r="AT153"/>
  <c r="AT173"/>
  <c r="AT259"/>
  <c r="AT130"/>
  <c r="AT118"/>
  <c r="AT352"/>
  <c r="AT277"/>
  <c r="AM116"/>
  <c r="AM93"/>
  <c r="AM237"/>
  <c r="AM289"/>
  <c r="AQ224"/>
  <c r="AQ127"/>
  <c r="AQ160"/>
  <c r="AQ102"/>
  <c r="AQ285"/>
  <c r="AQ176"/>
  <c r="AQ215"/>
  <c r="AQ341"/>
  <c r="AQ211"/>
  <c r="AQ294"/>
  <c r="AQ348"/>
  <c r="AT225"/>
  <c r="AT128"/>
  <c r="AT268"/>
  <c r="AT257"/>
  <c r="AT110"/>
  <c r="AT291"/>
  <c r="AT367"/>
  <c r="AT345"/>
  <c r="BF362"/>
  <c r="BF221"/>
  <c r="BF137"/>
  <c r="BF208"/>
  <c r="BF377"/>
  <c r="AM216"/>
  <c r="AM383"/>
  <c r="AM198"/>
  <c r="AO161"/>
  <c r="AO206"/>
  <c r="AO163"/>
  <c r="AO369"/>
  <c r="AM358"/>
  <c r="AM361"/>
  <c r="AM315"/>
  <c r="AM304"/>
  <c r="AM357"/>
  <c r="AM254"/>
  <c r="AM306"/>
  <c r="AM341"/>
  <c r="AM259"/>
  <c r="AM191"/>
  <c r="AM363"/>
  <c r="AM261"/>
  <c r="AM318"/>
  <c r="AM211"/>
  <c r="AM128"/>
  <c r="AM235"/>
  <c r="AM324"/>
  <c r="AM205"/>
  <c r="AM136"/>
  <c r="AM106"/>
  <c r="AM98"/>
  <c r="AM240"/>
  <c r="AM164"/>
  <c r="AM283"/>
  <c r="AM184"/>
  <c r="AM260"/>
  <c r="AM273"/>
  <c r="AM303"/>
  <c r="AM174"/>
  <c r="AM229"/>
  <c r="AM165"/>
  <c r="AM139"/>
  <c r="AM131"/>
  <c r="AM117"/>
  <c r="AM228"/>
  <c r="AM125"/>
  <c r="AM362"/>
  <c r="AM368"/>
  <c r="AM322"/>
  <c r="AM316"/>
  <c r="AM380"/>
  <c r="AM263"/>
  <c r="AM310"/>
  <c r="AM355"/>
  <c r="AM269"/>
  <c r="AM199"/>
  <c r="AM379"/>
  <c r="AM267"/>
  <c r="AM320"/>
  <c r="AM224"/>
  <c r="AM147"/>
  <c r="AM248"/>
  <c r="AM331"/>
  <c r="AM208"/>
  <c r="AM137"/>
  <c r="AM107"/>
  <c r="AM99"/>
  <c r="AM243"/>
  <c r="AM177"/>
  <c r="AM284"/>
  <c r="AM188"/>
  <c r="AM278"/>
  <c r="AM333"/>
  <c r="AM124"/>
  <c r="AM176"/>
  <c r="AM299"/>
  <c r="AM193"/>
  <c r="AM161"/>
  <c r="AM152"/>
  <c r="AM271"/>
  <c r="AM262"/>
  <c r="AM126"/>
  <c r="AM366"/>
  <c r="AM375"/>
  <c r="AM332"/>
  <c r="AM323"/>
  <c r="AM381"/>
  <c r="AM276"/>
  <c r="AM314"/>
  <c r="AM364"/>
  <c r="AM282"/>
  <c r="AM207"/>
  <c r="AM143"/>
  <c r="AM274"/>
  <c r="AM268"/>
  <c r="AM236"/>
  <c r="AM160"/>
  <c r="AM275"/>
  <c r="AM335"/>
  <c r="AM218"/>
  <c r="AM144"/>
  <c r="AM108"/>
  <c r="AM100"/>
  <c r="AM246"/>
  <c r="AM190"/>
  <c r="AM334"/>
  <c r="AM192"/>
  <c r="AM292"/>
  <c r="AM204"/>
  <c r="AM130"/>
  <c r="AM181"/>
  <c r="AM351"/>
  <c r="AM241"/>
  <c r="AM163"/>
  <c r="AM113"/>
  <c r="AM140"/>
  <c r="AM110"/>
  <c r="AM150"/>
  <c r="AM378"/>
  <c r="AM346"/>
  <c r="AM345"/>
  <c r="AM338"/>
  <c r="AM280"/>
  <c r="AM302"/>
  <c r="AM325"/>
  <c r="AM369"/>
  <c r="AM308"/>
  <c r="AM231"/>
  <c r="AM167"/>
  <c r="AM297"/>
  <c r="AM317"/>
  <c r="AM258"/>
  <c r="AM185"/>
  <c r="AM298"/>
  <c r="AM209"/>
  <c r="AM300"/>
  <c r="AM180"/>
  <c r="AM119"/>
  <c r="AM103"/>
  <c r="AM95"/>
  <c r="AM266"/>
  <c r="AM129"/>
  <c r="AM227"/>
  <c r="AM166"/>
  <c r="AM257"/>
  <c r="AM247"/>
  <c r="AM226"/>
  <c r="AM142"/>
  <c r="AM115"/>
  <c r="AM189"/>
  <c r="AM238"/>
  <c r="AM206"/>
  <c r="AM212"/>
  <c r="AM194"/>
  <c r="AM146"/>
  <c r="AM342"/>
  <c r="AM337"/>
  <c r="AM301"/>
  <c r="AM353"/>
  <c r="AM223"/>
  <c r="AM287"/>
  <c r="AM251"/>
  <c r="AM294"/>
  <c r="AM234"/>
  <c r="AM111"/>
  <c r="AM94"/>
  <c r="AM120"/>
  <c r="AM158"/>
  <c r="AM233"/>
  <c r="AM118"/>
  <c r="AM187"/>
  <c r="AM182"/>
  <c r="AM123"/>
  <c r="AM288"/>
  <c r="AM175"/>
  <c r="AM210"/>
  <c r="AM242"/>
  <c r="AM245"/>
  <c r="AM350"/>
  <c r="AM340"/>
  <c r="AM313"/>
  <c r="AM376"/>
  <c r="AM239"/>
  <c r="AM329"/>
  <c r="AM270"/>
  <c r="AM348"/>
  <c r="AM307"/>
  <c r="AM127"/>
  <c r="AM96"/>
  <c r="AM141"/>
  <c r="AM171"/>
  <c r="AM252"/>
  <c r="AM155"/>
  <c r="AM114"/>
  <c r="AM219"/>
  <c r="AM148"/>
  <c r="AM382"/>
  <c r="AM330"/>
  <c r="AM195"/>
  <c r="AM285"/>
  <c r="AM225"/>
  <c r="AM354"/>
  <c r="AM349"/>
  <c r="AM328"/>
  <c r="AM293"/>
  <c r="AM255"/>
  <c r="AM347"/>
  <c r="AM309"/>
  <c r="AM371"/>
  <c r="AM311"/>
  <c r="AM132"/>
  <c r="AM97"/>
  <c r="AM154"/>
  <c r="AM179"/>
  <c r="AM256"/>
  <c r="AM162"/>
  <c r="AM121"/>
  <c r="AM232"/>
  <c r="AM169"/>
  <c r="AM343"/>
  <c r="AM321"/>
  <c r="AM159"/>
  <c r="AM173"/>
  <c r="AM170"/>
  <c r="AM265"/>
  <c r="AM230"/>
  <c r="AM373"/>
  <c r="AM138"/>
  <c r="AM352"/>
  <c r="AM360"/>
  <c r="AM104"/>
  <c r="AM203"/>
  <c r="AM370"/>
  <c r="AM336"/>
  <c r="AM264"/>
  <c r="AM319"/>
  <c r="AM291"/>
  <c r="AM151"/>
  <c r="AM281"/>
  <c r="AM172"/>
  <c r="AM196"/>
  <c r="AM157"/>
  <c r="AM101"/>
  <c r="AM253"/>
  <c r="AM201"/>
  <c r="AM217"/>
  <c r="AM200"/>
  <c r="AM344"/>
  <c r="AM133"/>
  <c r="AM134"/>
  <c r="AM374"/>
  <c r="AM272"/>
  <c r="AM295"/>
  <c r="AM305"/>
  <c r="AM197"/>
  <c r="AM102"/>
  <c r="AM214"/>
  <c r="AM213"/>
  <c r="AM149"/>
  <c r="AM135"/>
  <c r="AM356"/>
  <c r="AM186"/>
  <c r="AM372"/>
  <c r="AM250"/>
  <c r="AM156"/>
  <c r="AT109"/>
  <c r="AT316"/>
  <c r="AT372"/>
  <c r="AM286"/>
  <c r="AT202"/>
  <c r="AT233"/>
  <c r="BF93"/>
  <c r="BF360"/>
  <c r="AM222"/>
  <c r="AQ128"/>
  <c r="AQ236"/>
  <c r="AQ132"/>
  <c r="AQ154"/>
  <c r="AQ377"/>
  <c r="AQ256"/>
  <c r="AQ139"/>
  <c r="AQ298"/>
  <c r="AQ346"/>
  <c r="AT192"/>
  <c r="AT134"/>
  <c r="AT198"/>
  <c r="AT203"/>
  <c r="AT207"/>
  <c r="AT208"/>
  <c r="AT302"/>
  <c r="BF133"/>
  <c r="BF293"/>
  <c r="BF238"/>
  <c r="BF265"/>
  <c r="AM145"/>
  <c r="AM153"/>
  <c r="AM221"/>
  <c r="AM215"/>
  <c r="AM377"/>
  <c r="AO168"/>
  <c r="AO127"/>
  <c r="AO166"/>
  <c r="AO213"/>
  <c r="AO382"/>
  <c r="AT369"/>
  <c r="AT379"/>
  <c r="AT336"/>
  <c r="AT342"/>
  <c r="AT380"/>
  <c r="AT325"/>
  <c r="AT261"/>
  <c r="AT251"/>
  <c r="AT322"/>
  <c r="AT270"/>
  <c r="AT196"/>
  <c r="AT373"/>
  <c r="AT341"/>
  <c r="AT340"/>
  <c r="AT348"/>
  <c r="AT383"/>
  <c r="AT333"/>
  <c r="AT269"/>
  <c r="AT260"/>
  <c r="AT353"/>
  <c r="AT356"/>
  <c r="AT382"/>
  <c r="AT330"/>
  <c r="AT362"/>
  <c r="AT293"/>
  <c r="AT298"/>
  <c r="AT323"/>
  <c r="AT334"/>
  <c r="AT228"/>
  <c r="AT164"/>
  <c r="AT321"/>
  <c r="AT265"/>
  <c r="AT221"/>
  <c r="AT144"/>
  <c r="AT121"/>
  <c r="AT113"/>
  <c r="AT256"/>
  <c r="AT349"/>
  <c r="AT328"/>
  <c r="AT312"/>
  <c r="AT301"/>
  <c r="AT376"/>
  <c r="AT344"/>
  <c r="AT212"/>
  <c r="AT375"/>
  <c r="AT295"/>
  <c r="AT234"/>
  <c r="AT157"/>
  <c r="AT120"/>
  <c r="AT111"/>
  <c r="AT232"/>
  <c r="AT287"/>
  <c r="AT145"/>
  <c r="AT263"/>
  <c r="AT213"/>
  <c r="AT152"/>
  <c r="AT326"/>
  <c r="AT315"/>
  <c r="AT211"/>
  <c r="AT218"/>
  <c r="AT187"/>
  <c r="AT129"/>
  <c r="AT248"/>
  <c r="AT240"/>
  <c r="AT167"/>
  <c r="AT103"/>
  <c r="AT222"/>
  <c r="AT230"/>
  <c r="AT151"/>
  <c r="AT339"/>
  <c r="AT252"/>
  <c r="AT183"/>
  <c r="AT194"/>
  <c r="AT197"/>
  <c r="AT329"/>
  <c r="AT96"/>
  <c r="AT237"/>
  <c r="AT351"/>
  <c r="AT180"/>
  <c r="AT126"/>
  <c r="AT181"/>
  <c r="AT318"/>
  <c r="AT201"/>
  <c r="AT107"/>
  <c r="AT94"/>
  <c r="AT357"/>
  <c r="AT332"/>
  <c r="AT320"/>
  <c r="AT309"/>
  <c r="AT273"/>
  <c r="AT358"/>
  <c r="AT220"/>
  <c r="AT140"/>
  <c r="AT300"/>
  <c r="AT246"/>
  <c r="AT169"/>
  <c r="AT122"/>
  <c r="AT112"/>
  <c r="AT245"/>
  <c r="AT288"/>
  <c r="AT155"/>
  <c r="AT280"/>
  <c r="AT216"/>
  <c r="AT165"/>
  <c r="AT355"/>
  <c r="AT378"/>
  <c r="AT215"/>
  <c r="AT227"/>
  <c r="AT337"/>
  <c r="AT138"/>
  <c r="AT254"/>
  <c r="AT250"/>
  <c r="AT174"/>
  <c r="AT106"/>
  <c r="AT189"/>
  <c r="AT141"/>
  <c r="AT108"/>
  <c r="AT359"/>
  <c r="AT319"/>
  <c r="AT116"/>
  <c r="AT335"/>
  <c r="AT199"/>
  <c r="AT161"/>
  <c r="AT97"/>
  <c r="AT314"/>
  <c r="AT343"/>
  <c r="AT117"/>
  <c r="AT247"/>
  <c r="AT238"/>
  <c r="AT166"/>
  <c r="AT105"/>
  <c r="AT361"/>
  <c r="AT347"/>
  <c r="AT331"/>
  <c r="AT313"/>
  <c r="AT286"/>
  <c r="AT310"/>
  <c r="AT236"/>
  <c r="AT148"/>
  <c r="AT304"/>
  <c r="AT272"/>
  <c r="AT170"/>
  <c r="AT123"/>
  <c r="AT114"/>
  <c r="AT249"/>
  <c r="AT303"/>
  <c r="AT158"/>
  <c r="AT290"/>
  <c r="AT223"/>
  <c r="AT178"/>
  <c r="AT264"/>
  <c r="AT177"/>
  <c r="AT224"/>
  <c r="AT231"/>
  <c r="AT149"/>
  <c r="AT150"/>
  <c r="AT258"/>
  <c r="AT253"/>
  <c r="AT179"/>
  <c r="AT135"/>
  <c r="AT95"/>
  <c r="AT243"/>
  <c r="AT132"/>
  <c r="AT294"/>
  <c r="AT162"/>
  <c r="AT267"/>
  <c r="AT137"/>
  <c r="AT98"/>
  <c r="AT241"/>
  <c r="AT377"/>
  <c r="AT311"/>
  <c r="AT172"/>
  <c r="AT125"/>
  <c r="AT171"/>
  <c r="AT282"/>
  <c r="AT175"/>
  <c r="AT99"/>
  <c r="AT297"/>
  <c r="AT370"/>
  <c r="AT317"/>
  <c r="AT279"/>
  <c r="AT305"/>
  <c r="AT200"/>
  <c r="AT346"/>
  <c r="AT104"/>
  <c r="AT147"/>
  <c r="AT365"/>
  <c r="AT354"/>
  <c r="AT338"/>
  <c r="AT350"/>
  <c r="AT299"/>
  <c r="AT244"/>
  <c r="AT156"/>
  <c r="AT308"/>
  <c r="AT364"/>
  <c r="AT182"/>
  <c r="AT124"/>
  <c r="AT115"/>
  <c r="AT271"/>
  <c r="AT193"/>
  <c r="AT168"/>
  <c r="AT296"/>
  <c r="AT226"/>
  <c r="AT191"/>
  <c r="AT281"/>
  <c r="AT190"/>
  <c r="AT255"/>
  <c r="AT292"/>
  <c r="AT154"/>
  <c r="AT276"/>
  <c r="AT186"/>
  <c r="AT100"/>
  <c r="AT363"/>
  <c r="AT307"/>
  <c r="AT266"/>
  <c r="AT289"/>
  <c r="AT229"/>
  <c r="AT275"/>
  <c r="AT93"/>
  <c r="AT102"/>
  <c r="AT381"/>
  <c r="AT368"/>
  <c r="AT283"/>
  <c r="AT195"/>
  <c r="AT206"/>
  <c r="AT239"/>
  <c r="AT284"/>
  <c r="AT101"/>
  <c r="AT133"/>
  <c r="AT146"/>
  <c r="AT242"/>
  <c r="AT327"/>
  <c r="AM112"/>
  <c r="AT209"/>
  <c r="AT210"/>
  <c r="AT324"/>
  <c r="BF166"/>
  <c r="BF342"/>
  <c r="AM249"/>
  <c r="AO182"/>
  <c r="AO129"/>
  <c r="AO179"/>
  <c r="AO221"/>
  <c r="AO339"/>
  <c r="AQ172"/>
  <c r="AQ99"/>
  <c r="AQ111"/>
  <c r="AQ112"/>
  <c r="AQ150"/>
  <c r="AQ198"/>
  <c r="AQ310"/>
  <c r="AQ191"/>
  <c r="AQ279"/>
  <c r="AQ314"/>
  <c r="AQ335"/>
  <c r="AT217"/>
  <c r="AT176"/>
  <c r="AT214"/>
  <c r="AT139"/>
  <c r="AT262"/>
  <c r="AT136"/>
  <c r="AT204"/>
  <c r="AT374"/>
  <c r="BF112"/>
  <c r="BF312"/>
  <c r="BF199"/>
  <c r="BF320"/>
  <c r="AM244"/>
  <c r="AM327"/>
  <c r="AM202"/>
  <c r="AM183"/>
  <c r="AM359"/>
  <c r="AO277"/>
  <c r="AO174"/>
  <c r="AO234"/>
  <c r="AO320"/>
  <c r="AO319"/>
  <c r="AT235"/>
  <c r="AT278"/>
  <c r="AM168"/>
  <c r="AM312"/>
  <c r="AT159"/>
  <c r="AT219"/>
  <c r="AT306"/>
  <c r="BF213"/>
  <c r="AM122"/>
  <c r="AM339"/>
  <c r="AQ175"/>
  <c r="AQ106"/>
  <c r="AQ105"/>
  <c r="AQ231"/>
  <c r="AQ194"/>
  <c r="AQ304"/>
  <c r="AQ178"/>
  <c r="AQ266"/>
  <c r="AQ297"/>
  <c r="AQ327"/>
  <c r="AT163"/>
  <c r="AT143"/>
  <c r="AT205"/>
  <c r="AT131"/>
  <c r="AT184"/>
  <c r="AT127"/>
  <c r="AT188"/>
  <c r="AT371"/>
  <c r="BF150"/>
  <c r="BF156"/>
  <c r="BF301"/>
  <c r="BF364"/>
  <c r="AM178"/>
  <c r="AM220"/>
  <c r="AM109"/>
  <c r="AM277"/>
  <c r="AM326"/>
  <c r="AO109"/>
  <c r="AO169"/>
  <c r="AO231"/>
  <c r="AO317"/>
  <c r="AO318"/>
  <c r="BR373"/>
  <c r="BR341"/>
  <c r="BR343"/>
  <c r="BR344"/>
  <c r="BR301"/>
  <c r="BR330"/>
  <c r="BR372"/>
  <c r="BR298"/>
  <c r="BR282"/>
  <c r="BR228"/>
  <c r="BR164"/>
  <c r="BR274"/>
  <c r="BR310"/>
  <c r="BR258"/>
  <c r="BR178"/>
  <c r="BR125"/>
  <c r="BR117"/>
  <c r="BR362"/>
  <c r="BR240"/>
  <c r="BR239"/>
  <c r="BR194"/>
  <c r="BR238"/>
  <c r="BR167"/>
  <c r="BR308"/>
  <c r="BR370"/>
  <c r="BR315"/>
  <c r="BR189"/>
  <c r="BR195"/>
  <c r="BR175"/>
  <c r="BR265"/>
  <c r="BR93"/>
  <c r="BR107"/>
  <c r="BR142"/>
  <c r="BR145"/>
  <c r="BR155"/>
  <c r="BR149"/>
  <c r="BR331"/>
  <c r="BR377"/>
  <c r="BR345"/>
  <c r="BR350"/>
  <c r="BR347"/>
  <c r="BR323"/>
  <c r="BR342"/>
  <c r="BR251"/>
  <c r="BR311"/>
  <c r="BR289"/>
  <c r="BR236"/>
  <c r="BR172"/>
  <c r="BR287"/>
  <c r="BR346"/>
  <c r="BR270"/>
  <c r="BR190"/>
  <c r="BR126"/>
  <c r="BR118"/>
  <c r="BR110"/>
  <c r="BR248"/>
  <c r="BR278"/>
  <c r="BR197"/>
  <c r="BR245"/>
  <c r="BR174"/>
  <c r="BR379"/>
  <c r="BR209"/>
  <c r="BR192"/>
  <c r="BR299"/>
  <c r="BR208"/>
  <c r="BR182"/>
  <c r="BR283"/>
  <c r="BR101"/>
  <c r="BR135"/>
  <c r="BR153"/>
  <c r="BR159"/>
  <c r="BR169"/>
  <c r="BR181"/>
  <c r="BR97"/>
  <c r="BR381"/>
  <c r="BR349"/>
  <c r="BR352"/>
  <c r="BR356"/>
  <c r="BR333"/>
  <c r="BR367"/>
  <c r="BR268"/>
  <c r="BR290"/>
  <c r="BR302"/>
  <c r="BR244"/>
  <c r="BR180"/>
  <c r="BR291"/>
  <c r="BR348"/>
  <c r="BR316"/>
  <c r="BR191"/>
  <c r="BR127"/>
  <c r="BR119"/>
  <c r="BR111"/>
  <c r="BR257"/>
  <c r="BR329"/>
  <c r="BR200"/>
  <c r="BR271"/>
  <c r="BR187"/>
  <c r="BR134"/>
  <c r="BR222"/>
  <c r="BR205"/>
  <c r="BR360"/>
  <c r="BR221"/>
  <c r="BR198"/>
  <c r="BR325"/>
  <c r="BR109"/>
  <c r="BR137"/>
  <c r="BR158"/>
  <c r="BR173"/>
  <c r="BR233"/>
  <c r="BR383"/>
  <c r="BR130"/>
  <c r="BR361"/>
  <c r="BR368"/>
  <c r="BR328"/>
  <c r="BR326"/>
  <c r="BR277"/>
  <c r="BR306"/>
  <c r="BR337"/>
  <c r="BR351"/>
  <c r="BR266"/>
  <c r="BR204"/>
  <c r="BR140"/>
  <c r="BR253"/>
  <c r="BR276"/>
  <c r="BR229"/>
  <c r="BR152"/>
  <c r="BR122"/>
  <c r="BR114"/>
  <c r="BR305"/>
  <c r="BR214"/>
  <c r="BR213"/>
  <c r="BR157"/>
  <c r="BR262"/>
  <c r="BR151"/>
  <c r="BR284"/>
  <c r="BR234"/>
  <c r="BR260"/>
  <c r="BR163"/>
  <c r="BR95"/>
  <c r="BR131"/>
  <c r="BR206"/>
  <c r="BR230"/>
  <c r="BR317"/>
  <c r="BR94"/>
  <c r="BR246"/>
  <c r="BR184"/>
  <c r="BR380"/>
  <c r="AE47" i="2"/>
  <c r="AD47"/>
  <c r="G46" i="1" s="1"/>
  <c r="P46" s="1"/>
  <c r="AB47" i="2"/>
  <c r="G45" i="1" s="1"/>
  <c r="V45" s="1"/>
  <c r="AA47" i="2"/>
  <c r="F45" i="1" s="1"/>
  <c r="X45" s="1"/>
  <c r="BJ377"/>
  <c r="BJ345"/>
  <c r="BJ348"/>
  <c r="BJ379"/>
  <c r="BJ312"/>
  <c r="BJ277"/>
  <c r="BJ296"/>
  <c r="BJ347"/>
  <c r="BJ304"/>
  <c r="BJ278"/>
  <c r="BJ212"/>
  <c r="BJ148"/>
  <c r="BJ255"/>
  <c r="BJ287"/>
  <c r="BJ243"/>
  <c r="BJ167"/>
  <c r="BJ125"/>
  <c r="BJ117"/>
  <c r="BJ350"/>
  <c r="BJ368"/>
  <c r="BJ227"/>
  <c r="BJ195"/>
  <c r="BJ294"/>
  <c r="BJ306"/>
  <c r="BJ235"/>
  <c r="BJ279"/>
  <c r="BJ298"/>
  <c r="BJ268"/>
  <c r="BJ134"/>
  <c r="BJ159"/>
  <c r="BJ138"/>
  <c r="BJ162"/>
  <c r="BJ184"/>
  <c r="BJ101"/>
  <c r="BJ94"/>
  <c r="BJ146"/>
  <c r="BJ106"/>
  <c r="BJ381"/>
  <c r="BJ349"/>
  <c r="BJ355"/>
  <c r="BJ382"/>
  <c r="BJ320"/>
  <c r="BJ285"/>
  <c r="BJ308"/>
  <c r="BJ356"/>
  <c r="BJ313"/>
  <c r="BJ290"/>
  <c r="BJ220"/>
  <c r="BJ156"/>
  <c r="BJ260"/>
  <c r="BJ315"/>
  <c r="BJ247"/>
  <c r="BJ179"/>
  <c r="BJ126"/>
  <c r="BJ118"/>
  <c r="BJ110"/>
  <c r="BJ203"/>
  <c r="BJ234"/>
  <c r="BJ198"/>
  <c r="BJ359"/>
  <c r="BJ326"/>
  <c r="BJ263"/>
  <c r="BJ352"/>
  <c r="BJ300"/>
  <c r="BJ271"/>
  <c r="BJ137"/>
  <c r="BJ171"/>
  <c r="BJ209"/>
  <c r="BJ169"/>
  <c r="BJ197"/>
  <c r="BJ109"/>
  <c r="BJ135"/>
  <c r="BJ200"/>
  <c r="BJ107"/>
  <c r="BJ353"/>
  <c r="BJ362"/>
  <c r="BJ324"/>
  <c r="BJ325"/>
  <c r="BJ293"/>
  <c r="BJ319"/>
  <c r="BJ375"/>
  <c r="BJ334"/>
  <c r="BJ299"/>
  <c r="BJ228"/>
  <c r="BJ164"/>
  <c r="BJ273"/>
  <c r="BJ316"/>
  <c r="BJ250"/>
  <c r="BJ192"/>
  <c r="BJ127"/>
  <c r="BJ119"/>
  <c r="BJ111"/>
  <c r="BJ216"/>
  <c r="BJ237"/>
  <c r="BJ201"/>
  <c r="BJ246"/>
  <c r="BJ383"/>
  <c r="BJ276"/>
  <c r="BJ363"/>
  <c r="BJ307"/>
  <c r="BJ280"/>
  <c r="BJ144"/>
  <c r="BJ178"/>
  <c r="BJ222"/>
  <c r="BJ174"/>
  <c r="BJ210"/>
  <c r="BJ131"/>
  <c r="BJ98"/>
  <c r="BJ213"/>
  <c r="BJ191"/>
  <c r="BJ365"/>
  <c r="BJ378"/>
  <c r="BJ336"/>
  <c r="BJ367"/>
  <c r="BJ310"/>
  <c r="BJ374"/>
  <c r="BJ282"/>
  <c r="BJ314"/>
  <c r="BJ322"/>
  <c r="BJ248"/>
  <c r="BJ188"/>
  <c r="BJ330"/>
  <c r="BJ344"/>
  <c r="BJ291"/>
  <c r="BJ218"/>
  <c r="BJ153"/>
  <c r="BJ122"/>
  <c r="BJ114"/>
  <c r="BJ242"/>
  <c r="BJ281"/>
  <c r="BJ214"/>
  <c r="BJ163"/>
  <c r="BJ160"/>
  <c r="BJ360"/>
  <c r="BJ190"/>
  <c r="BJ239"/>
  <c r="BJ215"/>
  <c r="BJ183"/>
  <c r="BJ219"/>
  <c r="BJ105"/>
  <c r="BJ108"/>
  <c r="BJ103"/>
  <c r="BJ151"/>
  <c r="BJ102"/>
  <c r="BJ168"/>
  <c r="BJ161"/>
  <c r="BR100"/>
  <c r="BR96"/>
  <c r="BR340"/>
  <c r="BR219"/>
  <c r="BR103"/>
  <c r="BR273"/>
  <c r="BR235"/>
  <c r="BR319"/>
  <c r="BR223"/>
  <c r="BR327"/>
  <c r="BR123"/>
  <c r="BR241"/>
  <c r="BR254"/>
  <c r="BR212"/>
  <c r="BR374"/>
  <c r="BR307"/>
  <c r="BR334"/>
  <c r="BR375"/>
  <c r="AV117"/>
  <c r="AV130"/>
  <c r="AV251"/>
  <c r="AV228"/>
  <c r="AV229"/>
  <c r="AV95"/>
  <c r="AV120"/>
  <c r="AV128"/>
  <c r="AV230"/>
  <c r="AV383"/>
  <c r="AV273"/>
  <c r="AV284"/>
  <c r="AV202"/>
  <c r="AV331"/>
  <c r="AV301"/>
  <c r="AV332"/>
  <c r="AV376"/>
  <c r="AV366"/>
  <c r="AV375"/>
  <c r="AV333"/>
  <c r="AV364"/>
  <c r="AV356"/>
  <c r="AV307"/>
  <c r="AV349"/>
  <c r="AV276"/>
  <c r="AV303"/>
  <c r="AV351"/>
  <c r="AV242"/>
  <c r="AV178"/>
  <c r="AV312"/>
  <c r="AV371"/>
  <c r="AV261"/>
  <c r="AV236"/>
  <c r="AV160"/>
  <c r="AV272"/>
  <c r="AV269"/>
  <c r="AV217"/>
  <c r="AV151"/>
  <c r="AV111"/>
  <c r="AV171"/>
  <c r="AV108"/>
  <c r="AV100"/>
  <c r="AV297"/>
  <c r="AV168"/>
  <c r="AV212"/>
  <c r="AV327"/>
  <c r="AV126"/>
  <c r="AV139"/>
  <c r="AV152"/>
  <c r="AV142"/>
  <c r="AV213"/>
  <c r="AV153"/>
  <c r="AV188"/>
  <c r="AV370"/>
  <c r="AV377"/>
  <c r="AV337"/>
  <c r="AV367"/>
  <c r="AV365"/>
  <c r="AV315"/>
  <c r="AV372"/>
  <c r="AV288"/>
  <c r="AV328"/>
  <c r="AV313"/>
  <c r="AV254"/>
  <c r="AV186"/>
  <c r="AV323"/>
  <c r="AV258"/>
  <c r="AV265"/>
  <c r="AV237"/>
  <c r="AV172"/>
  <c r="AV295"/>
  <c r="AV270"/>
  <c r="AV220"/>
  <c r="AV164"/>
  <c r="AV119"/>
  <c r="AV174"/>
  <c r="AV109"/>
  <c r="AV101"/>
  <c r="AV93"/>
  <c r="AV176"/>
  <c r="AV216"/>
  <c r="AV357"/>
  <c r="AV135"/>
  <c r="AV166"/>
  <c r="AV205"/>
  <c r="AV193"/>
  <c r="AV253"/>
  <c r="AV167"/>
  <c r="AV192"/>
  <c r="AV374"/>
  <c r="AV342"/>
  <c r="AV343"/>
  <c r="AV373"/>
  <c r="AV310"/>
  <c r="AV316"/>
  <c r="AV259"/>
  <c r="AV289"/>
  <c r="AV338"/>
  <c r="AV326"/>
  <c r="AV255"/>
  <c r="AV194"/>
  <c r="AV330"/>
  <c r="AV271"/>
  <c r="AV274"/>
  <c r="AV248"/>
  <c r="AV173"/>
  <c r="AV306"/>
  <c r="AV286"/>
  <c r="AV227"/>
  <c r="AV177"/>
  <c r="AV127"/>
  <c r="AV184"/>
  <c r="AV112"/>
  <c r="AV102"/>
  <c r="AV94"/>
  <c r="AV181"/>
  <c r="AV225"/>
  <c r="AV238"/>
  <c r="AV215"/>
  <c r="AV180"/>
  <c r="AV247"/>
  <c r="AV206"/>
  <c r="AV308"/>
  <c r="AV191"/>
  <c r="AV115"/>
  <c r="AV165"/>
  <c r="AV354"/>
  <c r="AV359"/>
  <c r="AV321"/>
  <c r="AV334"/>
  <c r="AV344"/>
  <c r="AV283"/>
  <c r="AV320"/>
  <c r="AV249"/>
  <c r="AV363"/>
  <c r="AV294"/>
  <c r="AV218"/>
  <c r="AV154"/>
  <c r="AV296"/>
  <c r="AV304"/>
  <c r="AV319"/>
  <c r="AV211"/>
  <c r="AV133"/>
  <c r="AV209"/>
  <c r="AV240"/>
  <c r="AV204"/>
  <c r="AV136"/>
  <c r="AV262"/>
  <c r="AV148"/>
  <c r="AV105"/>
  <c r="AV97"/>
  <c r="AV208"/>
  <c r="AV277"/>
  <c r="AV281"/>
  <c r="AV134"/>
  <c r="AV293"/>
  <c r="AV264"/>
  <c r="AV138"/>
  <c r="AV175"/>
  <c r="AV149"/>
  <c r="AV182"/>
  <c r="AV124"/>
  <c r="BR171"/>
  <c r="BR335"/>
  <c r="BR250"/>
  <c r="BR193"/>
  <c r="BR224"/>
  <c r="BR225"/>
  <c r="BR243"/>
  <c r="BR256"/>
  <c r="BR210"/>
  <c r="BR286"/>
  <c r="BR121"/>
  <c r="BR216"/>
  <c r="BR355"/>
  <c r="BR196"/>
  <c r="BR321"/>
  <c r="BR294"/>
  <c r="BR320"/>
  <c r="BR366"/>
  <c r="AV169"/>
  <c r="AV200"/>
  <c r="AV150"/>
  <c r="AV125"/>
  <c r="AV203"/>
  <c r="AV244"/>
  <c r="AV107"/>
  <c r="AV280"/>
  <c r="AV214"/>
  <c r="AV235"/>
  <c r="AV224"/>
  <c r="AV369"/>
  <c r="AV170"/>
  <c r="AV317"/>
  <c r="AV263"/>
  <c r="AV299"/>
  <c r="AV355"/>
  <c r="AV368"/>
  <c r="BR166"/>
  <c r="BR314"/>
  <c r="BR186"/>
  <c r="BR146"/>
  <c r="BR211"/>
  <c r="BR371"/>
  <c r="BR237"/>
  <c r="BR252"/>
  <c r="BR207"/>
  <c r="BR275"/>
  <c r="BR120"/>
  <c r="BR203"/>
  <c r="BR354"/>
  <c r="BR188"/>
  <c r="BR318"/>
  <c r="BR281"/>
  <c r="BR312"/>
  <c r="BR359"/>
  <c r="AV143"/>
  <c r="AV157"/>
  <c r="AV144"/>
  <c r="AV114"/>
  <c r="AV199"/>
  <c r="AV221"/>
  <c r="AV106"/>
  <c r="AV239"/>
  <c r="AV207"/>
  <c r="AV222"/>
  <c r="AV223"/>
  <c r="AV311"/>
  <c r="AV162"/>
  <c r="AV298"/>
  <c r="AV257"/>
  <c r="AV291"/>
  <c r="AV336"/>
  <c r="AV361"/>
  <c r="BR129"/>
  <c r="BR105"/>
  <c r="BR297"/>
  <c r="BR168"/>
  <c r="BR185"/>
  <c r="BR292"/>
  <c r="BR161"/>
  <c r="BR183"/>
  <c r="BR227"/>
  <c r="BR116"/>
  <c r="BR177"/>
  <c r="BR309"/>
  <c r="BR156"/>
  <c r="BR279"/>
  <c r="BR363"/>
  <c r="BR293"/>
  <c r="BR336"/>
  <c r="BR369"/>
  <c r="AV116"/>
  <c r="AV121"/>
  <c r="AV232"/>
  <c r="AV282"/>
  <c r="AV268"/>
  <c r="AV195"/>
  <c r="AV104"/>
  <c r="AV250"/>
  <c r="AV201"/>
  <c r="AV197"/>
  <c r="AV198"/>
  <c r="AV287"/>
  <c r="AV146"/>
  <c r="AV279"/>
  <c r="AV381"/>
  <c r="AV275"/>
  <c r="AV322"/>
  <c r="AV352"/>
  <c r="AV382"/>
  <c r="AZ300"/>
  <c r="AZ325"/>
  <c r="AZ294"/>
  <c r="AZ263"/>
  <c r="AZ338"/>
  <c r="AZ382"/>
  <c r="AZ383"/>
  <c r="AZ355"/>
  <c r="AZ352"/>
  <c r="AZ308"/>
  <c r="AZ173"/>
  <c r="AZ224"/>
  <c r="AZ341"/>
  <c r="AZ163"/>
  <c r="AZ285"/>
  <c r="AZ240"/>
  <c r="AZ139"/>
  <c r="AZ204"/>
  <c r="AZ301"/>
  <c r="AZ381"/>
  <c r="AZ306"/>
  <c r="AZ198"/>
  <c r="AZ248"/>
  <c r="AZ296"/>
  <c r="AZ315"/>
  <c r="AZ282"/>
  <c r="AZ366"/>
  <c r="AZ324"/>
  <c r="AZ379"/>
  <c r="AZ377"/>
  <c r="AZ353"/>
  <c r="AZ348"/>
  <c r="AZ380"/>
  <c r="AZ289"/>
  <c r="AZ160"/>
  <c r="AZ221"/>
  <c r="AZ292"/>
  <c r="AZ156"/>
  <c r="AZ276"/>
  <c r="AZ228"/>
  <c r="AZ138"/>
  <c r="AZ203"/>
  <c r="AZ290"/>
  <c r="AZ375"/>
  <c r="AZ298"/>
  <c r="AZ190"/>
  <c r="AZ247"/>
  <c r="AZ363"/>
  <c r="AZ302"/>
  <c r="AZ281"/>
  <c r="AZ342"/>
  <c r="AZ321"/>
  <c r="AZ373"/>
  <c r="AZ374"/>
  <c r="AZ346"/>
  <c r="AZ344"/>
  <c r="L44"/>
  <c r="P44" l="1"/>
  <c r="U42"/>
  <c r="M42"/>
  <c r="N42"/>
  <c r="R42"/>
  <c r="O44"/>
  <c r="U44"/>
  <c r="M44"/>
  <c r="T44"/>
  <c r="AI238"/>
  <c r="AF238" s="1"/>
  <c r="AI233"/>
  <c r="AF233" s="1"/>
  <c r="AI160"/>
  <c r="AF160" s="1"/>
  <c r="AI298"/>
  <c r="AF298" s="1"/>
  <c r="AI359"/>
  <c r="AF359" s="1"/>
  <c r="AI165"/>
  <c r="AF165" s="1"/>
  <c r="AI291"/>
  <c r="AI166"/>
  <c r="AF166" s="1"/>
  <c r="AI95"/>
  <c r="AF95" s="1"/>
  <c r="AI109"/>
  <c r="AF109" s="1"/>
  <c r="AI239"/>
  <c r="AF239" s="1"/>
  <c r="T46"/>
  <c r="M46"/>
  <c r="AI376"/>
  <c r="AF376" s="1"/>
  <c r="U46"/>
  <c r="L46"/>
  <c r="AI127"/>
  <c r="AF127" s="1"/>
  <c r="AI137"/>
  <c r="AF137" s="1"/>
  <c r="AI247"/>
  <c r="AI355"/>
  <c r="AF355" s="1"/>
  <c r="AI157"/>
  <c r="AF157" s="1"/>
  <c r="AI360"/>
  <c r="AF360" s="1"/>
  <c r="AI371"/>
  <c r="AF371" s="1"/>
  <c r="AI287"/>
  <c r="AF287" s="1"/>
  <c r="AI182"/>
  <c r="AF182" s="1"/>
  <c r="AI289"/>
  <c r="AI344"/>
  <c r="AF344" s="1"/>
  <c r="AI203"/>
  <c r="AI252"/>
  <c r="AI158"/>
  <c r="AF158" s="1"/>
  <c r="AI206"/>
  <c r="AI231"/>
  <c r="AF231" s="1"/>
  <c r="AI236"/>
  <c r="AF236" s="1"/>
  <c r="AI229"/>
  <c r="AF229" s="1"/>
  <c r="AI240"/>
  <c r="AF240" s="1"/>
  <c r="AI297"/>
  <c r="AF297" s="1"/>
  <c r="AI243"/>
  <c r="AF243" s="1"/>
  <c r="AI323"/>
  <c r="AF323" s="1"/>
  <c r="AI343"/>
  <c r="AF343" s="1"/>
  <c r="AI219"/>
  <c r="AF219" s="1"/>
  <c r="AI267"/>
  <c r="AF267" s="1"/>
  <c r="AI117"/>
  <c r="AF117" s="1"/>
  <c r="AI352"/>
  <c r="AF352" s="1"/>
  <c r="AI370"/>
  <c r="AF370" s="1"/>
  <c r="AI106"/>
  <c r="AF106" s="1"/>
  <c r="AI112"/>
  <c r="AF112" s="1"/>
  <c r="AI121"/>
  <c r="AF121" s="1"/>
  <c r="AI257"/>
  <c r="AF257" s="1"/>
  <c r="AI180"/>
  <c r="AF180" s="1"/>
  <c r="AI128"/>
  <c r="AF128" s="1"/>
  <c r="AI113"/>
  <c r="AF113" s="1"/>
  <c r="AI143"/>
  <c r="AF143" s="1"/>
  <c r="AI141"/>
  <c r="AF141" s="1"/>
  <c r="AI114"/>
  <c r="AF114" s="1"/>
  <c r="AI142"/>
  <c r="AF142" s="1"/>
  <c r="AI99"/>
  <c r="AF99" s="1"/>
  <c r="AI325"/>
  <c r="AF325" s="1"/>
  <c r="AI191"/>
  <c r="O42"/>
  <c r="AI199"/>
  <c r="AF199" s="1"/>
  <c r="AI220"/>
  <c r="AF220" s="1"/>
  <c r="AI374"/>
  <c r="AF374" s="1"/>
  <c r="AI179"/>
  <c r="AF179" s="1"/>
  <c r="AI268"/>
  <c r="AF268" s="1"/>
  <c r="AI312"/>
  <c r="AF312" s="1"/>
  <c r="AI284"/>
  <c r="AF284" s="1"/>
  <c r="AI334"/>
  <c r="AF334" s="1"/>
  <c r="AI226"/>
  <c r="AF226" s="1"/>
  <c r="AI183"/>
  <c r="AF183" s="1"/>
  <c r="Q42"/>
  <c r="R46"/>
  <c r="S42"/>
  <c r="V42"/>
  <c r="AI273"/>
  <c r="AF273" s="1"/>
  <c r="AI213"/>
  <c r="AF213" s="1"/>
  <c r="AI163"/>
  <c r="AF163" s="1"/>
  <c r="AI124"/>
  <c r="AF124" s="1"/>
  <c r="AI139"/>
  <c r="AF139" s="1"/>
  <c r="AI237"/>
  <c r="AF237" s="1"/>
  <c r="AI264"/>
  <c r="AF264" s="1"/>
  <c r="AI196"/>
  <c r="AI94"/>
  <c r="AF94" s="1"/>
  <c r="V46"/>
  <c r="AI161"/>
  <c r="AF161" s="1"/>
  <c r="AI282"/>
  <c r="AF282" s="1"/>
  <c r="AI338"/>
  <c r="AF338" s="1"/>
  <c r="AI184"/>
  <c r="AF184" s="1"/>
  <c r="AI150"/>
  <c r="AF150" s="1"/>
  <c r="AI119"/>
  <c r="AF119" s="1"/>
  <c r="AI205"/>
  <c r="N46"/>
  <c r="Q46"/>
  <c r="O46"/>
  <c r="T42"/>
  <c r="S46"/>
  <c r="P42"/>
  <c r="AI292"/>
  <c r="AI126"/>
  <c r="AF126" s="1"/>
  <c r="AI172"/>
  <c r="AF172" s="1"/>
  <c r="AI309"/>
  <c r="AF309" s="1"/>
  <c r="AI278"/>
  <c r="AF278" s="1"/>
  <c r="AI116"/>
  <c r="AF116" s="1"/>
  <c r="AI197"/>
  <c r="AI260"/>
  <c r="AF260" s="1"/>
  <c r="AI192"/>
  <c r="AI280"/>
  <c r="AF280" s="1"/>
  <c r="AI149"/>
  <c r="AF149" s="1"/>
  <c r="AI302"/>
  <c r="AF302" s="1"/>
  <c r="AI241"/>
  <c r="AF241" s="1"/>
  <c r="AI333"/>
  <c r="AF333" s="1"/>
  <c r="AI164"/>
  <c r="AF164" s="1"/>
  <c r="AI377"/>
  <c r="AF377" s="1"/>
  <c r="AI357"/>
  <c r="AF357" s="1"/>
  <c r="AI296"/>
  <c r="AI103"/>
  <c r="AF103" s="1"/>
  <c r="S44"/>
  <c r="AI373"/>
  <c r="AF373" s="1"/>
  <c r="AI262"/>
  <c r="AF262" s="1"/>
  <c r="AI181"/>
  <c r="AF181" s="1"/>
  <c r="AI269"/>
  <c r="AF269" s="1"/>
  <c r="AI378"/>
  <c r="AF378" s="1"/>
  <c r="AI317"/>
  <c r="AF317" s="1"/>
  <c r="AI178"/>
  <c r="AF178" s="1"/>
  <c r="AI122"/>
  <c r="AF122" s="1"/>
  <c r="AI202"/>
  <c r="AI307"/>
  <c r="AF307" s="1"/>
  <c r="AI340"/>
  <c r="AF340" s="1"/>
  <c r="AI186"/>
  <c r="AF186" s="1"/>
  <c r="AI151"/>
  <c r="AF151" s="1"/>
  <c r="AI255"/>
  <c r="AI330"/>
  <c r="AF330" s="1"/>
  <c r="AI288"/>
  <c r="AF288" s="1"/>
  <c r="AI301"/>
  <c r="AF301" s="1"/>
  <c r="AI189"/>
  <c r="AF189" s="1"/>
  <c r="AI129"/>
  <c r="AF129" s="1"/>
  <c r="AI274"/>
  <c r="AF274" s="1"/>
  <c r="AI248"/>
  <c r="AI125"/>
  <c r="AF125" s="1"/>
  <c r="AI303"/>
  <c r="AF303" s="1"/>
  <c r="AI261"/>
  <c r="AF261" s="1"/>
  <c r="AI304"/>
  <c r="AF304" s="1"/>
  <c r="AI198"/>
  <c r="AI348"/>
  <c r="AF348" s="1"/>
  <c r="AI218"/>
  <c r="AF218" s="1"/>
  <c r="AI132"/>
  <c r="AF132" s="1"/>
  <c r="AI275"/>
  <c r="AF275" s="1"/>
  <c r="AI98"/>
  <c r="AF98" s="1"/>
  <c r="AI148"/>
  <c r="AF148" s="1"/>
  <c r="AI232"/>
  <c r="AF232" s="1"/>
  <c r="AI176"/>
  <c r="AF176" s="1"/>
  <c r="AI146"/>
  <c r="AF146" s="1"/>
  <c r="AI234"/>
  <c r="AF234" s="1"/>
  <c r="AI367"/>
  <c r="AF367" s="1"/>
  <c r="AI104"/>
  <c r="AF104" s="1"/>
  <c r="AI311"/>
  <c r="AF311" s="1"/>
  <c r="AI318"/>
  <c r="AF318" s="1"/>
  <c r="AI244"/>
  <c r="AF244" s="1"/>
  <c r="AI169"/>
  <c r="AF169" s="1"/>
  <c r="AI153"/>
  <c r="AF153" s="1"/>
  <c r="AI285"/>
  <c r="AF285" s="1"/>
  <c r="AI223"/>
  <c r="AI300"/>
  <c r="AF300" s="1"/>
  <c r="AI346"/>
  <c r="AF346" s="1"/>
  <c r="AI276"/>
  <c r="AF276" s="1"/>
  <c r="AI254"/>
  <c r="AI235"/>
  <c r="AF235" s="1"/>
  <c r="AI256"/>
  <c r="AF256" s="1"/>
  <c r="AI152"/>
  <c r="AF152" s="1"/>
  <c r="AI258"/>
  <c r="AF258" s="1"/>
  <c r="AI227"/>
  <c r="AF227" s="1"/>
  <c r="AI277"/>
  <c r="AF277" s="1"/>
  <c r="AI221"/>
  <c r="AF221" s="1"/>
  <c r="AI265"/>
  <c r="AF265" s="1"/>
  <c r="AI155"/>
  <c r="AF155" s="1"/>
  <c r="AI212"/>
  <c r="AF212" s="1"/>
  <c r="AI379"/>
  <c r="AF379" s="1"/>
  <c r="AI306"/>
  <c r="AF306" s="1"/>
  <c r="AI97"/>
  <c r="AF97" s="1"/>
  <c r="AI173"/>
  <c r="AF173" s="1"/>
  <c r="AI366"/>
  <c r="AF366" s="1"/>
  <c r="AI305"/>
  <c r="AF305" s="1"/>
  <c r="AI168"/>
  <c r="AF168" s="1"/>
  <c r="AI102"/>
  <c r="AF102" s="1"/>
  <c r="AI162"/>
  <c r="AF162" s="1"/>
  <c r="AI351"/>
  <c r="AF351" s="1"/>
  <c r="AI271"/>
  <c r="AF271" s="1"/>
  <c r="AI368"/>
  <c r="AF368" s="1"/>
  <c r="AI216"/>
  <c r="AF216" s="1"/>
  <c r="AI101"/>
  <c r="AF101" s="1"/>
  <c r="AI225"/>
  <c r="AI345"/>
  <c r="AF345" s="1"/>
  <c r="AI314"/>
  <c r="AF314" s="1"/>
  <c r="AI249"/>
  <c r="AI200"/>
  <c r="AF200" s="1"/>
  <c r="AI175"/>
  <c r="AF175" s="1"/>
  <c r="AI188"/>
  <c r="AF188" s="1"/>
  <c r="N45"/>
  <c r="Q44"/>
  <c r="V44"/>
  <c r="R45"/>
  <c r="N44"/>
  <c r="AI250"/>
  <c r="AI170"/>
  <c r="AF170" s="1"/>
  <c r="AI329"/>
  <c r="AF329" s="1"/>
  <c r="AI246"/>
  <c r="AF246" s="1"/>
  <c r="AI208"/>
  <c r="AI211"/>
  <c r="AF211" s="1"/>
  <c r="AI215"/>
  <c r="AF215" s="1"/>
  <c r="AI242"/>
  <c r="AF242" s="1"/>
  <c r="AI105"/>
  <c r="AF105" s="1"/>
  <c r="AI159"/>
  <c r="AF159" s="1"/>
  <c r="AI156"/>
  <c r="AF156" s="1"/>
  <c r="AI214"/>
  <c r="AF214" s="1"/>
  <c r="AI174"/>
  <c r="AF174" s="1"/>
  <c r="AI120"/>
  <c r="AF120" s="1"/>
  <c r="AI133"/>
  <c r="AF133" s="1"/>
  <c r="AI270"/>
  <c r="AF270" s="1"/>
  <c r="AI190"/>
  <c r="AF190" s="1"/>
  <c r="AI322"/>
  <c r="AF322" s="1"/>
  <c r="AI107"/>
  <c r="AF107" s="1"/>
  <c r="AI253"/>
  <c r="AI259"/>
  <c r="AF259" s="1"/>
  <c r="AI362"/>
  <c r="AF362" s="1"/>
  <c r="AI320"/>
  <c r="AF320" s="1"/>
  <c r="AI263"/>
  <c r="AF263" s="1"/>
  <c r="AI308"/>
  <c r="AF308" s="1"/>
  <c r="AI342"/>
  <c r="AF342" s="1"/>
  <c r="AI135"/>
  <c r="AF135" s="1"/>
  <c r="AI365"/>
  <c r="AF365" s="1"/>
  <c r="AI316"/>
  <c r="AF316" s="1"/>
  <c r="AI290"/>
  <c r="AI349"/>
  <c r="AF349" s="1"/>
  <c r="AI209"/>
  <c r="AI364"/>
  <c r="AF364" s="1"/>
  <c r="AI131"/>
  <c r="AF131" s="1"/>
  <c r="AI319"/>
  <c r="AF319" s="1"/>
  <c r="AI327"/>
  <c r="AF327" s="1"/>
  <c r="AI279"/>
  <c r="AF279" s="1"/>
  <c r="AI108"/>
  <c r="AF108" s="1"/>
  <c r="AI140"/>
  <c r="AF140" s="1"/>
  <c r="AI187"/>
  <c r="AF187" s="1"/>
  <c r="AI145"/>
  <c r="AF145" s="1"/>
  <c r="AI375"/>
  <c r="AF375" s="1"/>
  <c r="AI341"/>
  <c r="AF341" s="1"/>
  <c r="AI380"/>
  <c r="AF380" s="1"/>
  <c r="AI134"/>
  <c r="AF134" s="1"/>
  <c r="AI286"/>
  <c r="AF286" s="1"/>
  <c r="AI356"/>
  <c r="AF356" s="1"/>
  <c r="AI295"/>
  <c r="AI201"/>
  <c r="AI321"/>
  <c r="AF321" s="1"/>
  <c r="AI154"/>
  <c r="AF154" s="1"/>
  <c r="AI293"/>
  <c r="AI382"/>
  <c r="AF382" s="1"/>
  <c r="AI96"/>
  <c r="AF96" s="1"/>
  <c r="AI313"/>
  <c r="AF313" s="1"/>
  <c r="AI123"/>
  <c r="AF123" s="1"/>
  <c r="AI111"/>
  <c r="AF111" s="1"/>
  <c r="AI337"/>
  <c r="AF337" s="1"/>
  <c r="AI115"/>
  <c r="AF115" s="1"/>
  <c r="AI266"/>
  <c r="AF266" s="1"/>
  <c r="AI185"/>
  <c r="AF185" s="1"/>
  <c r="AI110"/>
  <c r="AF110" s="1"/>
  <c r="AI204"/>
  <c r="AI144"/>
  <c r="AF144" s="1"/>
  <c r="AI332"/>
  <c r="AF332" s="1"/>
  <c r="AI193"/>
  <c r="AI177"/>
  <c r="AF177" s="1"/>
  <c r="AI147"/>
  <c r="AF147" s="1"/>
  <c r="AI310"/>
  <c r="AF310" s="1"/>
  <c r="AI228"/>
  <c r="AF228" s="1"/>
  <c r="AI136"/>
  <c r="AF136" s="1"/>
  <c r="AI363"/>
  <c r="AF363" s="1"/>
  <c r="AI315"/>
  <c r="AF315" s="1"/>
  <c r="AI383"/>
  <c r="AF383" s="1"/>
  <c r="AI294"/>
  <c r="AI118"/>
  <c r="AF118" s="1"/>
  <c r="AI283"/>
  <c r="AF283" s="1"/>
  <c r="AI217"/>
  <c r="AF217" s="1"/>
  <c r="AI281"/>
  <c r="AF281" s="1"/>
  <c r="AI336"/>
  <c r="AF336" s="1"/>
  <c r="AI335"/>
  <c r="AF335" s="1"/>
  <c r="AI299"/>
  <c r="AF299" s="1"/>
  <c r="AI207"/>
  <c r="AI381"/>
  <c r="AF381" s="1"/>
  <c r="AI224"/>
  <c r="AI138"/>
  <c r="AF138" s="1"/>
  <c r="AI361"/>
  <c r="AF361" s="1"/>
  <c r="AI358"/>
  <c r="AF358" s="1"/>
  <c r="AI194"/>
  <c r="AI245"/>
  <c r="AF245" s="1"/>
  <c r="AI210"/>
  <c r="AF210" s="1"/>
  <c r="AI326"/>
  <c r="AF326" s="1"/>
  <c r="AI328"/>
  <c r="AF328" s="1"/>
  <c r="AI324"/>
  <c r="AF324" s="1"/>
  <c r="AI195"/>
  <c r="AI230"/>
  <c r="AF230" s="1"/>
  <c r="AI339"/>
  <c r="AF339" s="1"/>
  <c r="AI251"/>
  <c r="AI171"/>
  <c r="AF171" s="1"/>
  <c r="AI369"/>
  <c r="AF369" s="1"/>
  <c r="AI372"/>
  <c r="AF372" s="1"/>
  <c r="AI331"/>
  <c r="AF331" s="1"/>
  <c r="AI347"/>
  <c r="AF347" s="1"/>
  <c r="AI272"/>
  <c r="AF272" s="1"/>
  <c r="AI93"/>
  <c r="AF93" s="1"/>
  <c r="AI167"/>
  <c r="AF167" s="1"/>
  <c r="AI354"/>
  <c r="AF354" s="1"/>
  <c r="AI353"/>
  <c r="AF353" s="1"/>
  <c r="AI130"/>
  <c r="AF130" s="1"/>
  <c r="AI350"/>
  <c r="AF350" s="1"/>
  <c r="AI100"/>
  <c r="AF100" s="1"/>
  <c r="AI222"/>
  <c r="T45"/>
  <c r="O45"/>
  <c r="M45"/>
  <c r="S45"/>
  <c r="Q45"/>
  <c r="U45"/>
  <c r="P45"/>
  <c r="L45"/>
  <c r="AF289" l="1"/>
  <c r="AF204"/>
  <c r="AF209"/>
  <c r="AF249"/>
  <c r="AF223"/>
  <c r="AF248"/>
  <c r="AF192"/>
  <c r="AF292"/>
  <c r="AF222"/>
  <c r="AF207"/>
  <c r="AF250"/>
  <c r="AF255"/>
  <c r="AF294"/>
  <c r="AF295"/>
  <c r="AF296"/>
  <c r="AF253"/>
  <c r="AF254"/>
  <c r="AF194"/>
  <c r="AF293"/>
  <c r="AF203"/>
  <c r="AF196"/>
  <c r="AF224"/>
  <c r="AF225"/>
  <c r="AF191"/>
  <c r="AF195"/>
  <c r="AF201"/>
  <c r="AF193"/>
  <c r="AF205"/>
  <c r="AF291"/>
  <c r="AF290"/>
  <c r="AF206"/>
  <c r="AF251"/>
  <c r="AF202"/>
  <c r="AF247"/>
  <c r="AF208"/>
  <c r="AF252"/>
  <c r="AF197"/>
  <c r="AF198"/>
  <c r="N51" l="1"/>
  <c r="F62"/>
  <c r="F50"/>
  <c r="N71"/>
  <c r="S64"/>
  <c r="Y70"/>
  <c r="F65"/>
  <c r="B64"/>
  <c r="C53"/>
  <c r="B72"/>
  <c r="E54"/>
  <c r="N61"/>
  <c r="F53"/>
  <c r="U72"/>
  <c r="S66"/>
  <c r="L55"/>
  <c r="E50"/>
  <c r="L51"/>
  <c r="Y67"/>
  <c r="L56"/>
  <c r="E55"/>
  <c r="L54"/>
  <c r="B60"/>
  <c r="E52"/>
  <c r="E73"/>
  <c r="S55"/>
  <c r="Y66"/>
  <c r="S72"/>
  <c r="C56"/>
  <c r="F67"/>
  <c r="S52"/>
  <c r="S57"/>
  <c r="U57"/>
  <c r="U51"/>
  <c r="C70"/>
  <c r="C50"/>
  <c r="E71"/>
  <c r="F73"/>
  <c r="Z64"/>
  <c r="Y51"/>
  <c r="Z50"/>
  <c r="S56"/>
  <c r="E68"/>
  <c r="C74"/>
  <c r="Z70"/>
  <c r="U59"/>
  <c r="U58"/>
  <c r="C69"/>
  <c r="U67"/>
  <c r="E67"/>
  <c r="Z74"/>
  <c r="C64"/>
  <c r="B59"/>
  <c r="Y55"/>
  <c r="L57"/>
  <c r="L50"/>
  <c r="N66"/>
  <c r="N72"/>
  <c r="Y59"/>
  <c r="Z69"/>
  <c r="E58"/>
  <c r="U55"/>
  <c r="E65"/>
  <c r="L64"/>
  <c r="C65"/>
  <c r="Y64"/>
  <c r="U70"/>
  <c r="E59"/>
  <c r="E72"/>
  <c r="Y73"/>
  <c r="Z71"/>
  <c r="Z52"/>
  <c r="S53"/>
  <c r="B69"/>
  <c r="B56"/>
  <c r="Y60"/>
  <c r="Y74"/>
  <c r="Z73"/>
  <c r="S63"/>
  <c r="F66"/>
  <c r="E51"/>
  <c r="C72"/>
  <c r="B74"/>
  <c r="L69"/>
  <c r="B70"/>
  <c r="Z51"/>
  <c r="Y52"/>
  <c r="U64"/>
  <c r="N56"/>
  <c r="N58"/>
  <c r="L72"/>
  <c r="S69"/>
  <c r="Y61"/>
  <c r="Z56"/>
  <c r="S51"/>
  <c r="B67"/>
  <c r="Z68"/>
  <c r="U62"/>
  <c r="C59"/>
  <c r="E63"/>
  <c r="E66"/>
  <c r="U71"/>
  <c r="Z67"/>
  <c r="S61"/>
  <c r="C67"/>
  <c r="S70"/>
  <c r="C66"/>
  <c r="U68"/>
  <c r="L62"/>
  <c r="F51"/>
  <c r="C54"/>
  <c r="L60"/>
  <c r="S50"/>
  <c r="S65"/>
  <c r="N70"/>
  <c r="B73"/>
  <c r="C61"/>
  <c r="F57"/>
  <c r="E62"/>
  <c r="F58"/>
  <c r="L68"/>
  <c r="F61"/>
  <c r="F72"/>
  <c r="E49"/>
  <c r="N74"/>
  <c r="Z57"/>
  <c r="S54"/>
  <c r="B71"/>
  <c r="C52"/>
  <c r="B52"/>
  <c r="U74"/>
  <c r="F54"/>
  <c r="B63"/>
  <c r="Z65"/>
  <c r="Z53"/>
  <c r="N62"/>
  <c r="Y72"/>
  <c r="Y54"/>
  <c r="N68"/>
  <c r="L74"/>
  <c r="S71"/>
  <c r="C68"/>
  <c r="S68"/>
  <c r="N69"/>
  <c r="S67"/>
  <c r="N55"/>
  <c r="N50"/>
  <c r="L59"/>
  <c r="E53"/>
  <c r="N52"/>
  <c r="Y63"/>
  <c r="U61"/>
  <c r="Z59"/>
  <c r="E64"/>
  <c r="N57"/>
  <c r="C60"/>
  <c r="B54"/>
  <c r="L53"/>
  <c r="F70"/>
  <c r="N53"/>
  <c r="N73"/>
  <c r="Y68"/>
  <c r="U52"/>
  <c r="S73"/>
  <c r="Z72"/>
  <c r="U56"/>
  <c r="B57"/>
  <c r="E74"/>
  <c r="F55"/>
  <c r="L66"/>
  <c r="F56"/>
  <c r="U65"/>
  <c r="B62"/>
  <c r="E61"/>
  <c r="Y62"/>
  <c r="U69"/>
  <c r="E60"/>
  <c r="C57"/>
  <c r="Z66"/>
  <c r="B53"/>
  <c r="B61"/>
  <c r="Z54"/>
  <c r="U60"/>
  <c r="E69"/>
  <c r="E56"/>
  <c r="F71"/>
  <c r="L70"/>
  <c r="Y53"/>
  <c r="F60"/>
  <c r="C71"/>
  <c r="N54"/>
  <c r="Y71"/>
  <c r="Z62"/>
  <c r="L58"/>
  <c r="C62"/>
  <c r="B50"/>
  <c r="N60"/>
  <c r="F52"/>
  <c r="Y57"/>
  <c r="S60"/>
  <c r="S58"/>
  <c r="N59"/>
  <c r="N65"/>
  <c r="Z55"/>
  <c r="L73"/>
  <c r="Z58"/>
  <c r="B51"/>
  <c r="B65"/>
  <c r="U66"/>
  <c r="U54"/>
  <c r="N64"/>
  <c r="B58"/>
  <c r="E57"/>
  <c r="B68"/>
  <c r="L71"/>
  <c r="C73"/>
  <c r="F68"/>
  <c r="S74"/>
  <c r="Z61"/>
  <c r="U53"/>
  <c r="L63"/>
  <c r="C58"/>
  <c r="Z63"/>
  <c r="F59"/>
  <c r="N63"/>
  <c r="F74"/>
  <c r="Z60"/>
  <c r="C63"/>
  <c r="E70"/>
  <c r="U50"/>
  <c r="L52"/>
  <c r="F64"/>
  <c r="Y50"/>
  <c r="Y65"/>
  <c r="L67"/>
  <c r="F63"/>
  <c r="F69"/>
  <c r="S59"/>
  <c r="S62"/>
  <c r="U63"/>
  <c r="Y56"/>
  <c r="L65"/>
  <c r="N67"/>
  <c r="B55"/>
  <c r="U73"/>
  <c r="Y58"/>
  <c r="C55"/>
  <c r="B66"/>
  <c r="L61"/>
  <c r="C51"/>
  <c r="Y69"/>
</calcChain>
</file>

<file path=xl/comments1.xml><?xml version="1.0" encoding="utf-8"?>
<comments xmlns="http://schemas.openxmlformats.org/spreadsheetml/2006/main">
  <authors>
    <author>PG-XF</author>
    <author>pumsco</author>
  </authors>
  <commentList>
    <comment ref="E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LNC → 種族 → 名称
の順に解放条件を確認する悪魔を選択
※色付きセルをクリックしてリストから選択</t>
        </r>
      </text>
    </comment>
    <comment ref="B12" authorId="1">
      <text>
        <r>
          <rPr>
            <sz val="9"/>
            <color indexed="81"/>
            <rFont val="ＭＳ Ｐゴシック"/>
            <family val="3"/>
            <charset val="128"/>
          </rPr>
          <t>上位ランクの種族解放は下位ランクの種族が条件と
なっているため、種族のレベル上げはランク１の種族
から上に向かって順番に行う必要があります。</t>
        </r>
      </text>
    </comment>
    <comment ref="E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【参考情報】
解放条件に『威霊』または『魔人』がある場合、
種族レベルを上げるためにどの悪魔を解放するかここで選択。
選択した悪魔の解放条件が表示されます。（表示のみ）
ただし、ここの条件は『併せて解放される悪魔』の判定には影響しません。
また、『解放に必要な全ての条件』にはここの解放条件は反映されないため、
</t>
        </r>
        <r>
          <rPr>
            <sz val="9"/>
            <color indexed="12"/>
            <rFont val="ＭＳ Ｐゴシック"/>
            <family val="3"/>
            <charset val="128"/>
          </rPr>
          <t>種族にダブりがある場合はレベルの高い方が解放に必要な条件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</text>
    </comment>
    <comment ref="D49" authorId="0">
      <text>
        <r>
          <rPr>
            <sz val="9"/>
            <color indexed="10"/>
            <rFont val="ＭＳ Ｐゴシック"/>
            <family val="3"/>
            <charset val="128"/>
          </rPr>
          <t>注意！</t>
        </r>
        <r>
          <rPr>
            <sz val="9"/>
            <color indexed="81"/>
            <rFont val="ＭＳ Ｐゴシック"/>
            <family val="3"/>
            <charset val="128"/>
          </rPr>
          <t xml:space="preserve">
威霊/魔人レベル上げ分による
解放悪魔は反映されません。
※詳細を見る場合は
← 右の＋マークをクリック</t>
        </r>
      </text>
    </comment>
  </commentList>
</comments>
</file>

<file path=xl/comments2.xml><?xml version="1.0" encoding="utf-8"?>
<comments xmlns="http://schemas.openxmlformats.org/spreadsheetml/2006/main">
  <authors>
    <author>PG-XF</author>
  </authors>
  <commentLis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ヘル/インドラ/ナーガ
indexの検索対応のため
後ろにスペース＋</t>
        </r>
      </text>
    </comment>
  </commentList>
</comments>
</file>

<file path=xl/sharedStrings.xml><?xml version="1.0" encoding="utf-8"?>
<sst xmlns="http://schemas.openxmlformats.org/spreadsheetml/2006/main" count="3537" uniqueCount="459">
  <si>
    <t>LNC</t>
    <phoneticPr fontId="3"/>
  </si>
  <si>
    <t>Neutral</t>
  </si>
  <si>
    <t>名称</t>
    <rPh sb="0" eb="2">
      <t>メイショウ</t>
    </rPh>
    <phoneticPr fontId="3"/>
  </si>
  <si>
    <t>種族</t>
    <rPh sb="0" eb="2">
      <t>シュゾク</t>
    </rPh>
    <phoneticPr fontId="3"/>
  </si>
  <si>
    <t>魔獣</t>
  </si>
  <si>
    <t>ネコマタ</t>
  </si>
  <si>
    <t>必要解放条件</t>
    <rPh sb="0" eb="2">
      <t>ヒツヨウ</t>
    </rPh>
    <rPh sb="2" eb="4">
      <t>カイホウ</t>
    </rPh>
    <rPh sb="4" eb="6">
      <t>ジョウケン</t>
    </rPh>
    <phoneticPr fontId="3"/>
  </si>
  <si>
    <t>個別の解放条件</t>
    <rPh sb="0" eb="2">
      <t>コベツ</t>
    </rPh>
    <rPh sb="3" eb="5">
      <t>カイホウ</t>
    </rPh>
    <rPh sb="5" eb="7">
      <t>ジョウケン</t>
    </rPh>
    <phoneticPr fontId="3"/>
  </si>
  <si>
    <t>選択悪魔の解放条件</t>
    <rPh sb="0" eb="2">
      <t>センタク</t>
    </rPh>
    <rPh sb="2" eb="4">
      <t>アクマ</t>
    </rPh>
    <rPh sb="5" eb="7">
      <t>カイホウ</t>
    </rPh>
    <rPh sb="7" eb="9">
      <t>ジョウケン</t>
    </rPh>
    <phoneticPr fontId="3"/>
  </si>
  <si>
    <t>解放に必要な全ての条件</t>
    <rPh sb="0" eb="2">
      <t>カイホウ</t>
    </rPh>
    <rPh sb="3" eb="5">
      <t>ヒツヨウ</t>
    </rPh>
    <rPh sb="6" eb="7">
      <t>スベ</t>
    </rPh>
    <rPh sb="9" eb="11">
      <t>ジョウケン</t>
    </rPh>
    <phoneticPr fontId="3"/>
  </si>
  <si>
    <t>ランク５種族</t>
    <rPh sb="4" eb="6">
      <t>シュゾク</t>
    </rPh>
    <phoneticPr fontId="3"/>
  </si>
  <si>
    <t>ランク４種族</t>
    <rPh sb="4" eb="6">
      <t>シュゾク</t>
    </rPh>
    <phoneticPr fontId="3"/>
  </si>
  <si>
    <t>ランク３種族</t>
    <rPh sb="4" eb="6">
      <t>シュゾク</t>
    </rPh>
    <phoneticPr fontId="3"/>
  </si>
  <si>
    <t>ランク２種族</t>
    <rPh sb="4" eb="6">
      <t>シュゾク</t>
    </rPh>
    <phoneticPr fontId="3"/>
  </si>
  <si>
    <t>ランク１種族</t>
    <rPh sb="4" eb="6">
      <t>シュゾク</t>
    </rPh>
    <phoneticPr fontId="3"/>
  </si>
  <si>
    <t>威霊・魔人のレベル上げの選択肢</t>
    <rPh sb="0" eb="2">
      <t>イレイ</t>
    </rPh>
    <rPh sb="3" eb="5">
      <t>マジン</t>
    </rPh>
    <rPh sb="9" eb="10">
      <t>ア</t>
    </rPh>
    <rPh sb="12" eb="15">
      <t>センタクシ</t>
    </rPh>
    <phoneticPr fontId="3"/>
  </si>
  <si>
    <t>威霊：</t>
    <rPh sb="0" eb="2">
      <t>イレイ</t>
    </rPh>
    <phoneticPr fontId="3"/>
  </si>
  <si>
    <t>魔人：</t>
    <rPh sb="0" eb="2">
      <t>マジン</t>
    </rPh>
    <phoneticPr fontId="3"/>
  </si>
  <si>
    <t>■併せて解放される悪魔</t>
    <rPh sb="1" eb="2">
      <t>アワ</t>
    </rPh>
    <rPh sb="4" eb="6">
      <t>カイホウ</t>
    </rPh>
    <rPh sb="9" eb="11">
      <t>アクマ</t>
    </rPh>
    <phoneticPr fontId="3"/>
  </si>
  <si>
    <t>併せて解放される悪魔検索用テーブル</t>
    <rPh sb="0" eb="1">
      <t>アワ</t>
    </rPh>
    <rPh sb="3" eb="5">
      <t>カイホウ</t>
    </rPh>
    <rPh sb="8" eb="10">
      <t>アクマ</t>
    </rPh>
    <rPh sb="10" eb="13">
      <t>ケンサクヨウ</t>
    </rPh>
    <phoneticPr fontId="3"/>
  </si>
  <si>
    <t>集計テーブル</t>
    <rPh sb="0" eb="2">
      <t>シュウケイ</t>
    </rPh>
    <phoneticPr fontId="3"/>
  </si>
  <si>
    <t>シリアル</t>
    <phoneticPr fontId="3"/>
  </si>
  <si>
    <t>カウント</t>
    <phoneticPr fontId="3"/>
  </si>
  <si>
    <t>判定</t>
    <rPh sb="0" eb="2">
      <t>ハンテイ</t>
    </rPh>
    <phoneticPr fontId="3"/>
  </si>
  <si>
    <t>魔神</t>
    <rPh sb="0" eb="2">
      <t>マジン</t>
    </rPh>
    <phoneticPr fontId="3"/>
  </si>
  <si>
    <t>破壊神</t>
    <rPh sb="0" eb="2">
      <t>ハカイ</t>
    </rPh>
    <rPh sb="2" eb="3">
      <t>シン</t>
    </rPh>
    <phoneticPr fontId="3"/>
  </si>
  <si>
    <t>魔王</t>
    <rPh sb="0" eb="2">
      <t>マオウ</t>
    </rPh>
    <phoneticPr fontId="3"/>
  </si>
  <si>
    <t>邪神</t>
    <rPh sb="0" eb="2">
      <t>ジャシン</t>
    </rPh>
    <phoneticPr fontId="3"/>
  </si>
  <si>
    <t>女神</t>
    <rPh sb="0" eb="2">
      <t>メガミ</t>
    </rPh>
    <phoneticPr fontId="3"/>
  </si>
  <si>
    <t>天津神</t>
    <rPh sb="0" eb="2">
      <t>アマツ</t>
    </rPh>
    <rPh sb="2" eb="3">
      <t>カミ</t>
    </rPh>
    <phoneticPr fontId="3"/>
  </si>
  <si>
    <t>国津神</t>
    <rPh sb="0" eb="1">
      <t>クニ</t>
    </rPh>
    <rPh sb="1" eb="2">
      <t>ツ</t>
    </rPh>
    <rPh sb="2" eb="3">
      <t>カミ</t>
    </rPh>
    <phoneticPr fontId="3"/>
  </si>
  <si>
    <t>地母神</t>
    <rPh sb="0" eb="3">
      <t>ジボシン</t>
    </rPh>
    <phoneticPr fontId="3"/>
  </si>
  <si>
    <t>大天使</t>
    <rPh sb="0" eb="3">
      <t>ダイテンシ</t>
    </rPh>
    <phoneticPr fontId="3"/>
  </si>
  <si>
    <t>霊鳥</t>
    <rPh sb="0" eb="2">
      <t>レイチョウ</t>
    </rPh>
    <phoneticPr fontId="3"/>
  </si>
  <si>
    <t>死神</t>
    <rPh sb="0" eb="1">
      <t>シ</t>
    </rPh>
    <rPh sb="1" eb="2">
      <t>ガミ</t>
    </rPh>
    <phoneticPr fontId="3"/>
  </si>
  <si>
    <t>神獣</t>
    <rPh sb="0" eb="2">
      <t>シンジュウ</t>
    </rPh>
    <phoneticPr fontId="3"/>
  </si>
  <si>
    <t>龍神</t>
    <rPh sb="0" eb="2">
      <t>リュウジン</t>
    </rPh>
    <phoneticPr fontId="3"/>
  </si>
  <si>
    <t>堕天使</t>
    <rPh sb="0" eb="3">
      <t>ダテンシ</t>
    </rPh>
    <phoneticPr fontId="3"/>
  </si>
  <si>
    <t>鬼女</t>
    <rPh sb="0" eb="2">
      <t>キジョ</t>
    </rPh>
    <phoneticPr fontId="3"/>
  </si>
  <si>
    <t>鬼神</t>
    <rPh sb="0" eb="2">
      <t>キシン</t>
    </rPh>
    <phoneticPr fontId="3"/>
  </si>
  <si>
    <t>凶鳥</t>
    <rPh sb="0" eb="1">
      <t>キョウ</t>
    </rPh>
    <rPh sb="1" eb="2">
      <t>チョウ</t>
    </rPh>
    <phoneticPr fontId="3"/>
  </si>
  <si>
    <t>邪鬼</t>
    <rPh sb="0" eb="2">
      <t>ジャキ</t>
    </rPh>
    <phoneticPr fontId="3"/>
  </si>
  <si>
    <t>妖魔</t>
    <rPh sb="0" eb="2">
      <t>ヨウマ</t>
    </rPh>
    <phoneticPr fontId="3"/>
  </si>
  <si>
    <t>聖獣</t>
    <rPh sb="0" eb="2">
      <t>セイジュウ</t>
    </rPh>
    <phoneticPr fontId="3"/>
  </si>
  <si>
    <t>妖獣</t>
    <rPh sb="0" eb="1">
      <t>ヨウ</t>
    </rPh>
    <rPh sb="1" eb="2">
      <t>ジュウ</t>
    </rPh>
    <phoneticPr fontId="3"/>
  </si>
  <si>
    <t>龍王</t>
    <rPh sb="0" eb="2">
      <t>リュウオウ</t>
    </rPh>
    <phoneticPr fontId="3"/>
  </si>
  <si>
    <t>夜魔</t>
    <rPh sb="0" eb="2">
      <t>ヤマ</t>
    </rPh>
    <phoneticPr fontId="3"/>
  </si>
  <si>
    <t>幻魔</t>
    <rPh sb="0" eb="1">
      <t>ゲン</t>
    </rPh>
    <rPh sb="1" eb="2">
      <t>マ</t>
    </rPh>
    <phoneticPr fontId="3"/>
  </si>
  <si>
    <t>外道</t>
    <rPh sb="0" eb="2">
      <t>ゲドウ</t>
    </rPh>
    <phoneticPr fontId="3"/>
  </si>
  <si>
    <t>天使</t>
    <rPh sb="0" eb="2">
      <t>テンシ</t>
    </rPh>
    <phoneticPr fontId="3"/>
  </si>
  <si>
    <t>妖鳥</t>
    <rPh sb="0" eb="2">
      <t>ヨウチョウ</t>
    </rPh>
    <phoneticPr fontId="3"/>
  </si>
  <si>
    <t>地霊</t>
    <rPh sb="0" eb="2">
      <t>チレイ</t>
    </rPh>
    <phoneticPr fontId="3"/>
  </si>
  <si>
    <t>魔獣</t>
    <rPh sb="0" eb="1">
      <t>マ</t>
    </rPh>
    <rPh sb="1" eb="2">
      <t>ジュウ</t>
    </rPh>
    <phoneticPr fontId="3"/>
  </si>
  <si>
    <t>妖精</t>
    <rPh sb="0" eb="2">
      <t>ヨウセイ</t>
    </rPh>
    <phoneticPr fontId="3"/>
  </si>
  <si>
    <t>精霊</t>
    <rPh sb="0" eb="2">
      <t>セイレイ</t>
    </rPh>
    <phoneticPr fontId="3"/>
  </si>
  <si>
    <t>妖鬼</t>
    <rPh sb="0" eb="2">
      <t>ヨウキ</t>
    </rPh>
    <phoneticPr fontId="3"/>
  </si>
  <si>
    <t>幽鬼</t>
    <rPh sb="0" eb="2">
      <t>ユウキ</t>
    </rPh>
    <phoneticPr fontId="3"/>
  </si>
  <si>
    <t>邪龍</t>
    <rPh sb="0" eb="1">
      <t>ジャ</t>
    </rPh>
    <rPh sb="1" eb="2">
      <t>リュウ</t>
    </rPh>
    <phoneticPr fontId="3"/>
  </si>
  <si>
    <t>威霊</t>
    <rPh sb="0" eb="2">
      <t>イレイ</t>
    </rPh>
    <phoneticPr fontId="3"/>
  </si>
  <si>
    <t>魔人</t>
    <rPh sb="0" eb="2">
      <t>マジン</t>
    </rPh>
    <phoneticPr fontId="3"/>
  </si>
  <si>
    <t>-</t>
    <phoneticPr fontId="3"/>
  </si>
  <si>
    <t>集計用</t>
    <rPh sb="0" eb="2">
      <t>シュウケイ</t>
    </rPh>
    <rPh sb="2" eb="3">
      <t>ヨウ</t>
    </rPh>
    <phoneticPr fontId="3"/>
  </si>
  <si>
    <t>条件Rank別</t>
    <rPh sb="0" eb="2">
      <t>ジョウケン</t>
    </rPh>
    <rPh sb="6" eb="7">
      <t>ベツ</t>
    </rPh>
    <phoneticPr fontId="3"/>
  </si>
  <si>
    <t>最大値</t>
    <rPh sb="0" eb="2">
      <t>サイダイ</t>
    </rPh>
    <rPh sb="2" eb="3">
      <t>チ</t>
    </rPh>
    <phoneticPr fontId="3"/>
  </si>
  <si>
    <t>大天使</t>
    <rPh sb="0" eb="3">
      <t>ダイテンシ</t>
    </rPh>
    <phoneticPr fontId="3"/>
  </si>
  <si>
    <t>ウリエル</t>
  </si>
  <si>
    <t>ラファエル</t>
  </si>
  <si>
    <t>ガブリエル</t>
  </si>
  <si>
    <t>ミカエル</t>
  </si>
  <si>
    <t>メタトロン</t>
  </si>
  <si>
    <t>威霊</t>
    <rPh sb="0" eb="1">
      <t>イ</t>
    </rPh>
    <rPh sb="1" eb="2">
      <t>レイ</t>
    </rPh>
    <phoneticPr fontId="3"/>
  </si>
  <si>
    <t>アーソナ</t>
  </si>
  <si>
    <t>ユリゼン</t>
  </si>
  <si>
    <t>サーマス</t>
  </si>
  <si>
    <t>ルヴァ</t>
  </si>
  <si>
    <t>アルビオン</t>
  </si>
  <si>
    <t>アリラト</t>
  </si>
  <si>
    <t>魔神</t>
    <rPh sb="0" eb="2">
      <t>マジン</t>
    </rPh>
    <phoneticPr fontId="3"/>
  </si>
  <si>
    <t>ミトラ</t>
  </si>
  <si>
    <t>トート</t>
  </si>
  <si>
    <t>インドラ　</t>
    <phoneticPr fontId="3"/>
  </si>
  <si>
    <t>アタバク</t>
  </si>
  <si>
    <t>オーディン</t>
  </si>
  <si>
    <t>トール</t>
  </si>
  <si>
    <t>ヴィシュヌ</t>
  </si>
  <si>
    <t>邪神</t>
    <rPh sb="0" eb="2">
      <t>ジャシン</t>
    </rPh>
    <phoneticPr fontId="3"/>
  </si>
  <si>
    <t>バフォメット</t>
  </si>
  <si>
    <t>トウテツ</t>
  </si>
  <si>
    <t>ミシャグジさま</t>
  </si>
  <si>
    <t>マダ</t>
  </si>
  <si>
    <t>パズス</t>
  </si>
  <si>
    <t>ニャルラトホテプ</t>
  </si>
  <si>
    <t>サマエル</t>
  </si>
  <si>
    <t>セト</t>
  </si>
  <si>
    <t>霊鳥</t>
    <rPh sb="0" eb="2">
      <t>レイチョウ</t>
    </rPh>
    <phoneticPr fontId="3"/>
  </si>
  <si>
    <t>ホウオウ</t>
  </si>
  <si>
    <t>ジャターユ</t>
  </si>
  <si>
    <t>フェニックス</t>
  </si>
  <si>
    <t>スパルナ</t>
  </si>
  <si>
    <t>ヤタガラス</t>
  </si>
  <si>
    <t>ガルーダ</t>
  </si>
  <si>
    <t>スザク</t>
  </si>
  <si>
    <t>女神</t>
    <rPh sb="0" eb="2">
      <t>メガミ</t>
    </rPh>
    <phoneticPr fontId="3"/>
  </si>
  <si>
    <t>ハトホル</t>
  </si>
  <si>
    <t>アメノウズメ</t>
  </si>
  <si>
    <t>サラスヴァティ</t>
  </si>
  <si>
    <t>フレイア</t>
  </si>
  <si>
    <t>サティ</t>
  </si>
  <si>
    <t>従属解放条件検索テーブル</t>
    <rPh sb="0" eb="2">
      <t>ジュウゾク</t>
    </rPh>
    <rPh sb="2" eb="4">
      <t>カイホウ</t>
    </rPh>
    <rPh sb="4" eb="6">
      <t>ジョウケン</t>
    </rPh>
    <rPh sb="6" eb="8">
      <t>ケンサク</t>
    </rPh>
    <phoneticPr fontId="3"/>
  </si>
  <si>
    <t>スカアハ</t>
  </si>
  <si>
    <t>クラス1</t>
    <phoneticPr fontId="3"/>
  </si>
  <si>
    <t>ノルン</t>
  </si>
  <si>
    <t>解放条件</t>
    <rPh sb="0" eb="2">
      <t>カイホウ</t>
    </rPh>
    <rPh sb="2" eb="4">
      <t>ジョウケン</t>
    </rPh>
    <phoneticPr fontId="3"/>
  </si>
  <si>
    <t>パラスアテナ</t>
  </si>
  <si>
    <t>ラクシュミ</t>
  </si>
  <si>
    <t>ID</t>
    <phoneticPr fontId="3"/>
  </si>
  <si>
    <t>種族ID</t>
    <rPh sb="0" eb="2">
      <t>シュゾク</t>
    </rPh>
    <phoneticPr fontId="3"/>
  </si>
  <si>
    <t>解放Lv</t>
    <rPh sb="0" eb="2">
      <t>カイホウ</t>
    </rPh>
    <phoneticPr fontId="3"/>
  </si>
  <si>
    <t>クラス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</si>
  <si>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</si>
  <si>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</si>
  <si>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</si>
  <si>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</si>
  <si>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</si>
  <si>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</si>
  <si>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</si>
  <si>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DGET用</t>
    <rPh sb="4" eb="5">
      <t>ヨウ</t>
    </rPh>
    <phoneticPr fontId="3"/>
  </si>
  <si>
    <t>天津神</t>
    <rPh sb="0" eb="2">
      <t>アマツ</t>
    </rPh>
    <rPh sb="2" eb="3">
      <t>カミ</t>
    </rPh>
    <phoneticPr fontId="3"/>
  </si>
  <si>
    <t>オモイカネ</t>
  </si>
  <si>
    <t>タヂカラオ</t>
  </si>
  <si>
    <t>タケミカヅチ</t>
  </si>
  <si>
    <t>アマテラス♂</t>
    <phoneticPr fontId="3"/>
  </si>
  <si>
    <t>アマテラス♀</t>
    <phoneticPr fontId="3"/>
  </si>
  <si>
    <t>凶鳥</t>
    <rPh sb="0" eb="2">
      <t>キョウチョウ</t>
    </rPh>
    <phoneticPr fontId="3"/>
  </si>
  <si>
    <t>オンモラキ</t>
  </si>
  <si>
    <t>モー・ショボー</t>
  </si>
  <si>
    <t>チン</t>
  </si>
  <si>
    <t>フリアイ</t>
  </si>
  <si>
    <t>アンズー</t>
  </si>
  <si>
    <t>カマソッソ</t>
  </si>
  <si>
    <t>フレスベルグ</t>
  </si>
  <si>
    <t>グルル</t>
  </si>
  <si>
    <t>天使</t>
    <rPh sb="0" eb="2">
      <t>テンシ</t>
    </rPh>
    <phoneticPr fontId="3"/>
  </si>
  <si>
    <t>エンジェル</t>
  </si>
  <si>
    <t>アークエンジェル</t>
  </si>
  <si>
    <t>プリンシパリティ</t>
  </si>
  <si>
    <t>パワー</t>
  </si>
  <si>
    <t>ヴァーチャー</t>
  </si>
  <si>
    <t>ドミニオン</t>
  </si>
  <si>
    <t>ソロネ</t>
  </si>
  <si>
    <t>邪鬼</t>
    <rPh sb="0" eb="2">
      <t>ジャキ</t>
    </rPh>
    <phoneticPr fontId="3"/>
  </si>
  <si>
    <t>オーガ</t>
  </si>
  <si>
    <t>ラクシャーサ</t>
  </si>
  <si>
    <t>エキンム</t>
  </si>
  <si>
    <t>サイクロプス</t>
  </si>
  <si>
    <t>ヘカトンケイル</t>
  </si>
  <si>
    <t>ギリメカラ</t>
  </si>
  <si>
    <t>妖鳥</t>
    <rPh sb="0" eb="2">
      <t>ヨウチョウ</t>
    </rPh>
    <phoneticPr fontId="3"/>
  </si>
  <si>
    <t>ハーピー</t>
  </si>
  <si>
    <t>マッハ</t>
  </si>
  <si>
    <t>オキュペテー</t>
  </si>
  <si>
    <t>ケライノー</t>
  </si>
  <si>
    <t>アエロー</t>
  </si>
  <si>
    <t>バイブ・カハ</t>
  </si>
  <si>
    <t>モリーアン</t>
  </si>
  <si>
    <t>妖魔</t>
    <rPh sb="0" eb="2">
      <t>ヨウマ</t>
    </rPh>
    <phoneticPr fontId="3"/>
  </si>
  <si>
    <t>アプサラス</t>
  </si>
  <si>
    <t>イソラ</t>
  </si>
  <si>
    <t>ディース</t>
  </si>
  <si>
    <t>キンナリー</t>
  </si>
  <si>
    <t>オンコット</t>
  </si>
  <si>
    <t>ジン</t>
  </si>
  <si>
    <t>イフリート</t>
  </si>
  <si>
    <t>ガネーシャ</t>
  </si>
  <si>
    <t>プルキシ</t>
  </si>
  <si>
    <t>地霊</t>
    <rPh sb="0" eb="2">
      <t>チレイ</t>
    </rPh>
    <phoneticPr fontId="3"/>
  </si>
  <si>
    <t>コダマ</t>
  </si>
  <si>
    <t>カハク</t>
  </si>
  <si>
    <t>スダマ</t>
  </si>
  <si>
    <t>ブッカブー</t>
  </si>
  <si>
    <t>ノッカー</t>
  </si>
  <si>
    <t>ドワーフ</t>
  </si>
  <si>
    <t>サルタヒコ</t>
  </si>
  <si>
    <t>ウベルリ</t>
  </si>
  <si>
    <t>ティターン</t>
  </si>
  <si>
    <t>死神</t>
    <rPh sb="0" eb="1">
      <t>シ</t>
    </rPh>
    <rPh sb="1" eb="2">
      <t>ガミ</t>
    </rPh>
    <phoneticPr fontId="3"/>
  </si>
  <si>
    <t>ヘル　</t>
    <phoneticPr fontId="3"/>
  </si>
  <si>
    <t>チェルノボグ</t>
  </si>
  <si>
    <t>ゲーデ</t>
  </si>
  <si>
    <t>モト</t>
  </si>
  <si>
    <t>ホクトセイクン</t>
  </si>
  <si>
    <t>聖獣</t>
    <rPh sb="0" eb="2">
      <t>セイジュウ</t>
    </rPh>
    <phoneticPr fontId="3"/>
  </si>
  <si>
    <t>シーサー</t>
  </si>
  <si>
    <t>ユニコーン</t>
  </si>
  <si>
    <t>ハクタク</t>
  </si>
  <si>
    <t>パピルサグ</t>
  </si>
  <si>
    <t>アピス</t>
  </si>
  <si>
    <t>キリン</t>
  </si>
  <si>
    <t>センリ</t>
  </si>
  <si>
    <t>キマイラ</t>
  </si>
  <si>
    <t>スレイプニル</t>
  </si>
  <si>
    <t>ビャッコ</t>
  </si>
  <si>
    <t>魔獣</t>
    <rPh sb="0" eb="1">
      <t>マ</t>
    </rPh>
    <rPh sb="1" eb="2">
      <t>ジュウ</t>
    </rPh>
    <phoneticPr fontId="3"/>
  </si>
  <si>
    <t>ケットシー</t>
  </si>
  <si>
    <t>イヌガミ</t>
  </si>
  <si>
    <t>カーシー</t>
  </si>
  <si>
    <t>オルトロス</t>
  </si>
  <si>
    <t>タンキ</t>
  </si>
  <si>
    <t>ドゥン</t>
  </si>
  <si>
    <t>ケルベロス</t>
  </si>
  <si>
    <t>阿修羅ケルベロス</t>
  </si>
  <si>
    <t>妖精</t>
    <rPh sb="0" eb="2">
      <t>ヨウセイ</t>
    </rPh>
    <phoneticPr fontId="3"/>
  </si>
  <si>
    <t>ピクシー</t>
  </si>
  <si>
    <t>ジャックフロスト</t>
  </si>
  <si>
    <t>ジャックランタン</t>
  </si>
  <si>
    <t>ガンダルヴァ</t>
  </si>
  <si>
    <t>ケルピー</t>
  </si>
  <si>
    <t>ハイピクシー</t>
  </si>
  <si>
    <t>エルフ</t>
  </si>
  <si>
    <t>トロール</t>
  </si>
  <si>
    <t>タム・リン</t>
  </si>
  <si>
    <t>ヴィヴィアン</t>
  </si>
  <si>
    <t>オベロン</t>
  </si>
  <si>
    <t>ティターニア</t>
  </si>
  <si>
    <t>精霊</t>
    <rPh sb="0" eb="2">
      <t>セイレイ</t>
    </rPh>
    <phoneticPr fontId="3"/>
  </si>
  <si>
    <t>アーシーズ</t>
  </si>
  <si>
    <t>エアロス</t>
  </si>
  <si>
    <t>アクアンズ</t>
  </si>
  <si>
    <t>フレイミーズ</t>
  </si>
  <si>
    <t>魔人</t>
    <rPh sb="0" eb="2">
      <t>マジン</t>
    </rPh>
    <phoneticPr fontId="3"/>
  </si>
  <si>
    <t>アリス</t>
  </si>
  <si>
    <t>マタドール</t>
  </si>
  <si>
    <t>ヘルズエンジェル</t>
  </si>
  <si>
    <t>ホワイトライダー</t>
  </si>
  <si>
    <t>だいそうじょう</t>
  </si>
  <si>
    <t>レッドライダー</t>
  </si>
  <si>
    <t>ブラックライダー</t>
  </si>
  <si>
    <t>ジャンヌ</t>
  </si>
  <si>
    <t>トキサダ</t>
  </si>
  <si>
    <t>ヨシツネ</t>
  </si>
  <si>
    <t>ペイルライダー</t>
  </si>
  <si>
    <t>トランペッター</t>
  </si>
  <si>
    <t>マザーハーロット</t>
  </si>
  <si>
    <t>幻魔</t>
    <rPh sb="0" eb="2">
      <t>ゲンマ</t>
    </rPh>
    <phoneticPr fontId="3"/>
  </si>
  <si>
    <t>セタンタ</t>
  </si>
  <si>
    <t>ヴァルキリー</t>
  </si>
  <si>
    <t>クー・フーリン</t>
  </si>
  <si>
    <t>クラマテング</t>
  </si>
  <si>
    <t>ハヤグリーヴァ</t>
  </si>
  <si>
    <t>ハヌマーン</t>
  </si>
  <si>
    <t>フロストエース</t>
  </si>
  <si>
    <t>クルースニク</t>
  </si>
  <si>
    <t>妖獣</t>
    <rPh sb="0" eb="1">
      <t>ヨウ</t>
    </rPh>
    <rPh sb="1" eb="2">
      <t>ジュウ</t>
    </rPh>
    <phoneticPr fontId="3"/>
  </si>
  <si>
    <t>ガルム</t>
  </si>
  <si>
    <t>バイコーン</t>
  </si>
  <si>
    <t>ギュウキ</t>
  </si>
  <si>
    <t>ヌエ</t>
  </si>
  <si>
    <t>ライジュウ</t>
  </si>
  <si>
    <t>モスマン</t>
  </si>
  <si>
    <t>カトブレパス</t>
  </si>
  <si>
    <t>フェンリル</t>
  </si>
  <si>
    <t>トウコツ</t>
  </si>
  <si>
    <t>龍王</t>
    <rPh sb="0" eb="2">
      <t>リュウオウ</t>
    </rPh>
    <phoneticPr fontId="3"/>
  </si>
  <si>
    <t>ノズチ</t>
  </si>
  <si>
    <t>ナーガ　</t>
    <phoneticPr fontId="3"/>
  </si>
  <si>
    <t>ミズチ</t>
  </si>
  <si>
    <t>ナーガラジャ</t>
  </si>
  <si>
    <t>ヴィーヴル</t>
  </si>
  <si>
    <t>ユルング</t>
  </si>
  <si>
    <t>ヤマタノオロチ</t>
  </si>
  <si>
    <t>夜魔</t>
    <rPh sb="0" eb="2">
      <t>ヤマ</t>
    </rPh>
    <phoneticPr fontId="3"/>
  </si>
  <si>
    <t>アルプ</t>
  </si>
  <si>
    <t>エンプーサ</t>
  </si>
  <si>
    <t>リリム</t>
  </si>
  <si>
    <t>フォーモリア</t>
  </si>
  <si>
    <t>インキュバス</t>
  </si>
  <si>
    <t>サキュバス</t>
  </si>
  <si>
    <t>キウン</t>
  </si>
  <si>
    <t>ロア</t>
  </si>
  <si>
    <t>クイーンメイブ</t>
  </si>
  <si>
    <t>ジャアクフロスト</t>
  </si>
  <si>
    <t>ニュクス</t>
  </si>
  <si>
    <t>リリス</t>
  </si>
  <si>
    <t>神獣</t>
    <rPh sb="0" eb="2">
      <t>シンジュウ</t>
    </rPh>
    <phoneticPr fontId="3"/>
  </si>
  <si>
    <t>マカミ</t>
  </si>
  <si>
    <t>カイチ</t>
  </si>
  <si>
    <t>ナンディ</t>
  </si>
  <si>
    <t>ナラシンハ</t>
  </si>
  <si>
    <t>ゲンブ</t>
  </si>
  <si>
    <t>バロン</t>
  </si>
  <si>
    <t>外道</t>
    <rPh sb="0" eb="2">
      <t>ゲドウ</t>
    </rPh>
    <phoneticPr fontId="3"/>
  </si>
  <si>
    <t>ウィルオウィスプ</t>
  </si>
  <si>
    <t>スライム</t>
  </si>
  <si>
    <t>モウリョウ</t>
  </si>
  <si>
    <t>ブロブ</t>
  </si>
  <si>
    <t>ブラックウーズ</t>
  </si>
  <si>
    <t>シャドウ</t>
  </si>
  <si>
    <t>スペクター</t>
  </si>
  <si>
    <t>ファントム</t>
  </si>
  <si>
    <t>妖鬼</t>
    <rPh sb="0" eb="2">
      <t>ヨウキ</t>
    </rPh>
    <phoneticPr fontId="3"/>
  </si>
  <si>
    <t>シキガミ</t>
  </si>
  <si>
    <t>コッパテング</t>
  </si>
  <si>
    <t>オニ</t>
  </si>
  <si>
    <t>トゥルダク</t>
  </si>
  <si>
    <t>モムノフ</t>
  </si>
  <si>
    <t>アズミ</t>
  </si>
  <si>
    <t>カラステング</t>
  </si>
  <si>
    <t>ヨモツイクサ</t>
  </si>
  <si>
    <t>ヤクシャ</t>
  </si>
  <si>
    <t>キンキ</t>
  </si>
  <si>
    <t>シキオウジ</t>
  </si>
  <si>
    <t>スイキ</t>
  </si>
  <si>
    <t>フウキ</t>
  </si>
  <si>
    <t>オンギョウキ</t>
  </si>
  <si>
    <t>幽鬼</t>
    <rPh sb="0" eb="2">
      <t>ユウキ</t>
    </rPh>
    <phoneticPr fontId="3"/>
  </si>
  <si>
    <t>ポルターガイスト</t>
  </si>
  <si>
    <t>ガキ</t>
  </si>
  <si>
    <t>ヤカー</t>
  </si>
  <si>
    <t>グール</t>
  </si>
  <si>
    <t>コロンゾン</t>
  </si>
  <si>
    <t>ラフィン・スカル</t>
  </si>
  <si>
    <t>ピシャーチャ</t>
  </si>
  <si>
    <t>レギオン</t>
  </si>
  <si>
    <t>ヴェータラ</t>
  </si>
  <si>
    <t>クヴァンダ</t>
  </si>
  <si>
    <t>クドラク</t>
  </si>
  <si>
    <t>龍神</t>
    <rPh sb="0" eb="2">
      <t>リュウジン</t>
    </rPh>
    <phoneticPr fontId="3"/>
  </si>
  <si>
    <t>コワトリクエ</t>
  </si>
  <si>
    <t>ガンガー</t>
  </si>
  <si>
    <t>ケツアルカトル</t>
  </si>
  <si>
    <t>アナンタ</t>
  </si>
  <si>
    <t>セイリュウ</t>
  </si>
  <si>
    <t>堕天使</t>
    <rPh sb="0" eb="3">
      <t>ダテンシ</t>
    </rPh>
    <phoneticPr fontId="3"/>
  </si>
  <si>
    <t>アンドラス</t>
  </si>
  <si>
    <t>フォルネウス</t>
  </si>
  <si>
    <t>デカラビア</t>
  </si>
  <si>
    <t>エリゴール</t>
  </si>
  <si>
    <t>ベリス</t>
  </si>
  <si>
    <t>オセ</t>
  </si>
  <si>
    <t>オロバス</t>
  </si>
  <si>
    <t>フラロウス</t>
  </si>
  <si>
    <t>アザゼル</t>
  </si>
  <si>
    <t>鬼女</t>
    <rPh sb="0" eb="2">
      <t>キジョ</t>
    </rPh>
    <phoneticPr fontId="3"/>
  </si>
  <si>
    <t>ダツエバ</t>
  </si>
  <si>
    <t>アチェリ</t>
  </si>
  <si>
    <t>ターラカ</t>
  </si>
  <si>
    <t>ヨモツシコメ</t>
  </si>
  <si>
    <t>ゴルゴン</t>
  </si>
  <si>
    <t>ラミア</t>
  </si>
  <si>
    <t>リャナンシー</t>
  </si>
  <si>
    <t>ユキジョロウ</t>
  </si>
  <si>
    <t>ダーキニー</t>
  </si>
  <si>
    <t>アルケニー</t>
  </si>
  <si>
    <t>ヤクシニー</t>
  </si>
  <si>
    <t>クロト</t>
  </si>
  <si>
    <t>ラケシス</t>
  </si>
  <si>
    <t>アトロポス</t>
  </si>
  <si>
    <t>ランダ</t>
  </si>
  <si>
    <t>国津神</t>
    <rPh sb="0" eb="1">
      <t>クニ</t>
    </rPh>
    <rPh sb="1" eb="3">
      <t>ツカミ</t>
    </rPh>
    <phoneticPr fontId="3"/>
  </si>
  <si>
    <t>オオナムチ</t>
  </si>
  <si>
    <t>オオクニヌシ</t>
  </si>
  <si>
    <t>タケミナカタ</t>
  </si>
  <si>
    <t>アラハバキ</t>
  </si>
  <si>
    <t>地母神</t>
    <rPh sb="0" eb="3">
      <t>ジボシン</t>
    </rPh>
    <phoneticPr fontId="3"/>
  </si>
  <si>
    <t>キクリヒメ</t>
  </si>
  <si>
    <t>クシナダヒメ</t>
  </si>
  <si>
    <t>アルテミス</t>
  </si>
  <si>
    <t>パールヴァティ</t>
  </si>
  <si>
    <t>カーリー</t>
  </si>
  <si>
    <t>スカディ</t>
  </si>
  <si>
    <t>イシス</t>
  </si>
  <si>
    <t>イシュタル</t>
  </si>
  <si>
    <t>邪龍</t>
    <rPh sb="0" eb="1">
      <t>ジャ</t>
    </rPh>
    <rPh sb="1" eb="2">
      <t>リュウ</t>
    </rPh>
    <phoneticPr fontId="3"/>
  </si>
  <si>
    <t>コカトライス</t>
  </si>
  <si>
    <t>タラスク</t>
  </si>
  <si>
    <t>バジリスク</t>
  </si>
  <si>
    <t>ティホン</t>
  </si>
  <si>
    <t>ニーズホッグ</t>
  </si>
  <si>
    <t>キングー</t>
  </si>
  <si>
    <t>ヴァスキ</t>
  </si>
  <si>
    <t>鬼神</t>
    <rPh sb="0" eb="2">
      <t>キシン</t>
    </rPh>
    <phoneticPr fontId="3"/>
  </si>
  <si>
    <t>ゾウチョウテン</t>
  </si>
  <si>
    <t>コウモクテン</t>
  </si>
  <si>
    <t>ジコクテン</t>
  </si>
  <si>
    <t>ビシャモンテン</t>
  </si>
  <si>
    <t>破壊神</t>
    <rPh sb="0" eb="2">
      <t>ハカイ</t>
    </rPh>
    <rPh sb="2" eb="3">
      <t>シン</t>
    </rPh>
    <phoneticPr fontId="3"/>
  </si>
  <si>
    <t>ディオニソス</t>
  </si>
  <si>
    <t>アレス</t>
  </si>
  <si>
    <t>インドラジット</t>
  </si>
  <si>
    <t>セイテンタイセイ</t>
  </si>
  <si>
    <t>カルティケーヤ</t>
  </si>
  <si>
    <t>スサノオ</t>
  </si>
  <si>
    <t>シヴァ</t>
  </si>
  <si>
    <t>魔王</t>
    <rPh sb="0" eb="2">
      <t>マオウ</t>
    </rPh>
    <phoneticPr fontId="3"/>
  </si>
  <si>
    <t>キングフロスト</t>
  </si>
  <si>
    <t>ロキ</t>
  </si>
  <si>
    <t>ヘカーテ</t>
  </si>
  <si>
    <t>モロク</t>
  </si>
  <si>
    <t>ツィツィミトル</t>
  </si>
  <si>
    <t>ベルゼブブ(人)</t>
  </si>
  <si>
    <t>マーラ</t>
  </si>
  <si>
    <t>秩序破りのロキ</t>
  </si>
  <si>
    <t>スルト</t>
  </si>
  <si>
    <t>アスタロト</t>
  </si>
  <si>
    <t>ベルゼブブ(蝿)</t>
  </si>
  <si>
    <t>シリアル</t>
    <phoneticPr fontId="3"/>
  </si>
  <si>
    <t>LNC</t>
    <phoneticPr fontId="3"/>
  </si>
  <si>
    <t>種族</t>
    <rPh sb="0" eb="2">
      <t>シュゾク</t>
    </rPh>
    <phoneticPr fontId="3"/>
  </si>
  <si>
    <t>ID</t>
    <phoneticPr fontId="3"/>
  </si>
  <si>
    <t>名称</t>
    <rPh sb="0" eb="2">
      <t>メイショウ</t>
    </rPh>
    <phoneticPr fontId="3"/>
  </si>
  <si>
    <t>N/S</t>
    <phoneticPr fontId="3"/>
  </si>
  <si>
    <t>条件0種族</t>
    <rPh sb="0" eb="2">
      <t>ジョウケン</t>
    </rPh>
    <rPh sb="3" eb="5">
      <t>シュゾク</t>
    </rPh>
    <phoneticPr fontId="3"/>
  </si>
  <si>
    <t>条件0Lv</t>
    <rPh sb="0" eb="2">
      <t>ジョウケン</t>
    </rPh>
    <phoneticPr fontId="3"/>
  </si>
  <si>
    <t>条件1種族</t>
    <rPh sb="0" eb="2">
      <t>ジョウケン</t>
    </rPh>
    <rPh sb="3" eb="5">
      <t>シュゾク</t>
    </rPh>
    <phoneticPr fontId="3"/>
  </si>
  <si>
    <t>条件1Lv</t>
    <rPh sb="0" eb="2">
      <t>ジョウケン</t>
    </rPh>
    <phoneticPr fontId="3"/>
  </si>
  <si>
    <t>条件2種族</t>
    <rPh sb="0" eb="2">
      <t>ジョウケン</t>
    </rPh>
    <rPh sb="3" eb="5">
      <t>シュゾク</t>
    </rPh>
    <phoneticPr fontId="3"/>
  </si>
  <si>
    <t>条件2Lv</t>
    <rPh sb="0" eb="2">
      <t>ジョウケン</t>
    </rPh>
    <phoneticPr fontId="3"/>
  </si>
  <si>
    <t>条件3種族</t>
    <rPh sb="0" eb="2">
      <t>ジョウケン</t>
    </rPh>
    <rPh sb="3" eb="5">
      <t>シュゾク</t>
    </rPh>
    <phoneticPr fontId="3"/>
  </si>
  <si>
    <t>条件3Lv</t>
    <rPh sb="0" eb="2">
      <t>ジョウケン</t>
    </rPh>
    <phoneticPr fontId="3"/>
  </si>
  <si>
    <t>条件Rank</t>
    <rPh sb="0" eb="2">
      <t>ジョウケン</t>
    </rPh>
    <phoneticPr fontId="3"/>
  </si>
  <si>
    <t>条件表示用</t>
    <rPh sb="0" eb="2">
      <t>ジョウケン</t>
    </rPh>
    <rPh sb="2" eb="5">
      <t>ヒョウジヨウ</t>
    </rPh>
    <phoneticPr fontId="3"/>
  </si>
  <si>
    <t>Law</t>
    <phoneticPr fontId="3"/>
  </si>
  <si>
    <t>ノーマル</t>
    <phoneticPr fontId="3"/>
  </si>
  <si>
    <t>-</t>
    <phoneticPr fontId="3"/>
  </si>
  <si>
    <t>Chaos</t>
    <phoneticPr fontId="3"/>
  </si>
  <si>
    <t>特殊</t>
    <rPh sb="0" eb="2">
      <t>トクシュ</t>
    </rPh>
    <phoneticPr fontId="3"/>
  </si>
  <si>
    <t>凶鳥</t>
    <rPh sb="0" eb="2">
      <t>キョウチョウ</t>
    </rPh>
    <phoneticPr fontId="3"/>
  </si>
  <si>
    <t>竜神</t>
    <rPh sb="0" eb="2">
      <t>リュウジン</t>
    </rPh>
    <phoneticPr fontId="3"/>
  </si>
  <si>
    <t>Neutral</t>
    <phoneticPr fontId="3"/>
  </si>
  <si>
    <t>インドラ　</t>
    <phoneticPr fontId="3"/>
  </si>
  <si>
    <t>Law</t>
    <phoneticPr fontId="3"/>
  </si>
  <si>
    <t>-</t>
    <phoneticPr fontId="3"/>
  </si>
  <si>
    <t>ノーマル</t>
    <phoneticPr fontId="3"/>
  </si>
  <si>
    <t>Neutral</t>
    <phoneticPr fontId="3"/>
  </si>
  <si>
    <t>Chaos</t>
    <phoneticPr fontId="3"/>
  </si>
  <si>
    <t>種族クラス２</t>
    <rPh sb="0" eb="2">
      <t>シュゾク</t>
    </rPh>
    <phoneticPr fontId="3"/>
  </si>
  <si>
    <t>種族クラス１</t>
    <rPh sb="0" eb="2">
      <t>シュゾク</t>
    </rPh>
    <phoneticPr fontId="3"/>
  </si>
  <si>
    <t>分霊</t>
    <rPh sb="0" eb="2">
      <t>ブンレイ</t>
    </rPh>
    <phoneticPr fontId="3"/>
  </si>
  <si>
    <t>アリス</t>
    <phoneticPr fontId="3"/>
  </si>
  <si>
    <t>マタドール</t>
    <phoneticPr fontId="3"/>
  </si>
  <si>
    <t>幻魔</t>
    <rPh sb="0" eb="2">
      <t>ゲンマ</t>
    </rPh>
    <phoneticPr fontId="3"/>
  </si>
  <si>
    <t>アマテラス♂</t>
    <phoneticPr fontId="3"/>
  </si>
  <si>
    <t>天津</t>
    <rPh sb="0" eb="2">
      <t>アマツ</t>
    </rPh>
    <phoneticPr fontId="3"/>
  </si>
  <si>
    <t>LNC</t>
    <phoneticPr fontId="3"/>
  </si>
  <si>
    <t>アマテラス♀</t>
    <phoneticPr fontId="3"/>
  </si>
  <si>
    <t>Law</t>
    <phoneticPr fontId="3"/>
  </si>
  <si>
    <t>ノーマル</t>
    <phoneticPr fontId="3"/>
  </si>
  <si>
    <t>-</t>
    <phoneticPr fontId="3"/>
  </si>
  <si>
    <t>表示用</t>
    <rPh sb="0" eb="3">
      <t>ヒョウジヨウ</t>
    </rPh>
    <phoneticPr fontId="3"/>
  </si>
  <si>
    <t>Law</t>
    <phoneticPr fontId="3"/>
  </si>
  <si>
    <t>ノーマル</t>
    <phoneticPr fontId="3"/>
  </si>
  <si>
    <t>Law</t>
    <phoneticPr fontId="3"/>
  </si>
  <si>
    <t>ノーマル</t>
    <phoneticPr fontId="3"/>
  </si>
  <si>
    <t>-</t>
    <phoneticPr fontId="3"/>
  </si>
  <si>
    <t>Neutral</t>
    <phoneticPr fontId="3"/>
  </si>
  <si>
    <t>ヘル　</t>
    <phoneticPr fontId="3"/>
  </si>
  <si>
    <t>ナーガ　</t>
    <phoneticPr fontId="3"/>
  </si>
  <si>
    <t>Chaos</t>
    <phoneticPr fontId="3"/>
  </si>
  <si>
    <t>国津神</t>
    <rPh sb="0" eb="1">
      <t>クニ</t>
    </rPh>
    <rPh sb="1" eb="3">
      <t>ツカミ</t>
    </rPh>
    <phoneticPr fontId="3"/>
  </si>
</sst>
</file>

<file path=xl/styles.xml><?xml version="1.0" encoding="utf-8"?>
<styleSheet xmlns="http://schemas.openxmlformats.org/spreadsheetml/2006/main">
  <numFmts count="2">
    <numFmt numFmtId="176" formatCode="&quot;Lv &quot;0;;&quot;-&quot;;"/>
    <numFmt numFmtId="177" formatCode="General&quot; 体&quot;"/>
  </numFmts>
  <fonts count="15">
    <font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0"/>
      </right>
      <top/>
      <bottom style="thick">
        <color theme="0"/>
      </bottom>
      <diagonal/>
    </border>
    <border>
      <left style="dashed">
        <color theme="0"/>
      </left>
      <right style="dashed">
        <color theme="0"/>
      </right>
      <top/>
      <bottom style="thick">
        <color theme="0"/>
      </bottom>
      <diagonal/>
    </border>
    <border>
      <left/>
      <right style="dashed">
        <color theme="0"/>
      </right>
      <top style="thick">
        <color theme="0"/>
      </top>
      <bottom style="thick">
        <color theme="0"/>
      </bottom>
      <diagonal/>
    </border>
    <border>
      <left style="dashed">
        <color theme="0"/>
      </left>
      <right style="dashed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8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4" fillId="5" borderId="9" xfId="0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6" borderId="9" xfId="0" applyFont="1" applyFill="1" applyBorder="1" applyAlignment="1">
      <alignment horizontal="center" vertical="center"/>
    </xf>
    <xf numFmtId="176" fontId="4" fillId="6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177" fontId="8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0" xfId="0" applyAlignment="1"/>
    <xf numFmtId="0" fontId="7" fillId="8" borderId="2" xfId="0" applyFont="1" applyFill="1" applyBorder="1" applyAlignment="1">
      <alignment horizontal="center" vertical="top"/>
    </xf>
    <xf numFmtId="0" fontId="10" fillId="8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vertical="center" textRotation="255"/>
    </xf>
    <xf numFmtId="0" fontId="0" fillId="0" borderId="2" xfId="0" applyBorder="1" applyAlignment="1">
      <alignment horizontal="centerContinuous" vertical="center"/>
    </xf>
    <xf numFmtId="0" fontId="10" fillId="0" borderId="2" xfId="0" applyFont="1" applyBorder="1">
      <alignment vertical="center"/>
    </xf>
    <xf numFmtId="0" fontId="0" fillId="9" borderId="2" xfId="0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1" borderId="2" xfId="0" applyFill="1" applyBorder="1">
      <alignment vertical="center"/>
    </xf>
    <xf numFmtId="0" fontId="0" fillId="12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3" borderId="2" xfId="0" applyFill="1" applyBorder="1">
      <alignment vertical="center"/>
    </xf>
    <xf numFmtId="0" fontId="0" fillId="14" borderId="2" xfId="0" applyFill="1" applyBorder="1">
      <alignment vertical="center"/>
    </xf>
    <xf numFmtId="0" fontId="0" fillId="15" borderId="2" xfId="0" applyFill="1" applyBorder="1">
      <alignment vertical="center"/>
    </xf>
    <xf numFmtId="0" fontId="0" fillId="16" borderId="2" xfId="0" applyFill="1" applyBorder="1">
      <alignment vertical="center"/>
    </xf>
    <xf numFmtId="0" fontId="0" fillId="2" borderId="2" xfId="0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2" xfId="0" applyFont="1" applyBorder="1" applyAlignment="1">
      <alignment horizontal="centerContinuous" vertical="center"/>
    </xf>
    <xf numFmtId="0" fontId="10" fillId="0" borderId="29" xfId="0" applyFont="1" applyBorder="1">
      <alignment vertical="center"/>
    </xf>
    <xf numFmtId="0" fontId="10" fillId="0" borderId="28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  <i val="0"/>
        <color rgb="FFC00000"/>
      </font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GLZ&#35299;&#25918;&#26465;&#20214;&#26908;&#32034;&#12471;&#12540;&#12488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索"/>
      <sheetName val="検索 (2)"/>
      <sheetName val="従属"/>
      <sheetName val="Sheet5"/>
      <sheetName val="Sheet6"/>
      <sheetName val="Sheet4"/>
      <sheetName val="検索 (3)"/>
      <sheetName val="データ"/>
    </sheetNames>
    <sheetDataSet>
      <sheetData sheetId="0"/>
      <sheetData sheetId="1">
        <row r="50">
          <cell r="D50" t="str">
            <v>ガブリエル</v>
          </cell>
        </row>
        <row r="51">
          <cell r="D51" t="str">
            <v>ミカエル</v>
          </cell>
        </row>
        <row r="52">
          <cell r="D52" t="str">
            <v>メタトロン</v>
          </cell>
        </row>
        <row r="53">
          <cell r="D53" t="str">
            <v>アーソナ</v>
          </cell>
        </row>
        <row r="54">
          <cell r="D54" t="str">
            <v>ユリゼン</v>
          </cell>
        </row>
        <row r="55">
          <cell r="D55" t="str">
            <v>サーマス</v>
          </cell>
        </row>
        <row r="56">
          <cell r="D56" t="str">
            <v>ルヴァ</v>
          </cell>
        </row>
        <row r="57">
          <cell r="D57" t="str">
            <v>アルビオン</v>
          </cell>
        </row>
        <row r="58">
          <cell r="D58" t="str">
            <v>アリラト</v>
          </cell>
        </row>
        <row r="59">
          <cell r="D59" t="str">
            <v>トール</v>
          </cell>
        </row>
        <row r="60">
          <cell r="D60" t="str">
            <v>ヴィシュヌ</v>
          </cell>
        </row>
        <row r="61">
          <cell r="D61" t="str">
            <v>パズス</v>
          </cell>
        </row>
        <row r="62">
          <cell r="D62" t="str">
            <v>ニャルラトホテプ</v>
          </cell>
        </row>
        <row r="63">
          <cell r="D63" t="str">
            <v>サマエル</v>
          </cell>
        </row>
        <row r="64">
          <cell r="D64" t="str">
            <v>セト</v>
          </cell>
        </row>
        <row r="65">
          <cell r="D65" t="str">
            <v>スザク</v>
          </cell>
        </row>
        <row r="66">
          <cell r="D66" t="str">
            <v>アマテラス♂</v>
          </cell>
        </row>
        <row r="67">
          <cell r="D67" t="str">
            <v>アマテラス♀</v>
          </cell>
        </row>
        <row r="68">
          <cell r="D68" t="str">
            <v>ギリメカラ</v>
          </cell>
        </row>
        <row r="69">
          <cell r="D69" t="str">
            <v>ビャッコ</v>
          </cell>
        </row>
        <row r="70">
          <cell r="D70" t="str">
            <v>ルーパ君</v>
          </cell>
        </row>
        <row r="71">
          <cell r="D71" t="str">
            <v>アリス</v>
          </cell>
        </row>
        <row r="72">
          <cell r="D72" t="str">
            <v>マタドール</v>
          </cell>
        </row>
        <row r="73">
          <cell r="D73" t="str">
            <v>ヘルズ</v>
          </cell>
        </row>
        <row r="74">
          <cell r="D74" t="str">
            <v>ホワイトライダー</v>
          </cell>
        </row>
        <row r="75">
          <cell r="D75" t="str">
            <v>だいそうじょう</v>
          </cell>
        </row>
        <row r="76">
          <cell r="D76" t="str">
            <v>レッドライダー</v>
          </cell>
        </row>
        <row r="77">
          <cell r="D77" t="str">
            <v>ブラックライダー</v>
          </cell>
        </row>
        <row r="78">
          <cell r="D78" t="str">
            <v>ジャンヌ</v>
          </cell>
        </row>
        <row r="79">
          <cell r="D79" t="str">
            <v>トキサダ</v>
          </cell>
        </row>
        <row r="80">
          <cell r="D80" t="str">
            <v>ヨシツネ</v>
          </cell>
        </row>
        <row r="81">
          <cell r="D81" t="str">
            <v>ペイルライダー</v>
          </cell>
        </row>
        <row r="82">
          <cell r="D82" t="str">
            <v>トランペッター</v>
          </cell>
        </row>
        <row r="83">
          <cell r="D83" t="str">
            <v>マザーハーロット</v>
          </cell>
        </row>
        <row r="84">
          <cell r="D84" t="str">
            <v>フロストエース</v>
          </cell>
        </row>
        <row r="85">
          <cell r="D85" t="str">
            <v>クルースニク</v>
          </cell>
        </row>
        <row r="86">
          <cell r="D86" t="str">
            <v>ヤマタノオロチ</v>
          </cell>
        </row>
        <row r="87">
          <cell r="D87" t="str">
            <v>ジャアクフロスト</v>
          </cell>
        </row>
        <row r="88">
          <cell r="D88" t="str">
            <v>ニュクス</v>
          </cell>
        </row>
        <row r="89">
          <cell r="D89" t="str">
            <v>リリス</v>
          </cell>
        </row>
        <row r="90">
          <cell r="D90" t="str">
            <v>ゲンブ</v>
          </cell>
        </row>
        <row r="91">
          <cell r="D91" t="str">
            <v>バロン</v>
          </cell>
        </row>
        <row r="92">
          <cell r="D92" t="str">
            <v>クドラク</v>
          </cell>
        </row>
        <row r="93">
          <cell r="D93" t="str">
            <v>セイリュウ</v>
          </cell>
        </row>
        <row r="94">
          <cell r="D94" t="str">
            <v>ランダ</v>
          </cell>
        </row>
        <row r="95">
          <cell r="D95" t="str">
            <v>イシュタル</v>
          </cell>
        </row>
        <row r="96">
          <cell r="D96" t="str">
            <v>カルティケーヤ</v>
          </cell>
        </row>
        <row r="97">
          <cell r="D97" t="str">
            <v>スサノオ</v>
          </cell>
        </row>
        <row r="98">
          <cell r="D98" t="str">
            <v>シヴァ</v>
          </cell>
        </row>
        <row r="99">
          <cell r="D99" t="str">
            <v>掟破りのロキ</v>
          </cell>
        </row>
        <row r="100">
          <cell r="D100" t="str">
            <v>スルト</v>
          </cell>
        </row>
        <row r="101">
          <cell r="D101" t="str">
            <v>アスタロト</v>
          </cell>
        </row>
        <row r="102">
          <cell r="D102" t="str">
            <v>ベルゼブブ（蝿）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3"/>
  <sheetViews>
    <sheetView showGridLines="0" tabSelected="1" workbookViewId="0">
      <selection activeCell="F3" sqref="F3"/>
    </sheetView>
  </sheetViews>
  <sheetFormatPr defaultRowHeight="12" outlineLevelRow="1" outlineLevelCol="1"/>
  <cols>
    <col min="1" max="1" width="1.7109375" customWidth="1"/>
    <col min="2" max="2" width="6.7109375" customWidth="1"/>
    <col min="3" max="3" width="8.7109375" customWidth="1"/>
    <col min="4" max="7" width="7.7109375" customWidth="1"/>
    <col min="8" max="8" width="0.85546875" customWidth="1"/>
    <col min="9" max="9" width="4.7109375" hidden="1" customWidth="1" outlineLevel="1"/>
    <col min="10" max="10" width="5.7109375" hidden="1" customWidth="1" outlineLevel="1"/>
    <col min="11" max="11" width="2.5703125" hidden="1" customWidth="1" outlineLevel="1"/>
    <col min="12" max="12" width="3.7109375" customWidth="1" collapsed="1"/>
    <col min="13" max="22" width="3.7109375" customWidth="1"/>
    <col min="23" max="23" width="1.7109375" customWidth="1"/>
    <col min="24" max="26" width="7.7109375" customWidth="1"/>
    <col min="27" max="27" width="3.7109375" customWidth="1"/>
    <col min="28" max="28" width="6.7109375" customWidth="1"/>
    <col min="31" max="33" width="6.7109375" hidden="1" customWidth="1" outlineLevel="1"/>
    <col min="34" max="34" width="15.7109375" hidden="1" customWidth="1" outlineLevel="1"/>
    <col min="35" max="35" width="5.7109375" hidden="1" customWidth="1" outlineLevel="1"/>
    <col min="36" max="108" width="2.7109375" hidden="1" customWidth="1" outlineLevel="1"/>
    <col min="109" max="109" width="4.7109375" hidden="1" customWidth="1" outlineLevel="1"/>
    <col min="110" max="110" width="9.140625" collapsed="1"/>
  </cols>
  <sheetData>
    <row r="1" spans="2:26" ht="12" customHeight="1"/>
    <row r="2" spans="2:26" ht="13.5" customHeight="1">
      <c r="B2" s="1" t="s">
        <v>0</v>
      </c>
      <c r="C2" s="2" t="s">
        <v>1</v>
      </c>
      <c r="D2" s="3" t="s">
        <v>2</v>
      </c>
      <c r="E2" s="4"/>
    </row>
    <row r="3" spans="2:26" ht="13.5" customHeight="1">
      <c r="B3" s="5" t="s">
        <v>3</v>
      </c>
      <c r="C3" s="6" t="s">
        <v>4</v>
      </c>
      <c r="D3" s="90" t="s">
        <v>5</v>
      </c>
      <c r="E3" s="91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s="7" t="s">
        <v>7</v>
      </c>
      <c r="Y3" s="7"/>
      <c r="Z3" s="8"/>
    </row>
    <row r="4" spans="2:26" ht="6" customHeight="1" thickBot="1">
      <c r="B4" s="9"/>
      <c r="C4" s="9"/>
      <c r="D4" s="9"/>
      <c r="E4" s="9"/>
      <c r="F4" s="9"/>
      <c r="G4" s="9"/>
      <c r="H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X4" s="9"/>
      <c r="Y4" s="9"/>
      <c r="Z4" s="9"/>
    </row>
    <row r="5" spans="2:26" ht="6" customHeight="1"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1">
        <v>11</v>
      </c>
    </row>
    <row r="6" spans="2:26" ht="12.75" customHeight="1" thickBot="1">
      <c r="B6" s="12" t="str">
        <f>IF(SUM(G7:G9)&gt;0,"特殊デジタライズ","通常デジタライズ")</f>
        <v>通常デジタライズ</v>
      </c>
      <c r="C6" s="13"/>
      <c r="D6" s="13"/>
      <c r="F6" s="14" t="str">
        <f t="shared" ref="F6:G9" si="0">DGET(個別解放条件,I6,$D$2:$D$3)</f>
        <v>魔獣</v>
      </c>
      <c r="G6" s="15">
        <f t="shared" si="0"/>
        <v>1</v>
      </c>
      <c r="I6" s="16">
        <v>7</v>
      </c>
      <c r="J6" s="16">
        <f>I6+1</f>
        <v>8</v>
      </c>
      <c r="L6" s="17" t="str">
        <f t="shared" ref="L6:V9" si="1">IF(AND($G6&gt;0,L$5=$G6+1),L$5-1,"")</f>
        <v/>
      </c>
      <c r="M6" s="18">
        <f t="shared" si="1"/>
        <v>1</v>
      </c>
      <c r="N6" s="18" t="str">
        <f t="shared" si="1"/>
        <v/>
      </c>
      <c r="O6" s="18" t="str">
        <f t="shared" si="1"/>
        <v/>
      </c>
      <c r="P6" s="18" t="str">
        <f t="shared" si="1"/>
        <v/>
      </c>
      <c r="Q6" s="18" t="str">
        <f t="shared" si="1"/>
        <v/>
      </c>
      <c r="R6" s="18" t="str">
        <f t="shared" si="1"/>
        <v/>
      </c>
      <c r="S6" s="18" t="str">
        <f t="shared" si="1"/>
        <v/>
      </c>
      <c r="T6" s="18" t="str">
        <f t="shared" si="1"/>
        <v/>
      </c>
      <c r="U6" s="18" t="str">
        <f t="shared" si="1"/>
        <v/>
      </c>
      <c r="V6" s="19" t="str">
        <f t="shared" si="1"/>
        <v/>
      </c>
      <c r="X6" t="str">
        <f ca="1">OFFSET($X$93,SUMIF($C$94:$C$129,F6,$D$94:$D$129)/100,0)</f>
        <v>-</v>
      </c>
    </row>
    <row r="7" spans="2:26" ht="12.75" customHeight="1" thickTop="1" thickBot="1">
      <c r="B7" s="20"/>
      <c r="F7" s="21" t="str">
        <f t="shared" si="0"/>
        <v>-</v>
      </c>
      <c r="G7" s="22">
        <f t="shared" si="0"/>
        <v>0</v>
      </c>
      <c r="I7" s="16">
        <f>I6+2</f>
        <v>9</v>
      </c>
      <c r="J7" s="16">
        <f t="shared" ref="J7:J9" si="2">I7+1</f>
        <v>10</v>
      </c>
      <c r="L7" s="23" t="str">
        <f t="shared" si="1"/>
        <v/>
      </c>
      <c r="M7" s="24" t="str">
        <f t="shared" si="1"/>
        <v/>
      </c>
      <c r="N7" s="24" t="str">
        <f t="shared" si="1"/>
        <v/>
      </c>
      <c r="O7" s="24" t="str">
        <f t="shared" si="1"/>
        <v/>
      </c>
      <c r="P7" s="24" t="str">
        <f t="shared" si="1"/>
        <v/>
      </c>
      <c r="Q7" s="24" t="str">
        <f t="shared" si="1"/>
        <v/>
      </c>
      <c r="R7" s="24" t="str">
        <f t="shared" si="1"/>
        <v/>
      </c>
      <c r="S7" s="24" t="str">
        <f t="shared" si="1"/>
        <v/>
      </c>
      <c r="T7" s="24" t="str">
        <f t="shared" si="1"/>
        <v/>
      </c>
      <c r="U7" s="24" t="str">
        <f t="shared" si="1"/>
        <v/>
      </c>
      <c r="V7" s="19" t="str">
        <f t="shared" si="1"/>
        <v/>
      </c>
      <c r="X7" t="str">
        <f ca="1">OFFSET($X$93,SUMIF($C$94:$C$129,F7,$D$94:$D$129)/100,0)</f>
        <v/>
      </c>
    </row>
    <row r="8" spans="2:26" ht="12.75" customHeight="1" thickTop="1" thickBot="1">
      <c r="B8" s="25" t="s">
        <v>8</v>
      </c>
      <c r="C8" s="8"/>
      <c r="D8" s="8"/>
      <c r="F8" s="21" t="str">
        <f t="shared" si="0"/>
        <v>-</v>
      </c>
      <c r="G8" s="22">
        <f t="shared" si="0"/>
        <v>0</v>
      </c>
      <c r="I8" s="16">
        <f t="shared" ref="I8:I9" si="3">I7+2</f>
        <v>11</v>
      </c>
      <c r="J8" s="16">
        <f t="shared" si="2"/>
        <v>12</v>
      </c>
      <c r="L8" s="23" t="str">
        <f t="shared" si="1"/>
        <v/>
      </c>
      <c r="M8" s="24" t="str">
        <f t="shared" si="1"/>
        <v/>
      </c>
      <c r="N8" s="24" t="str">
        <f t="shared" si="1"/>
        <v/>
      </c>
      <c r="O8" s="24" t="str">
        <f t="shared" si="1"/>
        <v/>
      </c>
      <c r="P8" s="24" t="str">
        <f t="shared" si="1"/>
        <v/>
      </c>
      <c r="Q8" s="24" t="str">
        <f t="shared" si="1"/>
        <v/>
      </c>
      <c r="R8" s="24" t="str">
        <f t="shared" si="1"/>
        <v/>
      </c>
      <c r="S8" s="24" t="str">
        <f t="shared" si="1"/>
        <v/>
      </c>
      <c r="T8" s="24" t="str">
        <f t="shared" si="1"/>
        <v/>
      </c>
      <c r="U8" s="24" t="str">
        <f t="shared" si="1"/>
        <v/>
      </c>
      <c r="V8" s="19" t="str">
        <f t="shared" si="1"/>
        <v/>
      </c>
      <c r="X8" t="str">
        <f ca="1">OFFSET($X$93,SUMIF($C$94:$C$129,F8,$D$94:$D$129)/100,0)</f>
        <v/>
      </c>
    </row>
    <row r="9" spans="2:26" ht="12.75" customHeight="1" thickTop="1" thickBot="1">
      <c r="B9" s="26"/>
      <c r="C9" s="27"/>
      <c r="D9" s="27"/>
      <c r="E9" s="27"/>
      <c r="F9" s="21" t="str">
        <f t="shared" si="0"/>
        <v>-</v>
      </c>
      <c r="G9" s="22">
        <f t="shared" si="0"/>
        <v>0</v>
      </c>
      <c r="H9" s="27"/>
      <c r="I9" s="16">
        <f t="shared" si="3"/>
        <v>13</v>
      </c>
      <c r="J9" s="16">
        <f t="shared" si="2"/>
        <v>14</v>
      </c>
      <c r="K9" s="27"/>
      <c r="L9" s="23" t="str">
        <f t="shared" si="1"/>
        <v/>
      </c>
      <c r="M9" s="24" t="str">
        <f t="shared" si="1"/>
        <v/>
      </c>
      <c r="N9" s="24" t="str">
        <f t="shared" si="1"/>
        <v/>
      </c>
      <c r="O9" s="24" t="str">
        <f t="shared" si="1"/>
        <v/>
      </c>
      <c r="P9" s="24" t="str">
        <f t="shared" si="1"/>
        <v/>
      </c>
      <c r="Q9" s="24" t="str">
        <f t="shared" si="1"/>
        <v/>
      </c>
      <c r="R9" s="24" t="str">
        <f t="shared" si="1"/>
        <v/>
      </c>
      <c r="S9" s="24" t="str">
        <f t="shared" si="1"/>
        <v/>
      </c>
      <c r="T9" s="24" t="str">
        <f t="shared" si="1"/>
        <v/>
      </c>
      <c r="U9" s="24" t="str">
        <f t="shared" si="1"/>
        <v/>
      </c>
      <c r="V9" s="28" t="str">
        <f t="shared" si="1"/>
        <v/>
      </c>
      <c r="X9" t="str">
        <f ca="1">OFFSET($X$93,SUMIF($C$94:$C$129,F9,$D$94:$D$129)/100,0)</f>
        <v/>
      </c>
    </row>
    <row r="10" spans="2:26" ht="4.5" customHeight="1" thickTop="1" thickBo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X10" s="9"/>
      <c r="Y10" s="9"/>
      <c r="Z10" s="9"/>
    </row>
    <row r="11" spans="2:26" ht="4.5" customHeight="1" thickBot="1"/>
    <row r="12" spans="2:26" ht="12.75" customHeight="1" thickTop="1" thickBot="1">
      <c r="B12" s="92" t="s">
        <v>9</v>
      </c>
      <c r="C12" s="92"/>
      <c r="D12" s="29" t="s">
        <v>10</v>
      </c>
      <c r="F12" s="30" t="str">
        <f ca="1">OFFSET(検索シート!$C$93,J12/100,0)</f>
        <v>-</v>
      </c>
      <c r="G12" s="31">
        <f>SUMIF(検索シート!$F$94:$F$96,I12,検索シート!$G$94:$G$96)</f>
        <v>0</v>
      </c>
      <c r="I12" s="5">
        <v>1</v>
      </c>
      <c r="J12" s="32">
        <f>SUMIF(検索シート!$F$94:$F$96,I12,検索シート!$D$94:$D$96)</f>
        <v>0</v>
      </c>
      <c r="L12" s="23" t="str">
        <f t="shared" ref="L12:V12" si="4">IF(AND($G12&gt;0,L$5=$G12+1),L$5-1,"")</f>
        <v/>
      </c>
      <c r="M12" s="24" t="str">
        <f t="shared" si="4"/>
        <v/>
      </c>
      <c r="N12" s="24" t="str">
        <f t="shared" si="4"/>
        <v/>
      </c>
      <c r="O12" s="24" t="str">
        <f t="shared" si="4"/>
        <v/>
      </c>
      <c r="P12" s="24" t="str">
        <f t="shared" si="4"/>
        <v/>
      </c>
      <c r="Q12" s="24" t="str">
        <f t="shared" si="4"/>
        <v/>
      </c>
      <c r="R12" s="24" t="str">
        <f t="shared" si="4"/>
        <v/>
      </c>
      <c r="S12" s="24" t="str">
        <f t="shared" si="4"/>
        <v/>
      </c>
      <c r="T12" s="24" t="str">
        <f t="shared" si="4"/>
        <v/>
      </c>
      <c r="U12" s="24" t="str">
        <f t="shared" si="4"/>
        <v/>
      </c>
      <c r="V12" s="19" t="str">
        <f t="shared" si="4"/>
        <v/>
      </c>
      <c r="X12" t="str">
        <f ca="1">OFFSET($X$93,SUMIF($C$94:$C$129,F12,$D$94:$D$129)/100,0)</f>
        <v/>
      </c>
    </row>
    <row r="13" spans="2:26" ht="4.5" customHeight="1" thickTop="1">
      <c r="B13" s="92"/>
      <c r="C13" s="92"/>
      <c r="D13" s="33"/>
      <c r="E13" s="34"/>
      <c r="F13" s="34"/>
      <c r="G13" s="34"/>
      <c r="H13" s="34"/>
      <c r="I13" s="35"/>
      <c r="J13" s="3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X13" s="34"/>
      <c r="Y13" s="34"/>
      <c r="Z13" s="34"/>
    </row>
    <row r="14" spans="2:26" ht="4.5" customHeight="1" thickBot="1">
      <c r="B14" s="92"/>
      <c r="C14" s="92"/>
      <c r="D14" s="29"/>
      <c r="I14" s="37"/>
      <c r="J14" s="38"/>
    </row>
    <row r="15" spans="2:26" ht="12.75" customHeight="1" thickTop="1" thickBot="1">
      <c r="B15" s="92"/>
      <c r="C15" s="92"/>
      <c r="D15" s="29" t="s">
        <v>11</v>
      </c>
      <c r="F15" s="30" t="str">
        <f ca="1">OFFSET(検索シート!$C$93,J15/100,0)</f>
        <v>-</v>
      </c>
      <c r="G15" s="31">
        <f>SUMIF(検索シート!$F$97:$F$101,I15,検索シート!$G$97:$G$101)</f>
        <v>0</v>
      </c>
      <c r="I15" s="5">
        <v>1</v>
      </c>
      <c r="J15" s="32">
        <f>SUMIF(検索シート!$F$97:$F$101,I15,検索シート!$D$97:$D$101)</f>
        <v>0</v>
      </c>
      <c r="L15" s="23" t="str">
        <f t="shared" ref="L15:V16" si="5">IF(AND($G15&gt;0,L$5=$G15+1),L$5-1,"")</f>
        <v/>
      </c>
      <c r="M15" s="24" t="str">
        <f t="shared" si="5"/>
        <v/>
      </c>
      <c r="N15" s="24" t="str">
        <f t="shared" si="5"/>
        <v/>
      </c>
      <c r="O15" s="24" t="str">
        <f t="shared" si="5"/>
        <v/>
      </c>
      <c r="P15" s="24" t="str">
        <f t="shared" si="5"/>
        <v/>
      </c>
      <c r="Q15" s="24" t="str">
        <f t="shared" si="5"/>
        <v/>
      </c>
      <c r="R15" s="24" t="str">
        <f t="shared" si="5"/>
        <v/>
      </c>
      <c r="S15" s="24" t="str">
        <f t="shared" si="5"/>
        <v/>
      </c>
      <c r="T15" s="24" t="str">
        <f t="shared" si="5"/>
        <v/>
      </c>
      <c r="U15" s="24" t="str">
        <f t="shared" si="5"/>
        <v/>
      </c>
      <c r="V15" s="19" t="str">
        <f t="shared" si="5"/>
        <v/>
      </c>
      <c r="X15" t="str">
        <f ca="1">OFFSET($X$93,SUMIF($C$94:$C$129,F15,$D$94:$D$129)/100,0)</f>
        <v/>
      </c>
    </row>
    <row r="16" spans="2:26" ht="12.75" customHeight="1" thickTop="1" thickBot="1">
      <c r="B16" s="92"/>
      <c r="C16" s="92"/>
      <c r="D16" s="29"/>
      <c r="F16" s="30" t="str">
        <f ca="1">OFFSET(検索シート!$C$93,J16/100,0)</f>
        <v>-</v>
      </c>
      <c r="G16" s="31">
        <f>SUMIF(検索シート!$F$97:$F$101,I16,検索シート!$G$97:$G$101)</f>
        <v>0</v>
      </c>
      <c r="I16" s="5">
        <v>2</v>
      </c>
      <c r="J16" s="32">
        <f>SUMIF(検索シート!$F$97:$F$101,I16,検索シート!$D$97:$D$101)</f>
        <v>0</v>
      </c>
      <c r="L16" s="23" t="str">
        <f t="shared" si="5"/>
        <v/>
      </c>
      <c r="M16" s="24" t="str">
        <f t="shared" si="5"/>
        <v/>
      </c>
      <c r="N16" s="24" t="str">
        <f t="shared" si="5"/>
        <v/>
      </c>
      <c r="O16" s="24" t="str">
        <f t="shared" si="5"/>
        <v/>
      </c>
      <c r="P16" s="24" t="str">
        <f t="shared" si="5"/>
        <v/>
      </c>
      <c r="Q16" s="24" t="str">
        <f t="shared" si="5"/>
        <v/>
      </c>
      <c r="R16" s="24" t="str">
        <f t="shared" si="5"/>
        <v/>
      </c>
      <c r="S16" s="24" t="str">
        <f t="shared" si="5"/>
        <v/>
      </c>
      <c r="T16" s="24" t="str">
        <f t="shared" si="5"/>
        <v/>
      </c>
      <c r="U16" s="24" t="str">
        <f t="shared" si="5"/>
        <v/>
      </c>
      <c r="V16" s="19" t="str">
        <f t="shared" si="5"/>
        <v/>
      </c>
      <c r="X16" t="str">
        <f ca="1">OFFSET($X$93,SUMIF($C$94:$C$129,F16,$D$94:$D$129)/100,0)</f>
        <v/>
      </c>
    </row>
    <row r="17" spans="2:26" ht="4.5" customHeight="1" thickTop="1">
      <c r="B17" s="92"/>
      <c r="C17" s="92"/>
      <c r="D17" s="33"/>
      <c r="E17" s="34"/>
      <c r="F17" s="34"/>
      <c r="G17" s="34"/>
      <c r="H17" s="34"/>
      <c r="I17" s="35"/>
      <c r="J17" s="36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X17" s="34"/>
      <c r="Y17" s="34"/>
      <c r="Z17" s="34"/>
    </row>
    <row r="18" spans="2:26" ht="4.5" customHeight="1" thickBot="1">
      <c r="B18" s="92"/>
      <c r="C18" s="92"/>
      <c r="D18" s="29"/>
      <c r="I18" s="37"/>
      <c r="J18" s="38"/>
    </row>
    <row r="19" spans="2:26" ht="12.75" customHeight="1" thickTop="1" thickBot="1">
      <c r="B19" s="92"/>
      <c r="C19" s="92"/>
      <c r="D19" s="29" t="s">
        <v>12</v>
      </c>
      <c r="F19" s="30" t="str">
        <f ca="1">OFFSET(検索シート!$C$93,J19/100,0)</f>
        <v>-</v>
      </c>
      <c r="G19" s="31">
        <f>SUMIF(検索シート!$F$102:$F$109,I19,検索シート!$G$102:$G$109)</f>
        <v>0</v>
      </c>
      <c r="I19" s="5">
        <v>1</v>
      </c>
      <c r="J19" s="32">
        <f>SUMIF(検索シート!$F$102:$F$109,I19,検索シート!$D$102:$D$109)</f>
        <v>0</v>
      </c>
      <c r="L19" s="23" t="str">
        <f t="shared" ref="L19:V22" si="6">IF(AND($G19&gt;0,L$5=$G19+1),L$5-1,"")</f>
        <v/>
      </c>
      <c r="M19" s="24" t="str">
        <f t="shared" si="6"/>
        <v/>
      </c>
      <c r="N19" s="24" t="str">
        <f t="shared" si="6"/>
        <v/>
      </c>
      <c r="O19" s="24" t="str">
        <f t="shared" si="6"/>
        <v/>
      </c>
      <c r="P19" s="24" t="str">
        <f t="shared" si="6"/>
        <v/>
      </c>
      <c r="Q19" s="24" t="str">
        <f t="shared" si="6"/>
        <v/>
      </c>
      <c r="R19" s="24" t="str">
        <f t="shared" si="6"/>
        <v/>
      </c>
      <c r="S19" s="24" t="str">
        <f t="shared" si="6"/>
        <v/>
      </c>
      <c r="T19" s="24" t="str">
        <f t="shared" si="6"/>
        <v/>
      </c>
      <c r="U19" s="24" t="str">
        <f t="shared" si="6"/>
        <v/>
      </c>
      <c r="V19" s="19" t="str">
        <f t="shared" si="6"/>
        <v/>
      </c>
      <c r="X19" t="str">
        <f ca="1">OFFSET($X$93,SUMIF($C$94:$C$129,F19,$D$94:$D$129)/100,0)</f>
        <v/>
      </c>
    </row>
    <row r="20" spans="2:26" ht="12.75" customHeight="1" thickTop="1" thickBot="1">
      <c r="B20" s="92"/>
      <c r="C20" s="92"/>
      <c r="D20" s="29"/>
      <c r="F20" s="30" t="str">
        <f ca="1">OFFSET(検索シート!$C$93,J20/100,0)</f>
        <v>-</v>
      </c>
      <c r="G20" s="31">
        <f>SUMIF(検索シート!$F$102:$F$109,I20,検索シート!$G$102:$G$109)</f>
        <v>0</v>
      </c>
      <c r="I20" s="5">
        <v>2</v>
      </c>
      <c r="J20" s="32">
        <f>SUMIF(検索シート!$F$102:$F$109,I20,検索シート!$D$102:$D$109)</f>
        <v>0</v>
      </c>
      <c r="L20" s="23" t="str">
        <f t="shared" si="6"/>
        <v/>
      </c>
      <c r="M20" s="24" t="str">
        <f t="shared" si="6"/>
        <v/>
      </c>
      <c r="N20" s="24" t="str">
        <f t="shared" si="6"/>
        <v/>
      </c>
      <c r="O20" s="24" t="str">
        <f t="shared" si="6"/>
        <v/>
      </c>
      <c r="P20" s="24" t="str">
        <f t="shared" si="6"/>
        <v/>
      </c>
      <c r="Q20" s="24" t="str">
        <f t="shared" si="6"/>
        <v/>
      </c>
      <c r="R20" s="24" t="str">
        <f t="shared" si="6"/>
        <v/>
      </c>
      <c r="S20" s="24" t="str">
        <f t="shared" si="6"/>
        <v/>
      </c>
      <c r="T20" s="24" t="str">
        <f t="shared" si="6"/>
        <v/>
      </c>
      <c r="U20" s="24" t="str">
        <f t="shared" si="6"/>
        <v/>
      </c>
      <c r="V20" s="19" t="str">
        <f t="shared" si="6"/>
        <v/>
      </c>
      <c r="X20" t="str">
        <f ca="1">OFFSET($X$93,SUMIF($C$94:$C$129,F20,$D$94:$D$129)/100,0)</f>
        <v/>
      </c>
    </row>
    <row r="21" spans="2:26" ht="12.75" customHeight="1" thickTop="1" thickBot="1">
      <c r="B21" s="92"/>
      <c r="C21" s="92"/>
      <c r="D21" s="29"/>
      <c r="F21" s="30" t="str">
        <f ca="1">OFFSET(検索シート!$C$93,J21/100,0)</f>
        <v>-</v>
      </c>
      <c r="G21" s="31">
        <f>SUMIF(検索シート!$F$102:$F$109,I21,検索シート!$G$102:$G$109)</f>
        <v>0</v>
      </c>
      <c r="I21" s="5">
        <v>3</v>
      </c>
      <c r="J21" s="32">
        <f>SUMIF(検索シート!$F$102:$F$109,I21,検索シート!$D$102:$D$109)</f>
        <v>0</v>
      </c>
      <c r="L21" s="23" t="str">
        <f t="shared" si="6"/>
        <v/>
      </c>
      <c r="M21" s="24" t="str">
        <f t="shared" si="6"/>
        <v/>
      </c>
      <c r="N21" s="24" t="str">
        <f t="shared" si="6"/>
        <v/>
      </c>
      <c r="O21" s="24" t="str">
        <f t="shared" si="6"/>
        <v/>
      </c>
      <c r="P21" s="24" t="str">
        <f t="shared" si="6"/>
        <v/>
      </c>
      <c r="Q21" s="24" t="str">
        <f t="shared" si="6"/>
        <v/>
      </c>
      <c r="R21" s="24" t="str">
        <f t="shared" si="6"/>
        <v/>
      </c>
      <c r="S21" s="24" t="str">
        <f t="shared" si="6"/>
        <v/>
      </c>
      <c r="T21" s="24" t="str">
        <f t="shared" si="6"/>
        <v/>
      </c>
      <c r="U21" s="24" t="str">
        <f t="shared" si="6"/>
        <v/>
      </c>
      <c r="V21" s="19" t="str">
        <f t="shared" si="6"/>
        <v/>
      </c>
      <c r="X21" t="str">
        <f ca="1">OFFSET($X$93,SUMIF($C$94:$C$129,F21,$D$94:$D$129)/100,0)</f>
        <v/>
      </c>
    </row>
    <row r="22" spans="2:26" ht="12.75" customHeight="1" thickTop="1" thickBot="1">
      <c r="B22" s="92"/>
      <c r="C22" s="92"/>
      <c r="D22" s="29"/>
      <c r="F22" s="30" t="str">
        <f ca="1">OFFSET(検索シート!$C$93,J22/100,0)</f>
        <v>-</v>
      </c>
      <c r="G22" s="31">
        <f>SUMIF(検索シート!$F$102:$F$109,I22,検索シート!$G$102:$G$109)</f>
        <v>0</v>
      </c>
      <c r="I22" s="5">
        <v>4</v>
      </c>
      <c r="J22" s="32">
        <f>SUMIF(検索シート!$F$102:$F$109,I22,検索シート!$D$102:$D$109)</f>
        <v>0</v>
      </c>
      <c r="L22" s="23" t="str">
        <f t="shared" si="6"/>
        <v/>
      </c>
      <c r="M22" s="24" t="str">
        <f t="shared" si="6"/>
        <v/>
      </c>
      <c r="N22" s="24" t="str">
        <f t="shared" si="6"/>
        <v/>
      </c>
      <c r="O22" s="24" t="str">
        <f t="shared" si="6"/>
        <v/>
      </c>
      <c r="P22" s="24" t="str">
        <f t="shared" si="6"/>
        <v/>
      </c>
      <c r="Q22" s="24" t="str">
        <f t="shared" si="6"/>
        <v/>
      </c>
      <c r="R22" s="24" t="str">
        <f t="shared" si="6"/>
        <v/>
      </c>
      <c r="S22" s="24" t="str">
        <f t="shared" si="6"/>
        <v/>
      </c>
      <c r="T22" s="24" t="str">
        <f t="shared" si="6"/>
        <v/>
      </c>
      <c r="U22" s="24" t="str">
        <f t="shared" si="6"/>
        <v/>
      </c>
      <c r="V22" s="19" t="str">
        <f t="shared" si="6"/>
        <v/>
      </c>
      <c r="X22" t="str">
        <f ca="1">OFFSET($X$93,SUMIF($C$94:$C$129,F22,$D$94:$D$129)/100,0)</f>
        <v/>
      </c>
    </row>
    <row r="23" spans="2:26" ht="4.5" customHeight="1" thickTop="1">
      <c r="B23" s="92"/>
      <c r="C23" s="92"/>
      <c r="D23" s="33"/>
      <c r="E23" s="34"/>
      <c r="F23" s="34"/>
      <c r="G23" s="34"/>
      <c r="H23" s="34"/>
      <c r="I23" s="35"/>
      <c r="J23" s="36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X23" s="34"/>
      <c r="Y23" s="34"/>
      <c r="Z23" s="34"/>
    </row>
    <row r="24" spans="2:26" ht="4.5" customHeight="1" thickBot="1">
      <c r="B24" s="92"/>
      <c r="C24" s="92"/>
      <c r="D24" s="29"/>
      <c r="I24" s="37"/>
      <c r="J24" s="38"/>
    </row>
    <row r="25" spans="2:26" ht="12.75" customHeight="1" thickTop="1" thickBot="1">
      <c r="B25" s="92"/>
      <c r="C25" s="92"/>
      <c r="D25" s="29" t="s">
        <v>13</v>
      </c>
      <c r="F25" s="30" t="str">
        <f ca="1">OFFSET(検索シート!$C$93,J25/100,0)</f>
        <v>-</v>
      </c>
      <c r="G25" s="31">
        <f>SUMIF(検索シート!$F$110:$F$118,I25,検索シート!$G$110:$G$118)</f>
        <v>0</v>
      </c>
      <c r="I25" s="5">
        <v>1</v>
      </c>
      <c r="J25" s="32">
        <f>SUMIF(検索シート!$F$110:$F$118,I25,検索シート!$D$110:$D$118)</f>
        <v>0</v>
      </c>
      <c r="L25" s="23" t="str">
        <f t="shared" ref="L25:V29" si="7">IF(AND($G25&gt;0,L$5=$G25+1),L$5-1,"")</f>
        <v/>
      </c>
      <c r="M25" s="24" t="str">
        <f t="shared" si="7"/>
        <v/>
      </c>
      <c r="N25" s="24" t="str">
        <f t="shared" si="7"/>
        <v/>
      </c>
      <c r="O25" s="24" t="str">
        <f t="shared" si="7"/>
        <v/>
      </c>
      <c r="P25" s="24" t="str">
        <f t="shared" si="7"/>
        <v/>
      </c>
      <c r="Q25" s="24" t="str">
        <f t="shared" si="7"/>
        <v/>
      </c>
      <c r="R25" s="24" t="str">
        <f t="shared" si="7"/>
        <v/>
      </c>
      <c r="S25" s="24" t="str">
        <f t="shared" si="7"/>
        <v/>
      </c>
      <c r="T25" s="24" t="str">
        <f t="shared" si="7"/>
        <v/>
      </c>
      <c r="U25" s="24" t="str">
        <f t="shared" si="7"/>
        <v/>
      </c>
      <c r="V25" s="19" t="str">
        <f t="shared" si="7"/>
        <v/>
      </c>
      <c r="X25" t="str">
        <f ca="1">OFFSET($X$93,SUMIF($C$94:$C$129,F25,$D$94:$D$129)/100,0)</f>
        <v/>
      </c>
    </row>
    <row r="26" spans="2:26" ht="12.75" customHeight="1" thickTop="1" thickBot="1">
      <c r="B26" s="92"/>
      <c r="C26" s="92"/>
      <c r="D26" s="29"/>
      <c r="F26" s="30" t="str">
        <f ca="1">OFFSET(検索シート!$C$93,J26/100,0)</f>
        <v>-</v>
      </c>
      <c r="G26" s="31">
        <f>SUMIF(検索シート!$F$110:$F$118,I26,検索シート!$G$110:$G$118)</f>
        <v>0</v>
      </c>
      <c r="I26" s="5">
        <v>2</v>
      </c>
      <c r="J26" s="32">
        <f>SUMIF(検索シート!$F$110:$F$118,I26,検索シート!$D$110:$D$118)</f>
        <v>0</v>
      </c>
      <c r="L26" s="23" t="str">
        <f t="shared" si="7"/>
        <v/>
      </c>
      <c r="M26" s="24" t="str">
        <f t="shared" si="7"/>
        <v/>
      </c>
      <c r="N26" s="24" t="str">
        <f t="shared" si="7"/>
        <v/>
      </c>
      <c r="O26" s="24" t="str">
        <f t="shared" si="7"/>
        <v/>
      </c>
      <c r="P26" s="24" t="str">
        <f t="shared" si="7"/>
        <v/>
      </c>
      <c r="Q26" s="24" t="str">
        <f t="shared" si="7"/>
        <v/>
      </c>
      <c r="R26" s="24" t="str">
        <f t="shared" si="7"/>
        <v/>
      </c>
      <c r="S26" s="24" t="str">
        <f t="shared" si="7"/>
        <v/>
      </c>
      <c r="T26" s="24" t="str">
        <f t="shared" si="7"/>
        <v/>
      </c>
      <c r="U26" s="24" t="str">
        <f t="shared" si="7"/>
        <v/>
      </c>
      <c r="V26" s="19" t="str">
        <f t="shared" si="7"/>
        <v/>
      </c>
      <c r="X26" t="str">
        <f ca="1">OFFSET($X$93,SUMIF($C$94:$C$129,F26,$D$94:$D$129)/100,0)</f>
        <v/>
      </c>
    </row>
    <row r="27" spans="2:26" ht="12.75" customHeight="1" thickTop="1" thickBot="1">
      <c r="B27" s="92"/>
      <c r="C27" s="92"/>
      <c r="D27" s="29"/>
      <c r="F27" s="30" t="str">
        <f ca="1">OFFSET(検索シート!$C$93,J27/100,0)</f>
        <v>-</v>
      </c>
      <c r="G27" s="31">
        <f>SUMIF(検索シート!$F$110:$F$118,I27,検索シート!$G$110:$G$118)</f>
        <v>0</v>
      </c>
      <c r="I27" s="5">
        <v>3</v>
      </c>
      <c r="J27" s="32">
        <f>SUMIF(検索シート!$F$110:$F$118,I27,検索シート!$D$110:$D$118)</f>
        <v>0</v>
      </c>
      <c r="L27" s="23" t="str">
        <f t="shared" si="7"/>
        <v/>
      </c>
      <c r="M27" s="24" t="str">
        <f t="shared" si="7"/>
        <v/>
      </c>
      <c r="N27" s="24" t="str">
        <f t="shared" si="7"/>
        <v/>
      </c>
      <c r="O27" s="24" t="str">
        <f t="shared" si="7"/>
        <v/>
      </c>
      <c r="P27" s="24" t="str">
        <f t="shared" si="7"/>
        <v/>
      </c>
      <c r="Q27" s="24" t="str">
        <f t="shared" si="7"/>
        <v/>
      </c>
      <c r="R27" s="24" t="str">
        <f t="shared" si="7"/>
        <v/>
      </c>
      <c r="S27" s="24" t="str">
        <f t="shared" si="7"/>
        <v/>
      </c>
      <c r="T27" s="24" t="str">
        <f t="shared" si="7"/>
        <v/>
      </c>
      <c r="U27" s="24" t="str">
        <f t="shared" si="7"/>
        <v/>
      </c>
      <c r="V27" s="19" t="str">
        <f t="shared" si="7"/>
        <v/>
      </c>
      <c r="X27" t="str">
        <f ca="1">OFFSET($X$93,SUMIF($C$94:$C$129,F27,$D$94:$D$129)/100,0)</f>
        <v/>
      </c>
    </row>
    <row r="28" spans="2:26" ht="12.75" customHeight="1" thickTop="1" thickBot="1">
      <c r="B28" s="92"/>
      <c r="C28" s="92"/>
      <c r="D28" s="29"/>
      <c r="F28" s="30" t="str">
        <f ca="1">OFFSET(検索シート!$C$93,J28/100,0)</f>
        <v>-</v>
      </c>
      <c r="G28" s="31">
        <f>SUMIF(検索シート!$F$110:$F$118,I28,検索シート!$G$110:$G$118)</f>
        <v>0</v>
      </c>
      <c r="I28" s="5">
        <v>4</v>
      </c>
      <c r="J28" s="32">
        <f>SUMIF(検索シート!$F$110:$F$118,I28,検索シート!$D$110:$D$118)</f>
        <v>0</v>
      </c>
      <c r="L28" s="23" t="str">
        <f t="shared" si="7"/>
        <v/>
      </c>
      <c r="M28" s="24" t="str">
        <f t="shared" si="7"/>
        <v/>
      </c>
      <c r="N28" s="24" t="str">
        <f t="shared" si="7"/>
        <v/>
      </c>
      <c r="O28" s="24" t="str">
        <f t="shared" si="7"/>
        <v/>
      </c>
      <c r="P28" s="24" t="str">
        <f t="shared" si="7"/>
        <v/>
      </c>
      <c r="Q28" s="24" t="str">
        <f t="shared" si="7"/>
        <v/>
      </c>
      <c r="R28" s="24" t="str">
        <f t="shared" si="7"/>
        <v/>
      </c>
      <c r="S28" s="24" t="str">
        <f t="shared" si="7"/>
        <v/>
      </c>
      <c r="T28" s="24" t="str">
        <f t="shared" si="7"/>
        <v/>
      </c>
      <c r="U28" s="24" t="str">
        <f t="shared" si="7"/>
        <v/>
      </c>
      <c r="V28" s="19" t="str">
        <f t="shared" si="7"/>
        <v/>
      </c>
      <c r="X28" t="str">
        <f ca="1">OFFSET($X$93,SUMIF($C$94:$C$129,F28,$D$94:$D$129)/100,0)</f>
        <v/>
      </c>
    </row>
    <row r="29" spans="2:26" ht="12.75" customHeight="1" thickTop="1" thickBot="1">
      <c r="B29" s="92"/>
      <c r="C29" s="92"/>
      <c r="D29" s="29"/>
      <c r="F29" s="30" t="str">
        <f ca="1">OFFSET(検索シート!$C$93,J29/100,0)</f>
        <v>-</v>
      </c>
      <c r="G29" s="31">
        <f>SUMIF(検索シート!$F$110:$F$118,I29,検索シート!$G$110:$G$118)</f>
        <v>0</v>
      </c>
      <c r="I29" s="5">
        <v>5</v>
      </c>
      <c r="J29" s="32">
        <f>SUMIF(検索シート!$F$110:$F$118,I29,検索シート!$D$110:$D$118)</f>
        <v>0</v>
      </c>
      <c r="L29" s="23" t="str">
        <f t="shared" si="7"/>
        <v/>
      </c>
      <c r="M29" s="24" t="str">
        <f t="shared" si="7"/>
        <v/>
      </c>
      <c r="N29" s="24" t="str">
        <f t="shared" si="7"/>
        <v/>
      </c>
      <c r="O29" s="24" t="str">
        <f t="shared" si="7"/>
        <v/>
      </c>
      <c r="P29" s="24" t="str">
        <f t="shared" si="7"/>
        <v/>
      </c>
      <c r="Q29" s="24" t="str">
        <f t="shared" si="7"/>
        <v/>
      </c>
      <c r="R29" s="24" t="str">
        <f t="shared" si="7"/>
        <v/>
      </c>
      <c r="S29" s="24" t="str">
        <f t="shared" si="7"/>
        <v/>
      </c>
      <c r="T29" s="24" t="str">
        <f t="shared" si="7"/>
        <v/>
      </c>
      <c r="U29" s="24" t="str">
        <f t="shared" si="7"/>
        <v/>
      </c>
      <c r="V29" s="19" t="str">
        <f t="shared" si="7"/>
        <v/>
      </c>
      <c r="X29" t="str">
        <f ca="1">OFFSET($X$93,SUMIF($C$94:$C$129,F29,$D$94:$D$129)/100,0)</f>
        <v/>
      </c>
    </row>
    <row r="30" spans="2:26" ht="4.5" customHeight="1" thickTop="1">
      <c r="B30" s="92"/>
      <c r="C30" s="92"/>
      <c r="D30" s="33"/>
      <c r="E30" s="34"/>
      <c r="F30" s="34"/>
      <c r="G30" s="34"/>
      <c r="H30" s="34"/>
      <c r="I30" s="35"/>
      <c r="J30" s="36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X30" s="34"/>
      <c r="Y30" s="34"/>
      <c r="Z30" s="34"/>
    </row>
    <row r="31" spans="2:26" ht="4.5" customHeight="1" thickBot="1">
      <c r="B31" s="92"/>
      <c r="C31" s="92"/>
      <c r="D31" s="29"/>
      <c r="I31" s="37"/>
      <c r="J31" s="38"/>
    </row>
    <row r="32" spans="2:26" ht="12.75" customHeight="1" thickTop="1" thickBot="1">
      <c r="B32" s="92"/>
      <c r="C32" s="92"/>
      <c r="D32" s="29" t="s">
        <v>14</v>
      </c>
      <c r="F32" s="30" t="str">
        <f ca="1">OFFSET(検索シート!$C$93,J32/100,0)</f>
        <v>魔獣</v>
      </c>
      <c r="G32" s="31">
        <f>SUMIF(検索シート!$F$119:$F$127,I32,検索シート!$G$119:$G$127)</f>
        <v>1</v>
      </c>
      <c r="I32" s="5">
        <v>1</v>
      </c>
      <c r="J32" s="32">
        <f>SUMIF(検索シート!$F$119:$F$127,I32,検索シート!$D$119:$D$127)</f>
        <v>2900</v>
      </c>
      <c r="L32" s="23" t="str">
        <f t="shared" ref="L32:V39" si="8">IF(AND($G32&gt;0,L$5=$G32+1),L$5-1,"")</f>
        <v/>
      </c>
      <c r="M32" s="24">
        <f t="shared" si="8"/>
        <v>1</v>
      </c>
      <c r="N32" s="24" t="str">
        <f t="shared" si="8"/>
        <v/>
      </c>
      <c r="O32" s="24" t="str">
        <f t="shared" si="8"/>
        <v/>
      </c>
      <c r="P32" s="24" t="str">
        <f t="shared" si="8"/>
        <v/>
      </c>
      <c r="Q32" s="24" t="str">
        <f t="shared" si="8"/>
        <v/>
      </c>
      <c r="R32" s="24" t="str">
        <f t="shared" si="8"/>
        <v/>
      </c>
      <c r="S32" s="24" t="str">
        <f t="shared" si="8"/>
        <v/>
      </c>
      <c r="T32" s="24" t="str">
        <f t="shared" si="8"/>
        <v/>
      </c>
      <c r="U32" s="24" t="str">
        <f t="shared" si="8"/>
        <v/>
      </c>
      <c r="V32" s="19" t="str">
        <f t="shared" si="8"/>
        <v/>
      </c>
      <c r="X32" t="str">
        <f t="shared" ref="X32:X39" ca="1" si="9">OFFSET($X$93,SUMIF($C$94:$C$129,F32,$D$94:$D$129)/100,0)</f>
        <v>-</v>
      </c>
    </row>
    <row r="33" spans="2:26" ht="12.75" customHeight="1" thickTop="1" thickBot="1">
      <c r="B33" s="92"/>
      <c r="C33" s="92"/>
      <c r="D33" s="29"/>
      <c r="F33" s="30" t="str">
        <f ca="1">OFFSET(検索シート!$C$93,J33/100,0)</f>
        <v>-</v>
      </c>
      <c r="G33" s="31">
        <f>SUMIF(検索シート!$F$119:$F$127,I33,検索シート!$G$119:$G$127)</f>
        <v>0</v>
      </c>
      <c r="I33" s="5">
        <v>2</v>
      </c>
      <c r="J33" s="32">
        <f>SUMIF(検索シート!$F$119:$F$127,I33,検索シート!$D$119:$D$127)</f>
        <v>0</v>
      </c>
      <c r="L33" s="23" t="str">
        <f t="shared" si="8"/>
        <v/>
      </c>
      <c r="M33" s="24" t="str">
        <f t="shared" si="8"/>
        <v/>
      </c>
      <c r="N33" s="24" t="str">
        <f t="shared" si="8"/>
        <v/>
      </c>
      <c r="O33" s="24" t="str">
        <f t="shared" si="8"/>
        <v/>
      </c>
      <c r="P33" s="24" t="str">
        <f t="shared" si="8"/>
        <v/>
      </c>
      <c r="Q33" s="24" t="str">
        <f t="shared" si="8"/>
        <v/>
      </c>
      <c r="R33" s="24" t="str">
        <f t="shared" si="8"/>
        <v/>
      </c>
      <c r="S33" s="24" t="str">
        <f t="shared" si="8"/>
        <v/>
      </c>
      <c r="T33" s="24" t="str">
        <f t="shared" si="8"/>
        <v/>
      </c>
      <c r="U33" s="24" t="str">
        <f t="shared" si="8"/>
        <v/>
      </c>
      <c r="V33" s="19" t="str">
        <f t="shared" si="8"/>
        <v/>
      </c>
      <c r="X33" t="str">
        <f t="shared" ca="1" si="9"/>
        <v/>
      </c>
    </row>
    <row r="34" spans="2:26" ht="12.75" customHeight="1" thickTop="1" thickBot="1">
      <c r="B34" s="92"/>
      <c r="C34" s="92"/>
      <c r="D34" s="29"/>
      <c r="F34" s="30" t="str">
        <f ca="1">OFFSET(検索シート!$C$93,J34/100,0)</f>
        <v>-</v>
      </c>
      <c r="G34" s="31">
        <f>SUMIF(検索シート!$F$119:$F$127,I34,検索シート!$G$119:$G$127)</f>
        <v>0</v>
      </c>
      <c r="I34" s="5">
        <v>3</v>
      </c>
      <c r="J34" s="32">
        <f>SUMIF(検索シート!$F$119:$F$127,I34,検索シート!$D$119:$D$127)</f>
        <v>0</v>
      </c>
      <c r="L34" s="23" t="str">
        <f t="shared" si="8"/>
        <v/>
      </c>
      <c r="M34" s="24" t="str">
        <f t="shared" si="8"/>
        <v/>
      </c>
      <c r="N34" s="24" t="str">
        <f t="shared" si="8"/>
        <v/>
      </c>
      <c r="O34" s="24" t="str">
        <f t="shared" si="8"/>
        <v/>
      </c>
      <c r="P34" s="24" t="str">
        <f t="shared" si="8"/>
        <v/>
      </c>
      <c r="Q34" s="24" t="str">
        <f t="shared" si="8"/>
        <v/>
      </c>
      <c r="R34" s="24" t="str">
        <f t="shared" si="8"/>
        <v/>
      </c>
      <c r="S34" s="24" t="str">
        <f t="shared" si="8"/>
        <v/>
      </c>
      <c r="T34" s="24" t="str">
        <f t="shared" si="8"/>
        <v/>
      </c>
      <c r="U34" s="24" t="str">
        <f t="shared" si="8"/>
        <v/>
      </c>
      <c r="V34" s="19" t="str">
        <f t="shared" si="8"/>
        <v/>
      </c>
      <c r="X34" t="str">
        <f t="shared" ca="1" si="9"/>
        <v/>
      </c>
    </row>
    <row r="35" spans="2:26" ht="12.75" customHeight="1" thickTop="1" thickBot="1">
      <c r="B35" s="92"/>
      <c r="C35" s="92"/>
      <c r="D35" s="29"/>
      <c r="F35" s="30" t="str">
        <f ca="1">OFFSET(検索シート!$C$93,J35/100,0)</f>
        <v>-</v>
      </c>
      <c r="G35" s="31">
        <f>SUMIF(検索シート!$F$119:$F$127,I35,検索シート!$G$119:$G$127)</f>
        <v>0</v>
      </c>
      <c r="I35" s="5">
        <v>4</v>
      </c>
      <c r="J35" s="32">
        <f>SUMIF(検索シート!$F$119:$F$127,I35,検索シート!$D$119:$D$127)</f>
        <v>0</v>
      </c>
      <c r="L35" s="23" t="str">
        <f t="shared" si="8"/>
        <v/>
      </c>
      <c r="M35" s="24" t="str">
        <f t="shared" si="8"/>
        <v/>
      </c>
      <c r="N35" s="24" t="str">
        <f t="shared" si="8"/>
        <v/>
      </c>
      <c r="O35" s="24" t="str">
        <f t="shared" si="8"/>
        <v/>
      </c>
      <c r="P35" s="24" t="str">
        <f t="shared" si="8"/>
        <v/>
      </c>
      <c r="Q35" s="24" t="str">
        <f t="shared" si="8"/>
        <v/>
      </c>
      <c r="R35" s="24" t="str">
        <f t="shared" si="8"/>
        <v/>
      </c>
      <c r="S35" s="24" t="str">
        <f t="shared" si="8"/>
        <v/>
      </c>
      <c r="T35" s="24" t="str">
        <f t="shared" si="8"/>
        <v/>
      </c>
      <c r="U35" s="24" t="str">
        <f t="shared" si="8"/>
        <v/>
      </c>
      <c r="V35" s="19" t="str">
        <f t="shared" si="8"/>
        <v/>
      </c>
      <c r="X35" t="str">
        <f t="shared" ca="1" si="9"/>
        <v/>
      </c>
    </row>
    <row r="36" spans="2:26" ht="12.75" customHeight="1" thickTop="1" thickBot="1">
      <c r="B36" s="92"/>
      <c r="C36" s="92"/>
      <c r="D36" s="29"/>
      <c r="F36" s="30" t="str">
        <f ca="1">OFFSET(検索シート!$C$93,J36/100,0)</f>
        <v>-</v>
      </c>
      <c r="G36" s="31">
        <f>SUMIF(検索シート!$F$119:$F$127,I36,検索シート!$G$119:$G$127)</f>
        <v>0</v>
      </c>
      <c r="I36" s="5">
        <v>5</v>
      </c>
      <c r="J36" s="32">
        <f>SUMIF(検索シート!$F$119:$F$127,I36,検索シート!$D$119:$D$127)</f>
        <v>0</v>
      </c>
      <c r="L36" s="23" t="str">
        <f t="shared" si="8"/>
        <v/>
      </c>
      <c r="M36" s="24" t="str">
        <f t="shared" si="8"/>
        <v/>
      </c>
      <c r="N36" s="24" t="str">
        <f t="shared" si="8"/>
        <v/>
      </c>
      <c r="O36" s="24" t="str">
        <f t="shared" si="8"/>
        <v/>
      </c>
      <c r="P36" s="24" t="str">
        <f t="shared" si="8"/>
        <v/>
      </c>
      <c r="Q36" s="24" t="str">
        <f t="shared" si="8"/>
        <v/>
      </c>
      <c r="R36" s="24" t="str">
        <f t="shared" si="8"/>
        <v/>
      </c>
      <c r="S36" s="24" t="str">
        <f t="shared" si="8"/>
        <v/>
      </c>
      <c r="T36" s="24" t="str">
        <f t="shared" si="8"/>
        <v/>
      </c>
      <c r="U36" s="24" t="str">
        <f t="shared" si="8"/>
        <v/>
      </c>
      <c r="V36" s="19" t="str">
        <f t="shared" si="8"/>
        <v/>
      </c>
      <c r="X36" t="str">
        <f t="shared" ca="1" si="9"/>
        <v/>
      </c>
    </row>
    <row r="37" spans="2:26" ht="12.75" customHeight="1" thickTop="1" thickBot="1">
      <c r="B37" s="92"/>
      <c r="C37" s="92"/>
      <c r="D37" s="29"/>
      <c r="F37" s="30" t="str">
        <f ca="1">OFFSET(検索シート!$C$93,J37/100,0)</f>
        <v>-</v>
      </c>
      <c r="G37" s="31">
        <f>SUMIF(検索シート!$F$119:$F$127,I37,検索シート!$G$119:$G$127)</f>
        <v>0</v>
      </c>
      <c r="I37" s="5">
        <v>6</v>
      </c>
      <c r="J37" s="32">
        <f>SUMIF(検索シート!$F$119:$F$127,I37,検索シート!$D$119:$D$127)</f>
        <v>0</v>
      </c>
      <c r="L37" s="23" t="str">
        <f t="shared" si="8"/>
        <v/>
      </c>
      <c r="M37" s="24" t="str">
        <f t="shared" si="8"/>
        <v/>
      </c>
      <c r="N37" s="24" t="str">
        <f t="shared" si="8"/>
        <v/>
      </c>
      <c r="O37" s="24" t="str">
        <f t="shared" si="8"/>
        <v/>
      </c>
      <c r="P37" s="24" t="str">
        <f t="shared" si="8"/>
        <v/>
      </c>
      <c r="Q37" s="24" t="str">
        <f t="shared" si="8"/>
        <v/>
      </c>
      <c r="R37" s="24" t="str">
        <f t="shared" si="8"/>
        <v/>
      </c>
      <c r="S37" s="24" t="str">
        <f t="shared" si="8"/>
        <v/>
      </c>
      <c r="T37" s="24" t="str">
        <f t="shared" si="8"/>
        <v/>
      </c>
      <c r="U37" s="24" t="str">
        <f t="shared" si="8"/>
        <v/>
      </c>
      <c r="V37" s="19" t="str">
        <f t="shared" si="8"/>
        <v/>
      </c>
      <c r="X37" t="str">
        <f t="shared" ca="1" si="9"/>
        <v/>
      </c>
    </row>
    <row r="38" spans="2:26" ht="12.75" customHeight="1" thickTop="1" thickBot="1">
      <c r="B38" s="92"/>
      <c r="C38" s="92"/>
      <c r="D38" s="29"/>
      <c r="F38" s="30" t="str">
        <f ca="1">OFFSET(検索シート!$C$93,J38/100,0)</f>
        <v>-</v>
      </c>
      <c r="G38" s="31">
        <f>SUMIF(検索シート!$F$119:$F$127,I38,検索シート!$G$119:$G$127)</f>
        <v>0</v>
      </c>
      <c r="I38" s="5">
        <v>7</v>
      </c>
      <c r="J38" s="32">
        <f>SUMIF(検索シート!$F$119:$F$127,I38,検索シート!$D$119:$D$127)</f>
        <v>0</v>
      </c>
      <c r="L38" s="23" t="str">
        <f t="shared" si="8"/>
        <v/>
      </c>
      <c r="M38" s="24" t="str">
        <f t="shared" si="8"/>
        <v/>
      </c>
      <c r="N38" s="24" t="str">
        <f t="shared" si="8"/>
        <v/>
      </c>
      <c r="O38" s="24" t="str">
        <f t="shared" si="8"/>
        <v/>
      </c>
      <c r="P38" s="24" t="str">
        <f t="shared" si="8"/>
        <v/>
      </c>
      <c r="Q38" s="24" t="str">
        <f t="shared" si="8"/>
        <v/>
      </c>
      <c r="R38" s="24" t="str">
        <f t="shared" si="8"/>
        <v/>
      </c>
      <c r="S38" s="24" t="str">
        <f t="shared" si="8"/>
        <v/>
      </c>
      <c r="T38" s="24" t="str">
        <f t="shared" si="8"/>
        <v/>
      </c>
      <c r="U38" s="24" t="str">
        <f t="shared" si="8"/>
        <v/>
      </c>
      <c r="V38" s="19" t="str">
        <f t="shared" si="8"/>
        <v/>
      </c>
      <c r="X38" t="str">
        <f t="shared" ca="1" si="9"/>
        <v/>
      </c>
    </row>
    <row r="39" spans="2:26" ht="12.75" customHeight="1" thickTop="1" thickBot="1">
      <c r="B39" s="92"/>
      <c r="C39" s="92"/>
      <c r="D39" s="29"/>
      <c r="F39" s="30" t="str">
        <f ca="1">OFFSET(検索シート!$C$93,J39/100,0)</f>
        <v>-</v>
      </c>
      <c r="G39" s="31">
        <f>SUMIF(検索シート!$F$119:$F$127,I39,検索シート!$G$119:$G$127)</f>
        <v>0</v>
      </c>
      <c r="I39" s="5">
        <v>8</v>
      </c>
      <c r="J39" s="32">
        <f>SUMIF(検索シート!$F$119:$F$127,I39,検索シート!$D$119:$D$127)</f>
        <v>0</v>
      </c>
      <c r="L39" s="23" t="str">
        <f t="shared" si="8"/>
        <v/>
      </c>
      <c r="M39" s="24" t="str">
        <f t="shared" si="8"/>
        <v/>
      </c>
      <c r="N39" s="24" t="str">
        <f t="shared" si="8"/>
        <v/>
      </c>
      <c r="O39" s="24" t="str">
        <f t="shared" si="8"/>
        <v/>
      </c>
      <c r="P39" s="24" t="str">
        <f t="shared" si="8"/>
        <v/>
      </c>
      <c r="Q39" s="24" t="str">
        <f t="shared" si="8"/>
        <v/>
      </c>
      <c r="R39" s="24" t="str">
        <f t="shared" si="8"/>
        <v/>
      </c>
      <c r="S39" s="24" t="str">
        <f t="shared" si="8"/>
        <v/>
      </c>
      <c r="T39" s="24" t="str">
        <f t="shared" si="8"/>
        <v/>
      </c>
      <c r="U39" s="24" t="str">
        <f t="shared" si="8"/>
        <v/>
      </c>
      <c r="V39" s="19" t="str">
        <f t="shared" si="8"/>
        <v/>
      </c>
      <c r="X39" t="str">
        <f t="shared" ca="1" si="9"/>
        <v/>
      </c>
    </row>
    <row r="40" spans="2:26" ht="4.5" customHeight="1" thickTop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X40" s="34"/>
      <c r="Y40" s="34"/>
      <c r="Z40" s="34"/>
    </row>
    <row r="41" spans="2:26" ht="4.5" customHeight="1" thickBot="1"/>
    <row r="42" spans="2:26" ht="13.5" thickTop="1" thickBot="1">
      <c r="B42" s="39" t="s">
        <v>15</v>
      </c>
      <c r="F42" s="40" t="str">
        <f ca="1">データ!W47</f>
        <v>-</v>
      </c>
      <c r="G42" s="41">
        <f ca="1">データ!X47</f>
        <v>0</v>
      </c>
      <c r="I42" s="5">
        <v>1</v>
      </c>
      <c r="J42" s="32">
        <f>SUMIF(検索シート!$F$110:$F$118,I42,検索シート!$D$110:$D$118)</f>
        <v>0</v>
      </c>
      <c r="L42" s="23" t="str">
        <f t="shared" ref="L42:V42" ca="1" si="10">IF(AND($G42&gt;0,L$5=$G42+1),L$5-1,"")</f>
        <v/>
      </c>
      <c r="M42" s="24" t="str">
        <f t="shared" ca="1" si="10"/>
        <v/>
      </c>
      <c r="N42" s="24" t="str">
        <f t="shared" ca="1" si="10"/>
        <v/>
      </c>
      <c r="O42" s="24" t="str">
        <f t="shared" ca="1" si="10"/>
        <v/>
      </c>
      <c r="P42" s="24" t="str">
        <f t="shared" ca="1" si="10"/>
        <v/>
      </c>
      <c r="Q42" s="24" t="str">
        <f t="shared" ca="1" si="10"/>
        <v/>
      </c>
      <c r="R42" s="24" t="str">
        <f t="shared" ca="1" si="10"/>
        <v/>
      </c>
      <c r="S42" s="24" t="str">
        <f t="shared" ca="1" si="10"/>
        <v/>
      </c>
      <c r="T42" s="24" t="str">
        <f t="shared" ca="1" si="10"/>
        <v/>
      </c>
      <c r="U42" s="24" t="str">
        <f t="shared" ca="1" si="10"/>
        <v/>
      </c>
      <c r="V42" s="19" t="str">
        <f t="shared" ca="1" si="10"/>
        <v/>
      </c>
      <c r="X42" t="str">
        <f ca="1">OFFSET($X$93,SUMIF($C$94:$C$129,F42,$D$94:$D$129)/100,0)</f>
        <v/>
      </c>
    </row>
    <row r="43" spans="2:26" ht="4.5" customHeight="1" thickTop="1" thickBot="1"/>
    <row r="44" spans="2:26" ht="13.5" thickTop="1" thickBot="1">
      <c r="B44" s="42" t="s">
        <v>16</v>
      </c>
      <c r="F44" s="40" t="str">
        <f ca="1">データ!Y47</f>
        <v>-</v>
      </c>
      <c r="G44" s="41">
        <f ca="1">データ!Z47</f>
        <v>0</v>
      </c>
      <c r="I44" s="5">
        <v>1</v>
      </c>
      <c r="J44" s="32">
        <f>SUMIF(検索シート!$F$110:$F$118,I44,検索シート!$D$110:$D$118)</f>
        <v>0</v>
      </c>
      <c r="L44" s="23" t="str">
        <f t="shared" ref="L44:V46" ca="1" si="11">IF(AND($G44&gt;0,L$5=$G44+1),L$5-1,"")</f>
        <v/>
      </c>
      <c r="M44" s="24" t="str">
        <f t="shared" ca="1" si="11"/>
        <v/>
      </c>
      <c r="N44" s="24" t="str">
        <f t="shared" ca="1" si="11"/>
        <v/>
      </c>
      <c r="O44" s="24" t="str">
        <f t="shared" ca="1" si="11"/>
        <v/>
      </c>
      <c r="P44" s="24" t="str">
        <f t="shared" ca="1" si="11"/>
        <v/>
      </c>
      <c r="Q44" s="24" t="str">
        <f t="shared" ca="1" si="11"/>
        <v/>
      </c>
      <c r="R44" s="24" t="str">
        <f t="shared" ca="1" si="11"/>
        <v/>
      </c>
      <c r="S44" s="24" t="str">
        <f t="shared" ca="1" si="11"/>
        <v/>
      </c>
      <c r="T44" s="24" t="str">
        <f t="shared" ca="1" si="11"/>
        <v/>
      </c>
      <c r="U44" s="24" t="str">
        <f t="shared" ca="1" si="11"/>
        <v/>
      </c>
      <c r="V44" s="19" t="str">
        <f t="shared" ca="1" si="11"/>
        <v/>
      </c>
      <c r="X44" t="str">
        <f ca="1">OFFSET($X$93,SUMIF($C$94:$C$129,F44,$D$94:$D$129)/100,0)</f>
        <v/>
      </c>
    </row>
    <row r="45" spans="2:26" ht="13.5" thickTop="1" thickBot="1">
      <c r="B45" s="26" t="s">
        <v>17</v>
      </c>
      <c r="F45" s="40" t="str">
        <f ca="1">データ!AA47</f>
        <v>-</v>
      </c>
      <c r="G45" s="41">
        <f ca="1">データ!AB47</f>
        <v>0</v>
      </c>
      <c r="I45" s="5">
        <v>1</v>
      </c>
      <c r="J45" s="32">
        <f>SUMIF(検索シート!$F$110:$F$118,I45,検索シート!$D$110:$D$118)</f>
        <v>0</v>
      </c>
      <c r="L45" s="23" t="str">
        <f t="shared" ca="1" si="11"/>
        <v/>
      </c>
      <c r="M45" s="24" t="str">
        <f t="shared" ca="1" si="11"/>
        <v/>
      </c>
      <c r="N45" s="24" t="str">
        <f t="shared" ca="1" si="11"/>
        <v/>
      </c>
      <c r="O45" s="24" t="str">
        <f t="shared" ca="1" si="11"/>
        <v/>
      </c>
      <c r="P45" s="24" t="str">
        <f t="shared" ca="1" si="11"/>
        <v/>
      </c>
      <c r="Q45" s="24" t="str">
        <f t="shared" ca="1" si="11"/>
        <v/>
      </c>
      <c r="R45" s="24" t="str">
        <f t="shared" ca="1" si="11"/>
        <v/>
      </c>
      <c r="S45" s="24" t="str">
        <f t="shared" ca="1" si="11"/>
        <v/>
      </c>
      <c r="T45" s="24" t="str">
        <f t="shared" ca="1" si="11"/>
        <v/>
      </c>
      <c r="U45" s="24" t="str">
        <f t="shared" ca="1" si="11"/>
        <v/>
      </c>
      <c r="V45" s="19" t="str">
        <f t="shared" ca="1" si="11"/>
        <v/>
      </c>
      <c r="X45" t="str">
        <f ca="1">OFFSET($X$93,SUMIF($C$94:$C$129,F45,$D$94:$D$129)/100,0)</f>
        <v/>
      </c>
    </row>
    <row r="46" spans="2:26" ht="13.5" thickTop="1" thickBot="1">
      <c r="F46" s="40" t="str">
        <f ca="1">データ!AC47</f>
        <v>-</v>
      </c>
      <c r="G46" s="41">
        <f ca="1">データ!AD47</f>
        <v>0</v>
      </c>
      <c r="I46" s="5">
        <v>1</v>
      </c>
      <c r="J46" s="32">
        <f>SUMIF(検索シート!$F$110:$F$118,I46,検索シート!$D$110:$D$118)</f>
        <v>0</v>
      </c>
      <c r="L46" s="23" t="str">
        <f t="shared" ca="1" si="11"/>
        <v/>
      </c>
      <c r="M46" s="24" t="str">
        <f t="shared" ca="1" si="11"/>
        <v/>
      </c>
      <c r="N46" s="24" t="str">
        <f t="shared" ca="1" si="11"/>
        <v/>
      </c>
      <c r="O46" s="24" t="str">
        <f t="shared" ca="1" si="11"/>
        <v/>
      </c>
      <c r="P46" s="24" t="str">
        <f t="shared" ca="1" si="11"/>
        <v/>
      </c>
      <c r="Q46" s="24" t="str">
        <f t="shared" ca="1" si="11"/>
        <v/>
      </c>
      <c r="R46" s="24" t="str">
        <f t="shared" ca="1" si="11"/>
        <v/>
      </c>
      <c r="S46" s="24" t="str">
        <f t="shared" ca="1" si="11"/>
        <v/>
      </c>
      <c r="T46" s="24" t="str">
        <f t="shared" ca="1" si="11"/>
        <v/>
      </c>
      <c r="U46" s="24" t="str">
        <f t="shared" ca="1" si="11"/>
        <v/>
      </c>
      <c r="V46" s="19" t="str">
        <f t="shared" ca="1" si="11"/>
        <v/>
      </c>
      <c r="X46" t="str">
        <f ca="1">OFFSET($X$93,SUMIF($C$94:$C$129,F46,$D$94:$D$129)/100,0)</f>
        <v/>
      </c>
    </row>
    <row r="47" spans="2:26" ht="4.5" customHeight="1" thickTop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9" spans="1:28">
      <c r="B49" s="43" t="s">
        <v>18</v>
      </c>
      <c r="E49" s="44">
        <f ca="1">MAX(AF93:AF383)</f>
        <v>3</v>
      </c>
      <c r="F49" s="45">
        <v>1</v>
      </c>
      <c r="G49" s="45"/>
      <c r="H49" s="45"/>
      <c r="I49" s="45"/>
      <c r="J49" s="45"/>
      <c r="K49" s="45"/>
      <c r="L49" s="45">
        <v>2</v>
      </c>
      <c r="M49" s="45"/>
      <c r="N49" s="45"/>
      <c r="O49" s="45"/>
      <c r="P49" s="45"/>
      <c r="Q49" s="45"/>
      <c r="R49" s="45"/>
      <c r="S49" s="45">
        <v>3</v>
      </c>
      <c r="T49" s="45"/>
      <c r="U49" s="45"/>
      <c r="V49" s="45"/>
      <c r="W49" s="45"/>
      <c r="X49" s="45"/>
      <c r="Y49" s="45">
        <v>4</v>
      </c>
      <c r="Z49" s="45"/>
      <c r="AA49" s="45"/>
      <c r="AB49" s="45"/>
    </row>
    <row r="50" spans="1:28" hidden="1" outlineLevel="1">
      <c r="A50" s="46">
        <v>1</v>
      </c>
      <c r="B50" s="47" t="str">
        <f ca="1">OFFSET($AG$92,SUMIF($AF$93:$AF$383,$A50+$A$74*A$49,$AE$93:$AE$383),0)</f>
        <v>魔獣</v>
      </c>
      <c r="C50" s="93" t="str">
        <f ca="1">OFFSET($AG$92,SUMIF($AF$93:$AF$383,$A50+$A$74*A$49,$AE$93:$AE$383),1)</f>
        <v>ケットシー</v>
      </c>
      <c r="D50" s="94"/>
      <c r="E50" s="47" t="str">
        <f ca="1">OFFSET($AG$92,SUMIF($AF$93:$AF$383,$A50+$A$74*F$49,$AE$93:$AE$383),0)</f>
        <v/>
      </c>
      <c r="F50" s="93" t="str">
        <f ca="1">OFFSET($AG$92,SUMIF($AF$93:$AF$383,$A50+$A$74*F$49,$AE$93:$AE$383),1)</f>
        <v/>
      </c>
      <c r="G50" s="93"/>
      <c r="H50" s="94"/>
      <c r="I50" s="48"/>
      <c r="J50" s="48"/>
      <c r="K50" s="48"/>
      <c r="L50" s="95" t="str">
        <f ca="1">OFFSET($AG$92,SUMIF($AF$93:$AF$383,$A50+$A$74*L$49,$AE$93:$AE$383),0)</f>
        <v/>
      </c>
      <c r="M50" s="96"/>
      <c r="N50" s="93" t="str">
        <f ca="1">OFFSET($AG$92,SUMIF($AF$93:$AF$383,$A50+$A$74*L$49,$AE$93:$AE$383),1)</f>
        <v/>
      </c>
      <c r="O50" s="93"/>
      <c r="P50" s="93"/>
      <c r="Q50" s="93"/>
      <c r="R50" s="94"/>
      <c r="S50" s="95" t="str">
        <f ca="1">OFFSET($AG$92,SUMIF($AF$93:$AF$383,$A50+$A$74*S$49,$AE$93:$AE$383),0)</f>
        <v/>
      </c>
      <c r="T50" s="96"/>
      <c r="U50" s="93" t="str">
        <f ca="1">OFFSET($AG$92,SUMIF($AF$93:$AF$383,$A50+$A$74*S$49,$AE$93:$AE$383),1)</f>
        <v/>
      </c>
      <c r="V50" s="93"/>
      <c r="W50" s="93"/>
      <c r="X50" s="94"/>
      <c r="Y50" s="47" t="str">
        <f ca="1">OFFSET($AG$92,SUMIF($AF$93:$AF$383,$A50+$A$74*Y$49,$AE$93:$AE$383),0)</f>
        <v/>
      </c>
      <c r="Z50" s="93" t="str">
        <f ca="1">OFFSET($AG$92,SUMIF($AF$93:$AF$383,$A50+$A$74*Y$49,$AE$93:$AE$383),1)</f>
        <v/>
      </c>
      <c r="AA50" s="93"/>
      <c r="AB50" s="94"/>
    </row>
    <row r="51" spans="1:28" hidden="1" outlineLevel="1">
      <c r="A51" s="46">
        <v>2</v>
      </c>
      <c r="B51" s="49" t="str">
        <f t="shared" ref="B51:B74" ca="1" si="12">OFFSET($AG$92,SUMIF($AF$93:$AF$383,$A51+$A$74*A$49,$AE$93:$AE$383),0)</f>
        <v>魔獣</v>
      </c>
      <c r="C51" s="97" t="str">
        <f t="shared" ref="C51:C74" ca="1" si="13">OFFSET($AG$92,SUMIF($AF$93:$AF$383,$A51+$A$74*A$49,$AE$93:$AE$383),1)</f>
        <v>イヌガミ</v>
      </c>
      <c r="D51" s="98"/>
      <c r="E51" s="49" t="str">
        <f t="shared" ref="E51:E74" ca="1" si="14">OFFSET($AG$92,SUMIF($AF$93:$AF$383,$A51+$A$74*F$49,$AE$93:$AE$383),0)</f>
        <v/>
      </c>
      <c r="F51" s="97" t="str">
        <f t="shared" ref="F51:F74" ca="1" si="15">OFFSET($AG$92,SUMIF($AF$93:$AF$383,$A51+$A$74*F$49,$AE$93:$AE$383),1)</f>
        <v/>
      </c>
      <c r="G51" s="97"/>
      <c r="H51" s="98"/>
      <c r="I51" s="50"/>
      <c r="J51" s="50"/>
      <c r="K51" s="50"/>
      <c r="L51" s="99" t="str">
        <f t="shared" ref="L51:L74" ca="1" si="16">OFFSET($AG$92,SUMIF($AF$93:$AF$383,$A51+$A$74*L$49,$AE$93:$AE$383),0)</f>
        <v/>
      </c>
      <c r="M51" s="100"/>
      <c r="N51" s="97" t="str">
        <f t="shared" ref="N51:N74" ca="1" si="17">OFFSET($AG$92,SUMIF($AF$93:$AF$383,$A51+$A$74*L$49,$AE$93:$AE$383),1)</f>
        <v/>
      </c>
      <c r="O51" s="97"/>
      <c r="P51" s="97"/>
      <c r="Q51" s="97"/>
      <c r="R51" s="98"/>
      <c r="S51" s="99" t="str">
        <f t="shared" ref="S51:S74" ca="1" si="18">OFFSET($AG$92,SUMIF($AF$93:$AF$383,$A51+$A$74*S$49,$AE$93:$AE$383),0)</f>
        <v/>
      </c>
      <c r="T51" s="100"/>
      <c r="U51" s="97" t="str">
        <f t="shared" ref="U51:U74" ca="1" si="19">OFFSET($AG$92,SUMIF($AF$93:$AF$383,$A51+$A$74*S$49,$AE$93:$AE$383),1)</f>
        <v/>
      </c>
      <c r="V51" s="97"/>
      <c r="W51" s="97"/>
      <c r="X51" s="98"/>
      <c r="Y51" s="49" t="str">
        <f t="shared" ref="Y51:Y74" ca="1" si="20">OFFSET($AG$92,SUMIF($AF$93:$AF$383,$A51+$A$74*Y$49,$AE$93:$AE$383),0)</f>
        <v/>
      </c>
      <c r="Z51" s="97" t="str">
        <f t="shared" ref="Z51:Z74" ca="1" si="21">OFFSET($AG$92,SUMIF($AF$93:$AF$383,$A51+$A$74*Y$49,$AE$93:$AE$383),1)</f>
        <v/>
      </c>
      <c r="AA51" s="97"/>
      <c r="AB51" s="98"/>
    </row>
    <row r="52" spans="1:28" hidden="1" outlineLevel="1">
      <c r="A52" s="46">
        <v>3</v>
      </c>
      <c r="B52" s="49" t="str">
        <f t="shared" ca="1" si="12"/>
        <v>魔獣</v>
      </c>
      <c r="C52" s="97" t="str">
        <f t="shared" ca="1" si="13"/>
        <v>ネコマタ</v>
      </c>
      <c r="D52" s="98"/>
      <c r="E52" s="49" t="str">
        <f t="shared" ca="1" si="14"/>
        <v/>
      </c>
      <c r="F52" s="97" t="str">
        <f t="shared" ca="1" si="15"/>
        <v/>
      </c>
      <c r="G52" s="97"/>
      <c r="H52" s="98"/>
      <c r="I52" s="50"/>
      <c r="J52" s="50"/>
      <c r="K52" s="50"/>
      <c r="L52" s="99" t="str">
        <f t="shared" ca="1" si="16"/>
        <v/>
      </c>
      <c r="M52" s="100"/>
      <c r="N52" s="97" t="str">
        <f t="shared" ca="1" si="17"/>
        <v/>
      </c>
      <c r="O52" s="97"/>
      <c r="P52" s="97"/>
      <c r="Q52" s="97"/>
      <c r="R52" s="98"/>
      <c r="S52" s="99" t="str">
        <f t="shared" ca="1" si="18"/>
        <v/>
      </c>
      <c r="T52" s="100"/>
      <c r="U52" s="97" t="str">
        <f t="shared" ca="1" si="19"/>
        <v/>
      </c>
      <c r="V52" s="97"/>
      <c r="W52" s="97"/>
      <c r="X52" s="98"/>
      <c r="Y52" s="49" t="str">
        <f t="shared" ca="1" si="20"/>
        <v/>
      </c>
      <c r="Z52" s="97" t="str">
        <f t="shared" ca="1" si="21"/>
        <v/>
      </c>
      <c r="AA52" s="97"/>
      <c r="AB52" s="98"/>
    </row>
    <row r="53" spans="1:28" hidden="1" outlineLevel="1">
      <c r="A53" s="46">
        <v>4</v>
      </c>
      <c r="B53" s="49" t="str">
        <f t="shared" ca="1" si="12"/>
        <v/>
      </c>
      <c r="C53" s="97" t="str">
        <f t="shared" ca="1" si="13"/>
        <v/>
      </c>
      <c r="D53" s="98"/>
      <c r="E53" s="49" t="str">
        <f t="shared" ca="1" si="14"/>
        <v/>
      </c>
      <c r="F53" s="97" t="str">
        <f t="shared" ca="1" si="15"/>
        <v/>
      </c>
      <c r="G53" s="97"/>
      <c r="H53" s="98"/>
      <c r="I53" s="50"/>
      <c r="J53" s="50"/>
      <c r="K53" s="50"/>
      <c r="L53" s="99" t="str">
        <f t="shared" ca="1" si="16"/>
        <v/>
      </c>
      <c r="M53" s="100"/>
      <c r="N53" s="97" t="str">
        <f t="shared" ca="1" si="17"/>
        <v/>
      </c>
      <c r="O53" s="97"/>
      <c r="P53" s="97"/>
      <c r="Q53" s="97"/>
      <c r="R53" s="98"/>
      <c r="S53" s="99" t="str">
        <f t="shared" ca="1" si="18"/>
        <v/>
      </c>
      <c r="T53" s="100"/>
      <c r="U53" s="97" t="str">
        <f t="shared" ca="1" si="19"/>
        <v/>
      </c>
      <c r="V53" s="97"/>
      <c r="W53" s="97"/>
      <c r="X53" s="98"/>
      <c r="Y53" s="49" t="str">
        <f t="shared" ca="1" si="20"/>
        <v/>
      </c>
      <c r="Z53" s="97" t="str">
        <f t="shared" ca="1" si="21"/>
        <v/>
      </c>
      <c r="AA53" s="97"/>
      <c r="AB53" s="98"/>
    </row>
    <row r="54" spans="1:28" hidden="1" outlineLevel="1">
      <c r="A54" s="46">
        <v>5</v>
      </c>
      <c r="B54" s="49" t="str">
        <f t="shared" ca="1" si="12"/>
        <v/>
      </c>
      <c r="C54" s="97" t="str">
        <f t="shared" ca="1" si="13"/>
        <v/>
      </c>
      <c r="D54" s="98"/>
      <c r="E54" s="49" t="str">
        <f t="shared" ca="1" si="14"/>
        <v/>
      </c>
      <c r="F54" s="97" t="str">
        <f t="shared" ca="1" si="15"/>
        <v/>
      </c>
      <c r="G54" s="97"/>
      <c r="H54" s="98"/>
      <c r="I54" s="50"/>
      <c r="J54" s="50"/>
      <c r="K54" s="50"/>
      <c r="L54" s="99" t="str">
        <f t="shared" ca="1" si="16"/>
        <v/>
      </c>
      <c r="M54" s="100"/>
      <c r="N54" s="97" t="str">
        <f t="shared" ca="1" si="17"/>
        <v/>
      </c>
      <c r="O54" s="97"/>
      <c r="P54" s="97"/>
      <c r="Q54" s="97"/>
      <c r="R54" s="98"/>
      <c r="S54" s="99" t="str">
        <f t="shared" ca="1" si="18"/>
        <v/>
      </c>
      <c r="T54" s="100"/>
      <c r="U54" s="97" t="str">
        <f t="shared" ca="1" si="19"/>
        <v/>
      </c>
      <c r="V54" s="97"/>
      <c r="W54" s="97"/>
      <c r="X54" s="98"/>
      <c r="Y54" s="49" t="str">
        <f t="shared" ca="1" si="20"/>
        <v/>
      </c>
      <c r="Z54" s="97" t="str">
        <f t="shared" ca="1" si="21"/>
        <v/>
      </c>
      <c r="AA54" s="97"/>
      <c r="AB54" s="98"/>
    </row>
    <row r="55" spans="1:28" hidden="1" outlineLevel="1">
      <c r="A55" s="46">
        <v>6</v>
      </c>
      <c r="B55" s="49" t="str">
        <f t="shared" ca="1" si="12"/>
        <v/>
      </c>
      <c r="C55" s="97" t="str">
        <f t="shared" ca="1" si="13"/>
        <v/>
      </c>
      <c r="D55" s="98"/>
      <c r="E55" s="49" t="str">
        <f t="shared" ca="1" si="14"/>
        <v/>
      </c>
      <c r="F55" s="97" t="str">
        <f t="shared" ca="1" si="15"/>
        <v/>
      </c>
      <c r="G55" s="97"/>
      <c r="H55" s="98"/>
      <c r="I55" s="50"/>
      <c r="J55" s="50"/>
      <c r="K55" s="50"/>
      <c r="L55" s="99" t="str">
        <f t="shared" ca="1" si="16"/>
        <v/>
      </c>
      <c r="M55" s="100"/>
      <c r="N55" s="97" t="str">
        <f t="shared" ca="1" si="17"/>
        <v/>
      </c>
      <c r="O55" s="97"/>
      <c r="P55" s="97"/>
      <c r="Q55" s="97"/>
      <c r="R55" s="98"/>
      <c r="S55" s="99" t="str">
        <f t="shared" ca="1" si="18"/>
        <v/>
      </c>
      <c r="T55" s="100"/>
      <c r="U55" s="97" t="str">
        <f t="shared" ca="1" si="19"/>
        <v/>
      </c>
      <c r="V55" s="97"/>
      <c r="W55" s="97"/>
      <c r="X55" s="98"/>
      <c r="Y55" s="49" t="str">
        <f t="shared" ca="1" si="20"/>
        <v/>
      </c>
      <c r="Z55" s="97" t="str">
        <f t="shared" ca="1" si="21"/>
        <v/>
      </c>
      <c r="AA55" s="97"/>
      <c r="AB55" s="98"/>
    </row>
    <row r="56" spans="1:28" hidden="1" outlineLevel="1">
      <c r="A56" s="46">
        <v>7</v>
      </c>
      <c r="B56" s="49" t="str">
        <f t="shared" ca="1" si="12"/>
        <v/>
      </c>
      <c r="C56" s="97" t="str">
        <f t="shared" ca="1" si="13"/>
        <v/>
      </c>
      <c r="D56" s="98"/>
      <c r="E56" s="49" t="str">
        <f t="shared" ca="1" si="14"/>
        <v/>
      </c>
      <c r="F56" s="97" t="str">
        <f t="shared" ca="1" si="15"/>
        <v/>
      </c>
      <c r="G56" s="97"/>
      <c r="H56" s="98"/>
      <c r="I56" s="50"/>
      <c r="J56" s="50"/>
      <c r="K56" s="50"/>
      <c r="L56" s="99" t="str">
        <f t="shared" ca="1" si="16"/>
        <v/>
      </c>
      <c r="M56" s="100"/>
      <c r="N56" s="97" t="str">
        <f t="shared" ca="1" si="17"/>
        <v/>
      </c>
      <c r="O56" s="97"/>
      <c r="P56" s="97"/>
      <c r="Q56" s="97"/>
      <c r="R56" s="98"/>
      <c r="S56" s="99" t="str">
        <f t="shared" ca="1" si="18"/>
        <v/>
      </c>
      <c r="T56" s="100"/>
      <c r="U56" s="97" t="str">
        <f t="shared" ca="1" si="19"/>
        <v/>
      </c>
      <c r="V56" s="97"/>
      <c r="W56" s="97"/>
      <c r="X56" s="98"/>
      <c r="Y56" s="49" t="str">
        <f t="shared" ca="1" si="20"/>
        <v/>
      </c>
      <c r="Z56" s="97" t="str">
        <f t="shared" ca="1" si="21"/>
        <v/>
      </c>
      <c r="AA56" s="97"/>
      <c r="AB56" s="98"/>
    </row>
    <row r="57" spans="1:28" hidden="1" outlineLevel="1">
      <c r="A57" s="46">
        <v>8</v>
      </c>
      <c r="B57" s="49" t="str">
        <f t="shared" ca="1" si="12"/>
        <v/>
      </c>
      <c r="C57" s="97" t="str">
        <f t="shared" ca="1" si="13"/>
        <v/>
      </c>
      <c r="D57" s="98"/>
      <c r="E57" s="49" t="str">
        <f t="shared" ca="1" si="14"/>
        <v/>
      </c>
      <c r="F57" s="97" t="str">
        <f t="shared" ca="1" si="15"/>
        <v/>
      </c>
      <c r="G57" s="97"/>
      <c r="H57" s="98"/>
      <c r="I57" s="50"/>
      <c r="J57" s="50"/>
      <c r="K57" s="50"/>
      <c r="L57" s="99" t="str">
        <f t="shared" ca="1" si="16"/>
        <v/>
      </c>
      <c r="M57" s="100"/>
      <c r="N57" s="97" t="str">
        <f t="shared" ca="1" si="17"/>
        <v/>
      </c>
      <c r="O57" s="97"/>
      <c r="P57" s="97"/>
      <c r="Q57" s="97"/>
      <c r="R57" s="98"/>
      <c r="S57" s="99" t="str">
        <f t="shared" ca="1" si="18"/>
        <v/>
      </c>
      <c r="T57" s="100"/>
      <c r="U57" s="97" t="str">
        <f t="shared" ca="1" si="19"/>
        <v/>
      </c>
      <c r="V57" s="97"/>
      <c r="W57" s="97"/>
      <c r="X57" s="98"/>
      <c r="Y57" s="49" t="str">
        <f t="shared" ca="1" si="20"/>
        <v/>
      </c>
      <c r="Z57" s="97" t="str">
        <f t="shared" ca="1" si="21"/>
        <v/>
      </c>
      <c r="AA57" s="97"/>
      <c r="AB57" s="98"/>
    </row>
    <row r="58" spans="1:28" hidden="1" outlineLevel="1">
      <c r="A58" s="46">
        <v>9</v>
      </c>
      <c r="B58" s="49" t="str">
        <f t="shared" ca="1" si="12"/>
        <v/>
      </c>
      <c r="C58" s="97" t="str">
        <f t="shared" ca="1" si="13"/>
        <v/>
      </c>
      <c r="D58" s="98"/>
      <c r="E58" s="49" t="str">
        <f t="shared" ca="1" si="14"/>
        <v/>
      </c>
      <c r="F58" s="97" t="str">
        <f t="shared" ca="1" si="15"/>
        <v/>
      </c>
      <c r="G58" s="97"/>
      <c r="H58" s="98"/>
      <c r="I58" s="50"/>
      <c r="J58" s="50"/>
      <c r="K58" s="50"/>
      <c r="L58" s="99" t="str">
        <f t="shared" ca="1" si="16"/>
        <v/>
      </c>
      <c r="M58" s="100"/>
      <c r="N58" s="97" t="str">
        <f t="shared" ca="1" si="17"/>
        <v/>
      </c>
      <c r="O58" s="97"/>
      <c r="P58" s="97"/>
      <c r="Q58" s="97"/>
      <c r="R58" s="98"/>
      <c r="S58" s="99" t="str">
        <f t="shared" ca="1" si="18"/>
        <v/>
      </c>
      <c r="T58" s="100"/>
      <c r="U58" s="97" t="str">
        <f t="shared" ca="1" si="19"/>
        <v/>
      </c>
      <c r="V58" s="97"/>
      <c r="W58" s="97"/>
      <c r="X58" s="98"/>
      <c r="Y58" s="49" t="str">
        <f t="shared" ca="1" si="20"/>
        <v/>
      </c>
      <c r="Z58" s="97" t="str">
        <f t="shared" ca="1" si="21"/>
        <v/>
      </c>
      <c r="AA58" s="97"/>
      <c r="AB58" s="98"/>
    </row>
    <row r="59" spans="1:28" hidden="1" outlineLevel="1">
      <c r="A59" s="46">
        <v>10</v>
      </c>
      <c r="B59" s="49" t="str">
        <f t="shared" ca="1" si="12"/>
        <v/>
      </c>
      <c r="C59" s="97" t="str">
        <f t="shared" ca="1" si="13"/>
        <v/>
      </c>
      <c r="D59" s="98"/>
      <c r="E59" s="49" t="str">
        <f t="shared" ca="1" si="14"/>
        <v/>
      </c>
      <c r="F59" s="97" t="str">
        <f t="shared" ca="1" si="15"/>
        <v/>
      </c>
      <c r="G59" s="97"/>
      <c r="H59" s="98"/>
      <c r="I59" s="50"/>
      <c r="J59" s="50"/>
      <c r="K59" s="50"/>
      <c r="L59" s="99" t="str">
        <f t="shared" ca="1" si="16"/>
        <v/>
      </c>
      <c r="M59" s="100"/>
      <c r="N59" s="97" t="str">
        <f t="shared" ca="1" si="17"/>
        <v/>
      </c>
      <c r="O59" s="97"/>
      <c r="P59" s="97"/>
      <c r="Q59" s="97"/>
      <c r="R59" s="98"/>
      <c r="S59" s="99" t="str">
        <f t="shared" ca="1" si="18"/>
        <v/>
      </c>
      <c r="T59" s="100"/>
      <c r="U59" s="97" t="str">
        <f t="shared" ca="1" si="19"/>
        <v/>
      </c>
      <c r="V59" s="97"/>
      <c r="W59" s="97"/>
      <c r="X59" s="98"/>
      <c r="Y59" s="49" t="str">
        <f t="shared" ca="1" si="20"/>
        <v/>
      </c>
      <c r="Z59" s="97" t="str">
        <f t="shared" ca="1" si="21"/>
        <v/>
      </c>
      <c r="AA59" s="97"/>
      <c r="AB59" s="98"/>
    </row>
    <row r="60" spans="1:28" hidden="1" outlineLevel="1">
      <c r="A60" s="46">
        <v>11</v>
      </c>
      <c r="B60" s="49" t="str">
        <f t="shared" ca="1" si="12"/>
        <v/>
      </c>
      <c r="C60" s="97" t="str">
        <f t="shared" ca="1" si="13"/>
        <v/>
      </c>
      <c r="D60" s="98"/>
      <c r="E60" s="49" t="str">
        <f t="shared" ca="1" si="14"/>
        <v/>
      </c>
      <c r="F60" s="97" t="str">
        <f t="shared" ca="1" si="15"/>
        <v/>
      </c>
      <c r="G60" s="97"/>
      <c r="H60" s="98"/>
      <c r="I60" s="50"/>
      <c r="J60" s="50"/>
      <c r="K60" s="50"/>
      <c r="L60" s="99" t="str">
        <f t="shared" ca="1" si="16"/>
        <v/>
      </c>
      <c r="M60" s="100"/>
      <c r="N60" s="97" t="str">
        <f t="shared" ca="1" si="17"/>
        <v/>
      </c>
      <c r="O60" s="97"/>
      <c r="P60" s="97"/>
      <c r="Q60" s="97"/>
      <c r="R60" s="98"/>
      <c r="S60" s="99" t="str">
        <f t="shared" ca="1" si="18"/>
        <v/>
      </c>
      <c r="T60" s="100"/>
      <c r="U60" s="97" t="str">
        <f t="shared" ca="1" si="19"/>
        <v/>
      </c>
      <c r="V60" s="97"/>
      <c r="W60" s="97"/>
      <c r="X60" s="98"/>
      <c r="Y60" s="49" t="str">
        <f t="shared" ca="1" si="20"/>
        <v/>
      </c>
      <c r="Z60" s="97" t="str">
        <f t="shared" ca="1" si="21"/>
        <v/>
      </c>
      <c r="AA60" s="97"/>
      <c r="AB60" s="98"/>
    </row>
    <row r="61" spans="1:28" hidden="1" outlineLevel="1">
      <c r="A61" s="46">
        <v>12</v>
      </c>
      <c r="B61" s="49" t="str">
        <f t="shared" ca="1" si="12"/>
        <v/>
      </c>
      <c r="C61" s="97" t="str">
        <f t="shared" ca="1" si="13"/>
        <v/>
      </c>
      <c r="D61" s="98"/>
      <c r="E61" s="49" t="str">
        <f t="shared" ca="1" si="14"/>
        <v/>
      </c>
      <c r="F61" s="97" t="str">
        <f t="shared" ca="1" si="15"/>
        <v/>
      </c>
      <c r="G61" s="97"/>
      <c r="H61" s="98"/>
      <c r="I61" s="50"/>
      <c r="J61" s="50"/>
      <c r="K61" s="50"/>
      <c r="L61" s="99" t="str">
        <f t="shared" ca="1" si="16"/>
        <v/>
      </c>
      <c r="M61" s="100"/>
      <c r="N61" s="97" t="str">
        <f t="shared" ca="1" si="17"/>
        <v/>
      </c>
      <c r="O61" s="97"/>
      <c r="P61" s="97"/>
      <c r="Q61" s="97"/>
      <c r="R61" s="98"/>
      <c r="S61" s="99" t="str">
        <f t="shared" ca="1" si="18"/>
        <v/>
      </c>
      <c r="T61" s="100"/>
      <c r="U61" s="97" t="str">
        <f t="shared" ca="1" si="19"/>
        <v/>
      </c>
      <c r="V61" s="97"/>
      <c r="W61" s="97"/>
      <c r="X61" s="98"/>
      <c r="Y61" s="49" t="str">
        <f t="shared" ca="1" si="20"/>
        <v/>
      </c>
      <c r="Z61" s="97" t="str">
        <f t="shared" ca="1" si="21"/>
        <v/>
      </c>
      <c r="AA61" s="97"/>
      <c r="AB61" s="98"/>
    </row>
    <row r="62" spans="1:28" hidden="1" outlineLevel="1">
      <c r="A62" s="46">
        <v>13</v>
      </c>
      <c r="B62" s="49" t="str">
        <f t="shared" ca="1" si="12"/>
        <v/>
      </c>
      <c r="C62" s="97" t="str">
        <f t="shared" ca="1" si="13"/>
        <v/>
      </c>
      <c r="D62" s="98"/>
      <c r="E62" s="49" t="str">
        <f t="shared" ca="1" si="14"/>
        <v/>
      </c>
      <c r="F62" s="97" t="str">
        <f t="shared" ca="1" si="15"/>
        <v/>
      </c>
      <c r="G62" s="97"/>
      <c r="H62" s="98"/>
      <c r="I62" s="50"/>
      <c r="J62" s="50"/>
      <c r="K62" s="50"/>
      <c r="L62" s="99" t="str">
        <f t="shared" ca="1" si="16"/>
        <v/>
      </c>
      <c r="M62" s="100"/>
      <c r="N62" s="97" t="str">
        <f t="shared" ca="1" si="17"/>
        <v/>
      </c>
      <c r="O62" s="97"/>
      <c r="P62" s="97"/>
      <c r="Q62" s="97"/>
      <c r="R62" s="98"/>
      <c r="S62" s="99" t="str">
        <f t="shared" ca="1" si="18"/>
        <v/>
      </c>
      <c r="T62" s="100"/>
      <c r="U62" s="97" t="str">
        <f t="shared" ca="1" si="19"/>
        <v/>
      </c>
      <c r="V62" s="97"/>
      <c r="W62" s="97"/>
      <c r="X62" s="98"/>
      <c r="Y62" s="49" t="str">
        <f t="shared" ca="1" si="20"/>
        <v/>
      </c>
      <c r="Z62" s="97" t="str">
        <f t="shared" ca="1" si="21"/>
        <v/>
      </c>
      <c r="AA62" s="97"/>
      <c r="AB62" s="98"/>
    </row>
    <row r="63" spans="1:28" hidden="1" outlineLevel="1">
      <c r="A63" s="46">
        <v>14</v>
      </c>
      <c r="B63" s="49" t="str">
        <f t="shared" ca="1" si="12"/>
        <v/>
      </c>
      <c r="C63" s="97" t="str">
        <f t="shared" ca="1" si="13"/>
        <v/>
      </c>
      <c r="D63" s="98"/>
      <c r="E63" s="49" t="str">
        <f t="shared" ca="1" si="14"/>
        <v/>
      </c>
      <c r="F63" s="97" t="str">
        <f t="shared" ca="1" si="15"/>
        <v/>
      </c>
      <c r="G63" s="97"/>
      <c r="H63" s="98"/>
      <c r="I63" s="50"/>
      <c r="J63" s="50"/>
      <c r="K63" s="50"/>
      <c r="L63" s="99" t="str">
        <f t="shared" ca="1" si="16"/>
        <v/>
      </c>
      <c r="M63" s="100"/>
      <c r="N63" s="97" t="str">
        <f t="shared" ca="1" si="17"/>
        <v/>
      </c>
      <c r="O63" s="97"/>
      <c r="P63" s="97"/>
      <c r="Q63" s="97"/>
      <c r="R63" s="98"/>
      <c r="S63" s="99" t="str">
        <f t="shared" ca="1" si="18"/>
        <v/>
      </c>
      <c r="T63" s="100"/>
      <c r="U63" s="97" t="str">
        <f t="shared" ca="1" si="19"/>
        <v/>
      </c>
      <c r="V63" s="97"/>
      <c r="W63" s="97"/>
      <c r="X63" s="98"/>
      <c r="Y63" s="49" t="str">
        <f t="shared" ca="1" si="20"/>
        <v/>
      </c>
      <c r="Z63" s="97" t="str">
        <f t="shared" ca="1" si="21"/>
        <v/>
      </c>
      <c r="AA63" s="97"/>
      <c r="AB63" s="98"/>
    </row>
    <row r="64" spans="1:28" hidden="1" outlineLevel="1">
      <c r="A64" s="46">
        <v>15</v>
      </c>
      <c r="B64" s="49" t="str">
        <f t="shared" ca="1" si="12"/>
        <v/>
      </c>
      <c r="C64" s="97" t="str">
        <f t="shared" ca="1" si="13"/>
        <v/>
      </c>
      <c r="D64" s="98"/>
      <c r="E64" s="49" t="str">
        <f t="shared" ca="1" si="14"/>
        <v/>
      </c>
      <c r="F64" s="97" t="str">
        <f t="shared" ca="1" si="15"/>
        <v/>
      </c>
      <c r="G64" s="97"/>
      <c r="H64" s="98"/>
      <c r="I64" s="50"/>
      <c r="J64" s="50"/>
      <c r="K64" s="50"/>
      <c r="L64" s="99" t="str">
        <f t="shared" ca="1" si="16"/>
        <v/>
      </c>
      <c r="M64" s="100"/>
      <c r="N64" s="97" t="str">
        <f t="shared" ca="1" si="17"/>
        <v/>
      </c>
      <c r="O64" s="97"/>
      <c r="P64" s="97"/>
      <c r="Q64" s="97"/>
      <c r="R64" s="98"/>
      <c r="S64" s="99" t="str">
        <f t="shared" ca="1" si="18"/>
        <v/>
      </c>
      <c r="T64" s="100"/>
      <c r="U64" s="97" t="str">
        <f t="shared" ca="1" si="19"/>
        <v/>
      </c>
      <c r="V64" s="97"/>
      <c r="W64" s="97"/>
      <c r="X64" s="98"/>
      <c r="Y64" s="49" t="str">
        <f t="shared" ca="1" si="20"/>
        <v/>
      </c>
      <c r="Z64" s="97" t="str">
        <f t="shared" ca="1" si="21"/>
        <v/>
      </c>
      <c r="AA64" s="97"/>
      <c r="AB64" s="98"/>
    </row>
    <row r="65" spans="1:28" hidden="1" outlineLevel="1">
      <c r="A65" s="46">
        <v>16</v>
      </c>
      <c r="B65" s="49" t="str">
        <f t="shared" ca="1" si="12"/>
        <v/>
      </c>
      <c r="C65" s="97" t="str">
        <f t="shared" ca="1" si="13"/>
        <v/>
      </c>
      <c r="D65" s="98"/>
      <c r="E65" s="49" t="str">
        <f t="shared" ca="1" si="14"/>
        <v/>
      </c>
      <c r="F65" s="97" t="str">
        <f t="shared" ca="1" si="15"/>
        <v/>
      </c>
      <c r="G65" s="97"/>
      <c r="H65" s="98"/>
      <c r="I65" s="50"/>
      <c r="J65" s="50"/>
      <c r="K65" s="50"/>
      <c r="L65" s="99" t="str">
        <f t="shared" ca="1" si="16"/>
        <v/>
      </c>
      <c r="M65" s="100"/>
      <c r="N65" s="97" t="str">
        <f t="shared" ca="1" si="17"/>
        <v/>
      </c>
      <c r="O65" s="97"/>
      <c r="P65" s="97"/>
      <c r="Q65" s="97"/>
      <c r="R65" s="98"/>
      <c r="S65" s="99" t="str">
        <f t="shared" ca="1" si="18"/>
        <v/>
      </c>
      <c r="T65" s="100"/>
      <c r="U65" s="97" t="str">
        <f t="shared" ca="1" si="19"/>
        <v/>
      </c>
      <c r="V65" s="97"/>
      <c r="W65" s="97"/>
      <c r="X65" s="98"/>
      <c r="Y65" s="49" t="str">
        <f t="shared" ca="1" si="20"/>
        <v/>
      </c>
      <c r="Z65" s="97" t="str">
        <f t="shared" ca="1" si="21"/>
        <v/>
      </c>
      <c r="AA65" s="97"/>
      <c r="AB65" s="98"/>
    </row>
    <row r="66" spans="1:28" hidden="1" outlineLevel="1">
      <c r="A66" s="46">
        <v>17</v>
      </c>
      <c r="B66" s="49" t="str">
        <f t="shared" ca="1" si="12"/>
        <v/>
      </c>
      <c r="C66" s="97" t="str">
        <f t="shared" ca="1" si="13"/>
        <v/>
      </c>
      <c r="D66" s="98"/>
      <c r="E66" s="49" t="str">
        <f t="shared" ca="1" si="14"/>
        <v/>
      </c>
      <c r="F66" s="97" t="str">
        <f t="shared" ca="1" si="15"/>
        <v/>
      </c>
      <c r="G66" s="97"/>
      <c r="H66" s="98"/>
      <c r="I66" s="50"/>
      <c r="J66" s="50"/>
      <c r="K66" s="50"/>
      <c r="L66" s="99" t="str">
        <f t="shared" ca="1" si="16"/>
        <v/>
      </c>
      <c r="M66" s="100"/>
      <c r="N66" s="97" t="str">
        <f t="shared" ca="1" si="17"/>
        <v/>
      </c>
      <c r="O66" s="97"/>
      <c r="P66" s="97"/>
      <c r="Q66" s="97"/>
      <c r="R66" s="98"/>
      <c r="S66" s="99" t="str">
        <f t="shared" ca="1" si="18"/>
        <v/>
      </c>
      <c r="T66" s="100"/>
      <c r="U66" s="97" t="str">
        <f t="shared" ca="1" si="19"/>
        <v/>
      </c>
      <c r="V66" s="97"/>
      <c r="W66" s="97"/>
      <c r="X66" s="98"/>
      <c r="Y66" s="49" t="str">
        <f t="shared" ca="1" si="20"/>
        <v/>
      </c>
      <c r="Z66" s="97" t="str">
        <f t="shared" ca="1" si="21"/>
        <v/>
      </c>
      <c r="AA66" s="97"/>
      <c r="AB66" s="98"/>
    </row>
    <row r="67" spans="1:28" hidden="1" outlineLevel="1">
      <c r="A67" s="46">
        <v>18</v>
      </c>
      <c r="B67" s="49" t="str">
        <f t="shared" ca="1" si="12"/>
        <v/>
      </c>
      <c r="C67" s="97" t="str">
        <f t="shared" ca="1" si="13"/>
        <v/>
      </c>
      <c r="D67" s="98"/>
      <c r="E67" s="49" t="str">
        <f t="shared" ca="1" si="14"/>
        <v/>
      </c>
      <c r="F67" s="97" t="str">
        <f t="shared" ca="1" si="15"/>
        <v/>
      </c>
      <c r="G67" s="97"/>
      <c r="H67" s="98"/>
      <c r="I67" s="50"/>
      <c r="J67" s="50"/>
      <c r="K67" s="50"/>
      <c r="L67" s="99" t="str">
        <f t="shared" ca="1" si="16"/>
        <v/>
      </c>
      <c r="M67" s="100"/>
      <c r="N67" s="97" t="str">
        <f t="shared" ca="1" si="17"/>
        <v/>
      </c>
      <c r="O67" s="97"/>
      <c r="P67" s="97"/>
      <c r="Q67" s="97"/>
      <c r="R67" s="98"/>
      <c r="S67" s="99" t="str">
        <f t="shared" ca="1" si="18"/>
        <v/>
      </c>
      <c r="T67" s="100"/>
      <c r="U67" s="97" t="str">
        <f t="shared" ca="1" si="19"/>
        <v/>
      </c>
      <c r="V67" s="97"/>
      <c r="W67" s="97"/>
      <c r="X67" s="98"/>
      <c r="Y67" s="49" t="str">
        <f t="shared" ca="1" si="20"/>
        <v/>
      </c>
      <c r="Z67" s="97" t="str">
        <f t="shared" ca="1" si="21"/>
        <v/>
      </c>
      <c r="AA67" s="97"/>
      <c r="AB67" s="98"/>
    </row>
    <row r="68" spans="1:28" hidden="1" outlineLevel="1">
      <c r="A68" s="46">
        <v>19</v>
      </c>
      <c r="B68" s="49" t="str">
        <f t="shared" ca="1" si="12"/>
        <v/>
      </c>
      <c r="C68" s="97" t="str">
        <f t="shared" ca="1" si="13"/>
        <v/>
      </c>
      <c r="D68" s="98"/>
      <c r="E68" s="49" t="str">
        <f t="shared" ca="1" si="14"/>
        <v/>
      </c>
      <c r="F68" s="97" t="str">
        <f t="shared" ca="1" si="15"/>
        <v/>
      </c>
      <c r="G68" s="97"/>
      <c r="H68" s="98"/>
      <c r="I68" s="50"/>
      <c r="J68" s="50"/>
      <c r="K68" s="50"/>
      <c r="L68" s="99" t="str">
        <f t="shared" ca="1" si="16"/>
        <v/>
      </c>
      <c r="M68" s="100"/>
      <c r="N68" s="97" t="str">
        <f t="shared" ca="1" si="17"/>
        <v/>
      </c>
      <c r="O68" s="97"/>
      <c r="P68" s="97"/>
      <c r="Q68" s="97"/>
      <c r="R68" s="98"/>
      <c r="S68" s="99" t="str">
        <f t="shared" ca="1" si="18"/>
        <v/>
      </c>
      <c r="T68" s="100"/>
      <c r="U68" s="97" t="str">
        <f t="shared" ca="1" si="19"/>
        <v/>
      </c>
      <c r="V68" s="97"/>
      <c r="W68" s="97"/>
      <c r="X68" s="98"/>
      <c r="Y68" s="49" t="str">
        <f t="shared" ca="1" si="20"/>
        <v/>
      </c>
      <c r="Z68" s="97" t="str">
        <f t="shared" ca="1" si="21"/>
        <v/>
      </c>
      <c r="AA68" s="97"/>
      <c r="AB68" s="98"/>
    </row>
    <row r="69" spans="1:28" hidden="1" outlineLevel="1">
      <c r="A69" s="46">
        <v>20</v>
      </c>
      <c r="B69" s="49" t="str">
        <f t="shared" ca="1" si="12"/>
        <v/>
      </c>
      <c r="C69" s="97" t="str">
        <f t="shared" ca="1" si="13"/>
        <v/>
      </c>
      <c r="D69" s="98"/>
      <c r="E69" s="49" t="str">
        <f t="shared" ca="1" si="14"/>
        <v/>
      </c>
      <c r="F69" s="97" t="str">
        <f t="shared" ca="1" si="15"/>
        <v/>
      </c>
      <c r="G69" s="97"/>
      <c r="H69" s="98"/>
      <c r="I69" s="50"/>
      <c r="J69" s="50"/>
      <c r="K69" s="50"/>
      <c r="L69" s="99" t="str">
        <f t="shared" ca="1" si="16"/>
        <v/>
      </c>
      <c r="M69" s="100"/>
      <c r="N69" s="97" t="str">
        <f t="shared" ca="1" si="17"/>
        <v/>
      </c>
      <c r="O69" s="97"/>
      <c r="P69" s="97"/>
      <c r="Q69" s="97"/>
      <c r="R69" s="98"/>
      <c r="S69" s="99" t="str">
        <f t="shared" ca="1" si="18"/>
        <v/>
      </c>
      <c r="T69" s="100"/>
      <c r="U69" s="97" t="str">
        <f t="shared" ca="1" si="19"/>
        <v/>
      </c>
      <c r="V69" s="97"/>
      <c r="W69" s="97"/>
      <c r="X69" s="98"/>
      <c r="Y69" s="49" t="str">
        <f t="shared" ca="1" si="20"/>
        <v/>
      </c>
      <c r="Z69" s="97" t="str">
        <f t="shared" ca="1" si="21"/>
        <v/>
      </c>
      <c r="AA69" s="97"/>
      <c r="AB69" s="98"/>
    </row>
    <row r="70" spans="1:28" hidden="1" outlineLevel="1">
      <c r="A70" s="46">
        <v>21</v>
      </c>
      <c r="B70" s="49" t="str">
        <f t="shared" ca="1" si="12"/>
        <v/>
      </c>
      <c r="C70" s="97" t="str">
        <f t="shared" ca="1" si="13"/>
        <v/>
      </c>
      <c r="D70" s="98"/>
      <c r="E70" s="49" t="str">
        <f t="shared" ca="1" si="14"/>
        <v/>
      </c>
      <c r="F70" s="97" t="str">
        <f t="shared" ca="1" si="15"/>
        <v/>
      </c>
      <c r="G70" s="97"/>
      <c r="H70" s="98"/>
      <c r="I70" s="50"/>
      <c r="J70" s="50"/>
      <c r="K70" s="50"/>
      <c r="L70" s="99" t="str">
        <f t="shared" ca="1" si="16"/>
        <v/>
      </c>
      <c r="M70" s="100"/>
      <c r="N70" s="97" t="str">
        <f t="shared" ca="1" si="17"/>
        <v/>
      </c>
      <c r="O70" s="97"/>
      <c r="P70" s="97"/>
      <c r="Q70" s="97"/>
      <c r="R70" s="98"/>
      <c r="S70" s="99" t="str">
        <f t="shared" ca="1" si="18"/>
        <v/>
      </c>
      <c r="T70" s="100"/>
      <c r="U70" s="97" t="str">
        <f t="shared" ca="1" si="19"/>
        <v/>
      </c>
      <c r="V70" s="97"/>
      <c r="W70" s="97"/>
      <c r="X70" s="98"/>
      <c r="Y70" s="49" t="str">
        <f t="shared" ca="1" si="20"/>
        <v/>
      </c>
      <c r="Z70" s="97" t="str">
        <f t="shared" ca="1" si="21"/>
        <v/>
      </c>
      <c r="AA70" s="97"/>
      <c r="AB70" s="98"/>
    </row>
    <row r="71" spans="1:28" hidden="1" outlineLevel="1">
      <c r="A71" s="46">
        <v>22</v>
      </c>
      <c r="B71" s="49" t="str">
        <f t="shared" ca="1" si="12"/>
        <v/>
      </c>
      <c r="C71" s="97" t="str">
        <f t="shared" ca="1" si="13"/>
        <v/>
      </c>
      <c r="D71" s="98"/>
      <c r="E71" s="49" t="str">
        <f t="shared" ca="1" si="14"/>
        <v/>
      </c>
      <c r="F71" s="97" t="str">
        <f t="shared" ca="1" si="15"/>
        <v/>
      </c>
      <c r="G71" s="97"/>
      <c r="H71" s="98"/>
      <c r="I71" s="50"/>
      <c r="J71" s="50"/>
      <c r="K71" s="50"/>
      <c r="L71" s="99" t="str">
        <f t="shared" ca="1" si="16"/>
        <v/>
      </c>
      <c r="M71" s="100"/>
      <c r="N71" s="97" t="str">
        <f t="shared" ca="1" si="17"/>
        <v/>
      </c>
      <c r="O71" s="97"/>
      <c r="P71" s="97"/>
      <c r="Q71" s="97"/>
      <c r="R71" s="98"/>
      <c r="S71" s="99" t="str">
        <f t="shared" ca="1" si="18"/>
        <v/>
      </c>
      <c r="T71" s="100"/>
      <c r="U71" s="97" t="str">
        <f t="shared" ca="1" si="19"/>
        <v/>
      </c>
      <c r="V71" s="97"/>
      <c r="W71" s="97"/>
      <c r="X71" s="98"/>
      <c r="Y71" s="49" t="str">
        <f t="shared" ca="1" si="20"/>
        <v/>
      </c>
      <c r="Z71" s="97" t="str">
        <f t="shared" ca="1" si="21"/>
        <v/>
      </c>
      <c r="AA71" s="97"/>
      <c r="AB71" s="98"/>
    </row>
    <row r="72" spans="1:28" hidden="1" outlineLevel="1">
      <c r="A72" s="46">
        <v>23</v>
      </c>
      <c r="B72" s="49" t="str">
        <f t="shared" ca="1" si="12"/>
        <v/>
      </c>
      <c r="C72" s="97" t="str">
        <f t="shared" ca="1" si="13"/>
        <v/>
      </c>
      <c r="D72" s="98"/>
      <c r="E72" s="49" t="str">
        <f t="shared" ca="1" si="14"/>
        <v/>
      </c>
      <c r="F72" s="97" t="str">
        <f t="shared" ca="1" si="15"/>
        <v/>
      </c>
      <c r="G72" s="97"/>
      <c r="H72" s="98"/>
      <c r="I72" s="50"/>
      <c r="J72" s="50"/>
      <c r="K72" s="50"/>
      <c r="L72" s="99" t="str">
        <f t="shared" ca="1" si="16"/>
        <v/>
      </c>
      <c r="M72" s="100"/>
      <c r="N72" s="97" t="str">
        <f t="shared" ca="1" si="17"/>
        <v/>
      </c>
      <c r="O72" s="97"/>
      <c r="P72" s="97"/>
      <c r="Q72" s="97"/>
      <c r="R72" s="98"/>
      <c r="S72" s="99" t="str">
        <f t="shared" ca="1" si="18"/>
        <v/>
      </c>
      <c r="T72" s="100"/>
      <c r="U72" s="97" t="str">
        <f t="shared" ca="1" si="19"/>
        <v/>
      </c>
      <c r="V72" s="97"/>
      <c r="W72" s="97"/>
      <c r="X72" s="98"/>
      <c r="Y72" s="49" t="str">
        <f t="shared" ca="1" si="20"/>
        <v/>
      </c>
      <c r="Z72" s="97" t="str">
        <f t="shared" ca="1" si="21"/>
        <v/>
      </c>
      <c r="AA72" s="97"/>
      <c r="AB72" s="98"/>
    </row>
    <row r="73" spans="1:28" hidden="1" outlineLevel="1">
      <c r="A73" s="46">
        <v>24</v>
      </c>
      <c r="B73" s="49" t="str">
        <f t="shared" ca="1" si="12"/>
        <v/>
      </c>
      <c r="C73" s="97" t="str">
        <f t="shared" ca="1" si="13"/>
        <v/>
      </c>
      <c r="D73" s="98"/>
      <c r="E73" s="49" t="str">
        <f t="shared" ca="1" si="14"/>
        <v/>
      </c>
      <c r="F73" s="97" t="str">
        <f t="shared" ca="1" si="15"/>
        <v/>
      </c>
      <c r="G73" s="97"/>
      <c r="H73" s="98"/>
      <c r="I73" s="50"/>
      <c r="J73" s="50"/>
      <c r="K73" s="50"/>
      <c r="L73" s="99" t="str">
        <f t="shared" ca="1" si="16"/>
        <v/>
      </c>
      <c r="M73" s="100"/>
      <c r="N73" s="97" t="str">
        <f t="shared" ca="1" si="17"/>
        <v/>
      </c>
      <c r="O73" s="97"/>
      <c r="P73" s="97"/>
      <c r="Q73" s="97"/>
      <c r="R73" s="98"/>
      <c r="S73" s="99" t="str">
        <f t="shared" ca="1" si="18"/>
        <v/>
      </c>
      <c r="T73" s="100"/>
      <c r="U73" s="97" t="str">
        <f t="shared" ca="1" si="19"/>
        <v/>
      </c>
      <c r="V73" s="97"/>
      <c r="W73" s="97"/>
      <c r="X73" s="98"/>
      <c r="Y73" s="49" t="str">
        <f t="shared" ca="1" si="20"/>
        <v/>
      </c>
      <c r="Z73" s="97" t="str">
        <f t="shared" ca="1" si="21"/>
        <v/>
      </c>
      <c r="AA73" s="97"/>
      <c r="AB73" s="98"/>
    </row>
    <row r="74" spans="1:28" hidden="1" outlineLevel="1">
      <c r="A74" s="46">
        <v>25</v>
      </c>
      <c r="B74" s="51" t="str">
        <f t="shared" ca="1" si="12"/>
        <v/>
      </c>
      <c r="C74" s="101" t="str">
        <f t="shared" ca="1" si="13"/>
        <v/>
      </c>
      <c r="D74" s="102"/>
      <c r="E74" s="51" t="str">
        <f t="shared" ca="1" si="14"/>
        <v/>
      </c>
      <c r="F74" s="101" t="str">
        <f t="shared" ca="1" si="15"/>
        <v/>
      </c>
      <c r="G74" s="101"/>
      <c r="H74" s="102"/>
      <c r="I74" s="52"/>
      <c r="J74" s="52"/>
      <c r="K74" s="52"/>
      <c r="L74" s="103" t="str">
        <f t="shared" ca="1" si="16"/>
        <v/>
      </c>
      <c r="M74" s="104"/>
      <c r="N74" s="101" t="str">
        <f t="shared" ca="1" si="17"/>
        <v/>
      </c>
      <c r="O74" s="101"/>
      <c r="P74" s="101"/>
      <c r="Q74" s="101"/>
      <c r="R74" s="102"/>
      <c r="S74" s="103" t="str">
        <f t="shared" ca="1" si="18"/>
        <v/>
      </c>
      <c r="T74" s="104"/>
      <c r="U74" s="101" t="str">
        <f t="shared" ca="1" si="19"/>
        <v/>
      </c>
      <c r="V74" s="101"/>
      <c r="W74" s="101"/>
      <c r="X74" s="102"/>
      <c r="Y74" s="51" t="str">
        <f t="shared" ca="1" si="20"/>
        <v/>
      </c>
      <c r="Z74" s="101" t="str">
        <f t="shared" ca="1" si="21"/>
        <v/>
      </c>
      <c r="AA74" s="101"/>
      <c r="AB74" s="102"/>
    </row>
    <row r="75" spans="1:28" collapsed="1"/>
    <row r="90" spans="3:108" hidden="1" outlineLevel="1">
      <c r="AE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</row>
    <row r="91" spans="3:108" hidden="1" outlineLevel="1">
      <c r="AE91" s="39" t="s">
        <v>19</v>
      </c>
      <c r="AG91" s="39"/>
      <c r="AH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U91" s="53">
        <f ca="1">SUMIF(検索シート!$F$12:$F$39,検索シート!BU92,検索シート!$G$12:$G$39)</f>
        <v>0</v>
      </c>
      <c r="BV91" s="53">
        <f ca="1">SUMIF(検索シート!$F$12:$F$39,検索シート!BV92,検索シート!$G$12:$G$39)</f>
        <v>0</v>
      </c>
      <c r="BW91" s="53">
        <f ca="1">SUMIF(検索シート!$F$12:$F$39,検索シート!BW92,検索シート!$G$12:$G$39)</f>
        <v>0</v>
      </c>
      <c r="BX91" s="53">
        <f ca="1">SUMIF(検索シート!$F$12:$F$39,検索シート!BX92,検索シート!$G$12:$G$39)</f>
        <v>0</v>
      </c>
      <c r="BY91" s="53">
        <f ca="1">SUMIF(検索シート!$F$12:$F$39,検索シート!BY92,検索シート!$G$12:$G$39)</f>
        <v>0</v>
      </c>
      <c r="BZ91" s="53">
        <f ca="1">SUMIF(検索シート!$F$12:$F$39,検索シート!BZ92,検索シート!$G$12:$G$39)</f>
        <v>0</v>
      </c>
      <c r="CA91" s="53">
        <f ca="1">SUMIF(検索シート!$F$12:$F$39,検索シート!CA92,検索シート!$G$12:$G$39)</f>
        <v>0</v>
      </c>
      <c r="CB91" s="53">
        <f ca="1">SUMIF(検索シート!$F$12:$F$39,検索シート!CB92,検索シート!$G$12:$G$39)</f>
        <v>0</v>
      </c>
      <c r="CC91" s="53">
        <f ca="1">SUMIF(検索シート!$F$12:$F$39,検索シート!CC92,検索シート!$G$12:$G$39)</f>
        <v>0</v>
      </c>
      <c r="CD91" s="53">
        <f ca="1">SUMIF(検索シート!$F$12:$F$39,検索シート!CD92,検索シート!$G$12:$G$39)</f>
        <v>0</v>
      </c>
      <c r="CE91" s="53">
        <f ca="1">SUMIF(検索シート!$F$12:$F$39,検索シート!CE92,検索シート!$G$12:$G$39)</f>
        <v>0</v>
      </c>
      <c r="CF91" s="53">
        <f ca="1">SUMIF(検索シート!$F$12:$F$39,検索シート!CF92,検索シート!$G$12:$G$39)</f>
        <v>0</v>
      </c>
      <c r="CG91" s="53">
        <f ca="1">SUMIF(検索シート!$F$12:$F$39,検索シート!CG92,検索シート!$G$12:$G$39)</f>
        <v>0</v>
      </c>
      <c r="CH91" s="53">
        <f ca="1">SUMIF(検索シート!$F$12:$F$39,検索シート!CH92,検索シート!$G$12:$G$39)</f>
        <v>0</v>
      </c>
      <c r="CI91" s="53">
        <f ca="1">SUMIF(検索シート!$F$12:$F$39,検索シート!CI92,検索シート!$G$12:$G$39)</f>
        <v>0</v>
      </c>
      <c r="CJ91" s="53">
        <f ca="1">SUMIF(検索シート!$F$12:$F$39,検索シート!CJ92,検索シート!$G$12:$G$39)</f>
        <v>0</v>
      </c>
      <c r="CK91" s="53">
        <f ca="1">SUMIF(検索シート!$F$12:$F$39,検索シート!CK92,検索シート!$G$12:$G$39)</f>
        <v>0</v>
      </c>
      <c r="CL91" s="53">
        <f ca="1">SUMIF(検索シート!$F$12:$F$39,検索シート!CL92,検索シート!$G$12:$G$39)</f>
        <v>0</v>
      </c>
      <c r="CM91" s="53">
        <f ca="1">SUMIF(検索シート!$F$12:$F$39,検索シート!CM92,検索シート!$G$12:$G$39)</f>
        <v>0</v>
      </c>
      <c r="CN91" s="53">
        <f ca="1">SUMIF(検索シート!$F$12:$F$39,検索シート!CN92,検索シート!$G$12:$G$39)</f>
        <v>0</v>
      </c>
      <c r="CO91" s="53">
        <f ca="1">SUMIF(検索シート!$F$12:$F$39,検索シート!CO92,検索シート!$G$12:$G$39)</f>
        <v>0</v>
      </c>
      <c r="CP91" s="53">
        <f ca="1">SUMIF(検索シート!$F$12:$F$39,検索シート!CP92,検索シート!$G$12:$G$39)</f>
        <v>0</v>
      </c>
      <c r="CQ91" s="53">
        <f ca="1">SUMIF(検索シート!$F$12:$F$39,検索シート!CQ92,検索シート!$G$12:$G$39)</f>
        <v>0</v>
      </c>
      <c r="CR91" s="53">
        <f ca="1">SUMIF(検索シート!$F$12:$F$39,検索シート!CR92,検索シート!$G$12:$G$39)</f>
        <v>0</v>
      </c>
      <c r="CS91" s="53">
        <f ca="1">SUMIF(検索シート!$F$12:$F$39,検索シート!CS92,検索シート!$G$12:$G$39)</f>
        <v>0</v>
      </c>
      <c r="CT91" s="53">
        <f ca="1">SUMIF(検索シート!$F$12:$F$39,検索シート!CT92,検索シート!$G$12:$G$39)</f>
        <v>0</v>
      </c>
      <c r="CU91" s="53">
        <f ca="1">SUMIF(検索シート!$F$12:$F$39,検索シート!CU92,検索シート!$G$12:$G$39)</f>
        <v>0</v>
      </c>
      <c r="CV91" s="53">
        <f ca="1">SUMIF(検索シート!$F$12:$F$39,検索シート!CV92,検索シート!$G$12:$G$39)</f>
        <v>0</v>
      </c>
      <c r="CW91" s="53">
        <f ca="1">SUMIF(検索シート!$F$12:$F$39,検索シート!CW92,検索シート!$G$12:$G$39)</f>
        <v>1</v>
      </c>
      <c r="CX91" s="53">
        <f ca="1">SUMIF(検索シート!$F$12:$F$39,検索シート!CX92,検索シート!$G$12:$G$39)</f>
        <v>0</v>
      </c>
      <c r="CY91" s="53">
        <f ca="1">SUMIF(検索シート!$F$12:$F$39,検索シート!CY92,検索シート!$G$12:$G$39)</f>
        <v>0</v>
      </c>
      <c r="CZ91" s="53">
        <f ca="1">SUMIF(検索シート!$F$12:$F$39,検索シート!CZ92,検索シート!$G$12:$G$39)</f>
        <v>0</v>
      </c>
      <c r="DA91" s="53">
        <f ca="1">SUMIF(検索シート!$F$12:$F$39,検索シート!DA92,検索シート!$G$12:$G$39)</f>
        <v>0</v>
      </c>
      <c r="DB91" s="53">
        <f ca="1">SUMIF(検索シート!$F$12:$F$39,検索シート!DB92,検索シート!$G$12:$G$39)</f>
        <v>0</v>
      </c>
      <c r="DC91" s="53">
        <f ca="1">SUMIF(検索シート!$F$12:$F$39,検索シート!DC92,検索シート!$G$12:$G$39)</f>
        <v>0</v>
      </c>
      <c r="DD91" s="53">
        <f ca="1">SUMIF(検索シート!$F$12:$F$39,検索シート!DD92,検索シート!$G$12:$G$39)</f>
        <v>0</v>
      </c>
    </row>
    <row r="92" spans="3:108" ht="35.25" hidden="1" outlineLevel="1">
      <c r="C92" s="54" t="s">
        <v>20</v>
      </c>
      <c r="AE92" s="55" t="s">
        <v>21</v>
      </c>
      <c r="AF92" s="55" t="s">
        <v>22</v>
      </c>
      <c r="AG92" s="55" t="str">
        <f>""</f>
        <v/>
      </c>
      <c r="AH92" s="55" t="str">
        <f>""</f>
        <v/>
      </c>
      <c r="AI92" s="56" t="s">
        <v>23</v>
      </c>
      <c r="AJ92" s="57" t="s">
        <v>24</v>
      </c>
      <c r="AK92" s="57" t="s">
        <v>25</v>
      </c>
      <c r="AL92" s="57" t="s">
        <v>26</v>
      </c>
      <c r="AM92" s="57" t="s">
        <v>27</v>
      </c>
      <c r="AN92" s="57" t="s">
        <v>28</v>
      </c>
      <c r="AO92" s="57" t="s">
        <v>29</v>
      </c>
      <c r="AP92" s="57" t="s">
        <v>30</v>
      </c>
      <c r="AQ92" s="57" t="s">
        <v>31</v>
      </c>
      <c r="AR92" s="57" t="s">
        <v>32</v>
      </c>
      <c r="AS92" s="57" t="s">
        <v>33</v>
      </c>
      <c r="AT92" s="57" t="s">
        <v>34</v>
      </c>
      <c r="AU92" s="57" t="s">
        <v>35</v>
      </c>
      <c r="AV92" s="57" t="s">
        <v>36</v>
      </c>
      <c r="AW92" s="57" t="s">
        <v>37</v>
      </c>
      <c r="AX92" s="57" t="s">
        <v>38</v>
      </c>
      <c r="AY92" s="57" t="s">
        <v>39</v>
      </c>
      <c r="AZ92" s="57" t="s">
        <v>40</v>
      </c>
      <c r="BA92" s="57" t="s">
        <v>41</v>
      </c>
      <c r="BB92" s="57" t="s">
        <v>42</v>
      </c>
      <c r="BC92" s="57" t="s">
        <v>43</v>
      </c>
      <c r="BD92" s="57" t="s">
        <v>44</v>
      </c>
      <c r="BE92" s="57" t="s">
        <v>45</v>
      </c>
      <c r="BF92" s="57" t="s">
        <v>46</v>
      </c>
      <c r="BG92" s="57" t="s">
        <v>47</v>
      </c>
      <c r="BH92" s="57" t="s">
        <v>48</v>
      </c>
      <c r="BI92" s="57" t="s">
        <v>49</v>
      </c>
      <c r="BJ92" s="57" t="s">
        <v>50</v>
      </c>
      <c r="BK92" s="57" t="s">
        <v>51</v>
      </c>
      <c r="BL92" s="57" t="s">
        <v>52</v>
      </c>
      <c r="BM92" s="57" t="s">
        <v>53</v>
      </c>
      <c r="BN92" s="57" t="s">
        <v>54</v>
      </c>
      <c r="BO92" s="57" t="s">
        <v>55</v>
      </c>
      <c r="BP92" s="57" t="s">
        <v>56</v>
      </c>
      <c r="BQ92" s="57" t="s">
        <v>57</v>
      </c>
      <c r="BR92" s="57" t="s">
        <v>58</v>
      </c>
      <c r="BS92" s="57" t="s">
        <v>59</v>
      </c>
      <c r="BU92" s="57" t="s">
        <v>24</v>
      </c>
      <c r="BV92" s="57" t="s">
        <v>25</v>
      </c>
      <c r="BW92" s="57" t="s">
        <v>26</v>
      </c>
      <c r="BX92" s="57" t="s">
        <v>27</v>
      </c>
      <c r="BY92" s="57" t="s">
        <v>28</v>
      </c>
      <c r="BZ92" s="57" t="s">
        <v>29</v>
      </c>
      <c r="CA92" s="57" t="s">
        <v>30</v>
      </c>
      <c r="CB92" s="57" t="s">
        <v>31</v>
      </c>
      <c r="CC92" s="57" t="s">
        <v>32</v>
      </c>
      <c r="CD92" s="57" t="s">
        <v>33</v>
      </c>
      <c r="CE92" s="57" t="s">
        <v>34</v>
      </c>
      <c r="CF92" s="57" t="s">
        <v>35</v>
      </c>
      <c r="CG92" s="57" t="s">
        <v>36</v>
      </c>
      <c r="CH92" s="57" t="s">
        <v>37</v>
      </c>
      <c r="CI92" s="57" t="s">
        <v>38</v>
      </c>
      <c r="CJ92" s="57" t="s">
        <v>39</v>
      </c>
      <c r="CK92" s="57" t="s">
        <v>40</v>
      </c>
      <c r="CL92" s="57" t="s">
        <v>41</v>
      </c>
      <c r="CM92" s="57" t="s">
        <v>42</v>
      </c>
      <c r="CN92" s="57" t="s">
        <v>43</v>
      </c>
      <c r="CO92" s="57" t="s">
        <v>44</v>
      </c>
      <c r="CP92" s="57" t="s">
        <v>45</v>
      </c>
      <c r="CQ92" s="57" t="s">
        <v>46</v>
      </c>
      <c r="CR92" s="57" t="s">
        <v>47</v>
      </c>
      <c r="CS92" s="57" t="s">
        <v>48</v>
      </c>
      <c r="CT92" s="57" t="s">
        <v>49</v>
      </c>
      <c r="CU92" s="57" t="s">
        <v>50</v>
      </c>
      <c r="CV92" s="57" t="s">
        <v>51</v>
      </c>
      <c r="CW92" s="57" t="s">
        <v>52</v>
      </c>
      <c r="CX92" s="57" t="s">
        <v>53</v>
      </c>
      <c r="CY92" s="57" t="s">
        <v>54</v>
      </c>
      <c r="CZ92" s="57" t="s">
        <v>55</v>
      </c>
      <c r="DA92" s="57" t="s">
        <v>56</v>
      </c>
      <c r="DB92" s="57" t="s">
        <v>57</v>
      </c>
      <c r="DC92" s="57" t="s">
        <v>58</v>
      </c>
      <c r="DD92" s="57" t="s">
        <v>59</v>
      </c>
    </row>
    <row r="93" spans="3:108" hidden="1" outlineLevel="1">
      <c r="C93" s="5" t="s">
        <v>60</v>
      </c>
      <c r="D93" s="5" t="s">
        <v>61</v>
      </c>
      <c r="E93" s="58" t="s">
        <v>62</v>
      </c>
      <c r="F93" s="58"/>
      <c r="G93" s="5" t="s">
        <v>63</v>
      </c>
      <c r="L93" s="5">
        <v>1</v>
      </c>
      <c r="M93" s="5">
        <v>2</v>
      </c>
      <c r="N93" s="5">
        <v>3</v>
      </c>
      <c r="O93" s="5">
        <v>4</v>
      </c>
      <c r="P93" s="5">
        <v>5</v>
      </c>
      <c r="Q93" s="5">
        <v>6</v>
      </c>
      <c r="R93" s="5">
        <v>7</v>
      </c>
      <c r="S93" s="5">
        <v>8</v>
      </c>
      <c r="T93" s="5">
        <v>9</v>
      </c>
      <c r="U93" s="5">
        <v>10</v>
      </c>
      <c r="V93" s="5">
        <v>11</v>
      </c>
      <c r="W93" s="5">
        <v>12</v>
      </c>
      <c r="X93" t="str">
        <f>""</f>
        <v/>
      </c>
      <c r="AE93" s="59">
        <v>1</v>
      </c>
      <c r="AF93" s="59">
        <f ca="1">IF(AI93&lt;&gt;0,0,COUNTIF(AI$92:$AI93,0))</f>
        <v>0</v>
      </c>
      <c r="AG93" s="59" t="s">
        <v>64</v>
      </c>
      <c r="AH93" s="59" t="s">
        <v>65</v>
      </c>
      <c r="AI93" s="59">
        <f t="shared" ref="AI93:AI156" ca="1" si="22">SUM(AJ93:BS93)</f>
        <v>1</v>
      </c>
      <c r="AJ93" s="53">
        <f t="shared" ref="AJ93:AJ156" ca="1" si="23">IF(AND(BU93=0,BU$91=0),0,IF(BU93&lt;=BU$91,0,1))</f>
        <v>0</v>
      </c>
      <c r="AK93" s="53">
        <f t="shared" ref="AK93:AK156" ca="1" si="24">IF(AND(BV93=0,BV$91=0),0,IF(BV93&lt;=BV$91,0,1))</f>
        <v>0</v>
      </c>
      <c r="AL93" s="53">
        <f t="shared" ref="AL93:AL156" ca="1" si="25">IF(AND(BW93=0,BW$91=0),0,IF(BW93&lt;=BW$91,0,1))</f>
        <v>0</v>
      </c>
      <c r="AM93" s="53">
        <f t="shared" ref="AM93:AM156" ca="1" si="26">IF(AND(BX93=0,BX$91=0),0,IF(BX93&lt;=BX$91,0,1))</f>
        <v>0</v>
      </c>
      <c r="AN93" s="53">
        <f t="shared" ref="AN93:AN156" ca="1" si="27">IF(AND(BY93=0,BY$91=0),0,IF(BY93&lt;=BY$91,0,1))</f>
        <v>0</v>
      </c>
      <c r="AO93" s="53">
        <f t="shared" ref="AO93:AO156" ca="1" si="28">IF(AND(BZ93=0,BZ$91=0),0,IF(BZ93&lt;=BZ$91,0,1))</f>
        <v>0</v>
      </c>
      <c r="AP93" s="53">
        <f t="shared" ref="AP93:AP156" ca="1" si="29">IF(AND(CA93=0,CA$91=0),0,IF(CA93&lt;=CA$91,0,1))</f>
        <v>0</v>
      </c>
      <c r="AQ93" s="53">
        <f t="shared" ref="AQ93:AQ156" ca="1" si="30">IF(AND(CB93=0,CB$91=0),0,IF(CB93&lt;=CB$91,0,1))</f>
        <v>0</v>
      </c>
      <c r="AR93" s="53">
        <f t="shared" ref="AR93:AR156" ca="1" si="31">IF(AND(CC93=0,CC$91=0),0,IF(CC93&lt;=CC$91,0,1))</f>
        <v>1</v>
      </c>
      <c r="AS93" s="53">
        <f t="shared" ref="AS93:AS156" ca="1" si="32">IF(AND(CD93=0,CD$91=0),0,IF(CD93&lt;=CD$91,0,1))</f>
        <v>0</v>
      </c>
      <c r="AT93" s="53">
        <f t="shared" ref="AT93:AT156" ca="1" si="33">IF(AND(CE93=0,CE$91=0),0,IF(CE93&lt;=CE$91,0,1))</f>
        <v>0</v>
      </c>
      <c r="AU93" s="53">
        <f t="shared" ref="AU93:AU156" ca="1" si="34">IF(AND(CF93=0,CF$91=0),0,IF(CF93&lt;=CF$91,0,1))</f>
        <v>0</v>
      </c>
      <c r="AV93" s="53">
        <f t="shared" ref="AV93:AV156" ca="1" si="35">IF(AND(CG93=0,CG$91=0),0,IF(CG93&lt;=CG$91,0,1))</f>
        <v>0</v>
      </c>
      <c r="AW93" s="53">
        <f t="shared" ref="AW93:AW156" ca="1" si="36">IF(AND(CH93=0,CH$91=0),0,IF(CH93&lt;=CH$91,0,1))</f>
        <v>0</v>
      </c>
      <c r="AX93" s="53">
        <f t="shared" ref="AX93:AX156" ca="1" si="37">IF(AND(CI93=0,CI$91=0),0,IF(CI93&lt;=CI$91,0,1))</f>
        <v>0</v>
      </c>
      <c r="AY93" s="53">
        <f t="shared" ref="AY93:AY156" ca="1" si="38">IF(AND(CJ93=0,CJ$91=0),0,IF(CJ93&lt;=CJ$91,0,1))</f>
        <v>0</v>
      </c>
      <c r="AZ93" s="53">
        <f t="shared" ref="AZ93:AZ156" ca="1" si="39">IF(AND(CK93=0,CK$91=0),0,IF(CK93&lt;=CK$91,0,1))</f>
        <v>0</v>
      </c>
      <c r="BA93" s="53">
        <f t="shared" ref="BA93:BA156" ca="1" si="40">IF(AND(CL93=0,CL$91=0),0,IF(CL93&lt;=CL$91,0,1))</f>
        <v>0</v>
      </c>
      <c r="BB93" s="53">
        <f t="shared" ref="BB93:BB156" ca="1" si="41">IF(AND(CM93=0,CM$91=0),0,IF(CM93&lt;=CM$91,0,1))</f>
        <v>0</v>
      </c>
      <c r="BC93" s="53">
        <f t="shared" ref="BC93:BC156" ca="1" si="42">IF(AND(CN93=0,CN$91=0),0,IF(CN93&lt;=CN$91,0,1))</f>
        <v>0</v>
      </c>
      <c r="BD93" s="53">
        <f t="shared" ref="BD93:BD156" ca="1" si="43">IF(AND(CO93=0,CO$91=0),0,IF(CO93&lt;=CO$91,0,1))</f>
        <v>0</v>
      </c>
      <c r="BE93" s="53">
        <f t="shared" ref="BE93:BE156" ca="1" si="44">IF(AND(CP93=0,CP$91=0),0,IF(CP93&lt;=CP$91,0,1))</f>
        <v>0</v>
      </c>
      <c r="BF93" s="53">
        <f t="shared" ref="BF93:BF156" ca="1" si="45">IF(AND(CQ93=0,CQ$91=0),0,IF(CQ93&lt;=CQ$91,0,1))</f>
        <v>0</v>
      </c>
      <c r="BG93" s="53">
        <f t="shared" ref="BG93:BG156" ca="1" si="46">IF(AND(CR93=0,CR$91=0),0,IF(CR93&lt;=CR$91,0,1))</f>
        <v>0</v>
      </c>
      <c r="BH93" s="53">
        <f t="shared" ref="BH93:BH156" ca="1" si="47">IF(AND(CS93=0,CS$91=0),0,IF(CS93&lt;=CS$91,0,1))</f>
        <v>0</v>
      </c>
      <c r="BI93" s="53">
        <f t="shared" ref="BI93:BI156" ca="1" si="48">IF(AND(CT93=0,CT$91=0),0,IF(CT93&lt;=CT$91,0,1))</f>
        <v>0</v>
      </c>
      <c r="BJ93" s="53">
        <f t="shared" ref="BJ93:BJ156" ca="1" si="49">IF(AND(CU93=0,CU$91=0),0,IF(CU93&lt;=CU$91,0,1))</f>
        <v>0</v>
      </c>
      <c r="BK93" s="53">
        <f t="shared" ref="BK93:BK156" ca="1" si="50">IF(AND(CV93=0,CV$91=0),0,IF(CV93&lt;=CV$91,0,1))</f>
        <v>0</v>
      </c>
      <c r="BL93" s="53">
        <f t="shared" ref="BL93:BL156" ca="1" si="51">IF(AND(CW93=0,CW$91=0),0,IF(CW93&lt;=CW$91,0,1))</f>
        <v>0</v>
      </c>
      <c r="BM93" s="53">
        <f t="shared" ref="BM93:BM156" ca="1" si="52">IF(AND(CX93=0,CX$91=0),0,IF(CX93&lt;=CX$91,0,1))</f>
        <v>0</v>
      </c>
      <c r="BN93" s="53">
        <f t="shared" ref="BN93:BN156" ca="1" si="53">IF(AND(CY93=0,CY$91=0),0,IF(CY93&lt;=CY$91,0,1))</f>
        <v>0</v>
      </c>
      <c r="BO93" s="53">
        <f t="shared" ref="BO93:BO156" ca="1" si="54">IF(AND(CZ93=0,CZ$91=0),0,IF(CZ93&lt;=CZ$91,0,1))</f>
        <v>0</v>
      </c>
      <c r="BP93" s="53">
        <f t="shared" ref="BP93:BP156" ca="1" si="55">IF(AND(DA93=0,DA$91=0),0,IF(DA93&lt;=DA$91,0,1))</f>
        <v>0</v>
      </c>
      <c r="BQ93" s="53">
        <f t="shared" ref="BQ93:BQ156" ca="1" si="56">IF(AND(DB93=0,DB$91=0),0,IF(DB93&lt;=DB$91,0,1))</f>
        <v>0</v>
      </c>
      <c r="BR93" s="53">
        <f t="shared" ref="BR93:BR156" ca="1" si="57">IF(AND(DC93=0,DC$91=0),0,IF(DC93&lt;=DC$91,0,1))</f>
        <v>0</v>
      </c>
      <c r="BS93" s="53">
        <f t="shared" ref="BS93:BS156" ca="1" si="58">IF(AND(DD93=0,DD$91=0),0,IF(DD93&lt;=DD$91,0,1))</f>
        <v>0</v>
      </c>
      <c r="BU93" s="53">
        <v>0</v>
      </c>
      <c r="BV93" s="53">
        <v>0</v>
      </c>
      <c r="BW93" s="53">
        <v>0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1</v>
      </c>
      <c r="CD93" s="53">
        <v>0</v>
      </c>
      <c r="CE93" s="53">
        <v>0</v>
      </c>
      <c r="CF93" s="53">
        <v>0</v>
      </c>
      <c r="CG93" s="53">
        <v>0</v>
      </c>
      <c r="CH93" s="53">
        <v>0</v>
      </c>
      <c r="CI93" s="53">
        <v>0</v>
      </c>
      <c r="CJ93" s="53">
        <v>0</v>
      </c>
      <c r="CK93" s="53">
        <v>0</v>
      </c>
      <c r="CL93" s="53">
        <v>0</v>
      </c>
      <c r="CM93" s="53">
        <v>0</v>
      </c>
      <c r="CN93" s="53">
        <v>0</v>
      </c>
      <c r="CO93" s="53">
        <v>0</v>
      </c>
      <c r="CP93" s="53">
        <v>0</v>
      </c>
      <c r="CQ93" s="53">
        <v>0</v>
      </c>
      <c r="CR93" s="53">
        <v>0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0</v>
      </c>
      <c r="DA93" s="53">
        <v>0</v>
      </c>
      <c r="DB93" s="53">
        <v>0</v>
      </c>
      <c r="DC93" s="53">
        <v>0</v>
      </c>
      <c r="DD93" s="53">
        <v>0</v>
      </c>
    </row>
    <row r="94" spans="3:108" hidden="1" outlineLevel="1">
      <c r="C94" s="16" t="str">
        <f>データ!U5</f>
        <v>魔神</v>
      </c>
      <c r="D94" s="16">
        <f>データ!R5*100</f>
        <v>100</v>
      </c>
      <c r="E94" s="16">
        <f>データ!V5</f>
        <v>5</v>
      </c>
      <c r="F94" s="60" t="str">
        <f>IF(G94=0,"",COUNTIF($G$94:G94,"&gt;0"))</f>
        <v/>
      </c>
      <c r="G94" s="61">
        <f t="shared" ref="G94:G129" si="59">MAX(L94:W94)</f>
        <v>0</v>
      </c>
      <c r="L94" s="16">
        <f t="shared" ref="L94:W103" si="60">SUMIF($C$137:$C$320,$D94+L$93,$G$137:$G$320)</f>
        <v>0</v>
      </c>
      <c r="M94" s="16">
        <f t="shared" si="60"/>
        <v>0</v>
      </c>
      <c r="N94" s="16">
        <f t="shared" si="60"/>
        <v>0</v>
      </c>
      <c r="O94" s="16">
        <f t="shared" si="60"/>
        <v>0</v>
      </c>
      <c r="P94" s="16">
        <f t="shared" si="60"/>
        <v>0</v>
      </c>
      <c r="Q94" s="16">
        <f t="shared" si="60"/>
        <v>0</v>
      </c>
      <c r="R94" s="16">
        <f t="shared" si="60"/>
        <v>0</v>
      </c>
      <c r="S94" s="16">
        <f t="shared" si="60"/>
        <v>0</v>
      </c>
      <c r="T94" s="16">
        <f t="shared" si="60"/>
        <v>0</v>
      </c>
      <c r="U94" s="16">
        <f t="shared" si="60"/>
        <v>0</v>
      </c>
      <c r="V94" s="16">
        <f t="shared" si="60"/>
        <v>0</v>
      </c>
      <c r="W94" s="16">
        <f t="shared" si="60"/>
        <v>0</v>
      </c>
      <c r="X94" t="str">
        <f>データ!AE5</f>
        <v>霊鳥：8 / 女神：6 / 神獣：8</v>
      </c>
      <c r="AE94" s="59">
        <v>2</v>
      </c>
      <c r="AF94" s="59">
        <f ca="1">IF(AI94&lt;&gt;0,0,COUNTIF(AI$92:$AI94,0))</f>
        <v>0</v>
      </c>
      <c r="AG94" s="59" t="s">
        <v>64</v>
      </c>
      <c r="AH94" s="59" t="s">
        <v>66</v>
      </c>
      <c r="AI94" s="59">
        <f t="shared" ca="1" si="22"/>
        <v>1</v>
      </c>
      <c r="AJ94" s="53">
        <f t="shared" ca="1" si="23"/>
        <v>0</v>
      </c>
      <c r="AK94" s="53">
        <f t="shared" ca="1" si="24"/>
        <v>0</v>
      </c>
      <c r="AL94" s="53">
        <f t="shared" ca="1" si="25"/>
        <v>0</v>
      </c>
      <c r="AM94" s="53">
        <f t="shared" ca="1" si="26"/>
        <v>0</v>
      </c>
      <c r="AN94" s="53">
        <f t="shared" ca="1" si="27"/>
        <v>0</v>
      </c>
      <c r="AO94" s="53">
        <f t="shared" ca="1" si="28"/>
        <v>0</v>
      </c>
      <c r="AP94" s="53">
        <f t="shared" ca="1" si="29"/>
        <v>0</v>
      </c>
      <c r="AQ94" s="53">
        <f t="shared" ca="1" si="30"/>
        <v>0</v>
      </c>
      <c r="AR94" s="53">
        <f t="shared" ca="1" si="31"/>
        <v>1</v>
      </c>
      <c r="AS94" s="53">
        <f t="shared" ca="1" si="32"/>
        <v>0</v>
      </c>
      <c r="AT94" s="53">
        <f t="shared" ca="1" si="33"/>
        <v>0</v>
      </c>
      <c r="AU94" s="53">
        <f t="shared" ca="1" si="34"/>
        <v>0</v>
      </c>
      <c r="AV94" s="53">
        <f t="shared" ca="1" si="35"/>
        <v>0</v>
      </c>
      <c r="AW94" s="53">
        <f t="shared" ca="1" si="36"/>
        <v>0</v>
      </c>
      <c r="AX94" s="53">
        <f t="shared" ca="1" si="37"/>
        <v>0</v>
      </c>
      <c r="AY94" s="53">
        <f t="shared" ca="1" si="38"/>
        <v>0</v>
      </c>
      <c r="AZ94" s="53">
        <f t="shared" ca="1" si="39"/>
        <v>0</v>
      </c>
      <c r="BA94" s="53">
        <f t="shared" ca="1" si="40"/>
        <v>0</v>
      </c>
      <c r="BB94" s="53">
        <f t="shared" ca="1" si="41"/>
        <v>0</v>
      </c>
      <c r="BC94" s="53">
        <f t="shared" ca="1" si="42"/>
        <v>0</v>
      </c>
      <c r="BD94" s="53">
        <f t="shared" ca="1" si="43"/>
        <v>0</v>
      </c>
      <c r="BE94" s="53">
        <f t="shared" ca="1" si="44"/>
        <v>0</v>
      </c>
      <c r="BF94" s="53">
        <f t="shared" ca="1" si="45"/>
        <v>0</v>
      </c>
      <c r="BG94" s="53">
        <f t="shared" ca="1" si="46"/>
        <v>0</v>
      </c>
      <c r="BH94" s="53">
        <f t="shared" ca="1" si="47"/>
        <v>0</v>
      </c>
      <c r="BI94" s="53">
        <f t="shared" ca="1" si="48"/>
        <v>0</v>
      </c>
      <c r="BJ94" s="53">
        <f t="shared" ca="1" si="49"/>
        <v>0</v>
      </c>
      <c r="BK94" s="53">
        <f t="shared" ca="1" si="50"/>
        <v>0</v>
      </c>
      <c r="BL94" s="53">
        <f t="shared" ca="1" si="51"/>
        <v>0</v>
      </c>
      <c r="BM94" s="53">
        <f t="shared" ca="1" si="52"/>
        <v>0</v>
      </c>
      <c r="BN94" s="53">
        <f t="shared" ca="1" si="53"/>
        <v>0</v>
      </c>
      <c r="BO94" s="53">
        <f t="shared" ca="1" si="54"/>
        <v>0</v>
      </c>
      <c r="BP94" s="53">
        <f t="shared" ca="1" si="55"/>
        <v>0</v>
      </c>
      <c r="BQ94" s="53">
        <f t="shared" ca="1" si="56"/>
        <v>0</v>
      </c>
      <c r="BR94" s="53">
        <f t="shared" ca="1" si="57"/>
        <v>0</v>
      </c>
      <c r="BS94" s="53">
        <f t="shared" ca="1" si="58"/>
        <v>0</v>
      </c>
      <c r="BU94" s="53">
        <v>0</v>
      </c>
      <c r="BV94" s="53">
        <v>0</v>
      </c>
      <c r="BW94" s="53">
        <v>0</v>
      </c>
      <c r="BX94" s="53">
        <v>0</v>
      </c>
      <c r="BY94" s="53">
        <v>0</v>
      </c>
      <c r="BZ94" s="53">
        <v>0</v>
      </c>
      <c r="CA94" s="53">
        <v>0</v>
      </c>
      <c r="CB94" s="53">
        <v>0</v>
      </c>
      <c r="CC94" s="53">
        <v>4</v>
      </c>
      <c r="CD94" s="53">
        <v>0</v>
      </c>
      <c r="CE94" s="53">
        <v>0</v>
      </c>
      <c r="CF94" s="53">
        <v>0</v>
      </c>
      <c r="CG94" s="53">
        <v>0</v>
      </c>
      <c r="CH94" s="53">
        <v>0</v>
      </c>
      <c r="CI94" s="53">
        <v>0</v>
      </c>
      <c r="CJ94" s="53">
        <v>0</v>
      </c>
      <c r="CK94" s="53">
        <v>0</v>
      </c>
      <c r="CL94" s="53">
        <v>0</v>
      </c>
      <c r="CM94" s="53">
        <v>0</v>
      </c>
      <c r="CN94" s="53">
        <v>0</v>
      </c>
      <c r="CO94" s="53">
        <v>0</v>
      </c>
      <c r="CP94" s="53">
        <v>0</v>
      </c>
      <c r="CQ94" s="53">
        <v>0</v>
      </c>
      <c r="CR94" s="53">
        <v>0</v>
      </c>
      <c r="CS94" s="53">
        <v>0</v>
      </c>
      <c r="CT94" s="53">
        <v>0</v>
      </c>
      <c r="CU94" s="53">
        <v>0</v>
      </c>
      <c r="CV94" s="53">
        <v>0</v>
      </c>
      <c r="CW94" s="53">
        <v>0</v>
      </c>
      <c r="CX94" s="53">
        <v>0</v>
      </c>
      <c r="CY94" s="53">
        <v>0</v>
      </c>
      <c r="CZ94" s="53">
        <v>0</v>
      </c>
      <c r="DA94" s="53">
        <v>0</v>
      </c>
      <c r="DB94" s="53">
        <v>0</v>
      </c>
      <c r="DC94" s="53">
        <v>0</v>
      </c>
      <c r="DD94" s="53">
        <v>0</v>
      </c>
    </row>
    <row r="95" spans="3:108" hidden="1" outlineLevel="1">
      <c r="C95" s="16" t="str">
        <f>データ!U6</f>
        <v>破壊神</v>
      </c>
      <c r="D95" s="16">
        <f>データ!R6*100</f>
        <v>200</v>
      </c>
      <c r="E95" s="16">
        <f>データ!V6</f>
        <v>5</v>
      </c>
      <c r="F95" s="60" t="str">
        <f>IF(G95=0,"",COUNTIF($G$94:G95,"&gt;0"))</f>
        <v/>
      </c>
      <c r="G95" s="61">
        <f t="shared" si="59"/>
        <v>0</v>
      </c>
      <c r="L95" s="16">
        <f t="shared" si="60"/>
        <v>0</v>
      </c>
      <c r="M95" s="16">
        <f t="shared" si="60"/>
        <v>0</v>
      </c>
      <c r="N95" s="16">
        <f t="shared" si="60"/>
        <v>0</v>
      </c>
      <c r="O95" s="16">
        <f t="shared" si="60"/>
        <v>0</v>
      </c>
      <c r="P95" s="16">
        <f t="shared" si="60"/>
        <v>0</v>
      </c>
      <c r="Q95" s="16">
        <f t="shared" si="60"/>
        <v>0</v>
      </c>
      <c r="R95" s="16">
        <f t="shared" si="60"/>
        <v>0</v>
      </c>
      <c r="S95" s="16">
        <f t="shared" si="60"/>
        <v>0</v>
      </c>
      <c r="T95" s="16">
        <f t="shared" si="60"/>
        <v>0</v>
      </c>
      <c r="U95" s="16">
        <f t="shared" si="60"/>
        <v>0</v>
      </c>
      <c r="V95" s="16">
        <f t="shared" si="60"/>
        <v>0</v>
      </c>
      <c r="W95" s="16">
        <f t="shared" si="60"/>
        <v>0</v>
      </c>
      <c r="X95" t="str">
        <f>データ!AE6</f>
        <v>神獣：8 / 地母神：7 / 龍神：8</v>
      </c>
      <c r="AE95" s="59">
        <v>3</v>
      </c>
      <c r="AF95" s="59">
        <f ca="1">IF(AI95&lt;&gt;0,0,COUNTIF(AI$92:$AI95,0))</f>
        <v>0</v>
      </c>
      <c r="AG95" s="59" t="s">
        <v>64</v>
      </c>
      <c r="AH95" s="59" t="s">
        <v>67</v>
      </c>
      <c r="AI95" s="59">
        <f t="shared" ca="1" si="22"/>
        <v>2</v>
      </c>
      <c r="AJ95" s="53">
        <f t="shared" ca="1" si="23"/>
        <v>0</v>
      </c>
      <c r="AK95" s="53">
        <f t="shared" ca="1" si="24"/>
        <v>0</v>
      </c>
      <c r="AL95" s="53">
        <f t="shared" ca="1" si="25"/>
        <v>0</v>
      </c>
      <c r="AM95" s="53">
        <f t="shared" ca="1" si="26"/>
        <v>0</v>
      </c>
      <c r="AN95" s="53">
        <f t="shared" ca="1" si="27"/>
        <v>0</v>
      </c>
      <c r="AO95" s="53">
        <f t="shared" ca="1" si="28"/>
        <v>0</v>
      </c>
      <c r="AP95" s="53">
        <f t="shared" ca="1" si="29"/>
        <v>0</v>
      </c>
      <c r="AQ95" s="53">
        <f t="shared" ca="1" si="30"/>
        <v>0</v>
      </c>
      <c r="AR95" s="53">
        <f t="shared" ca="1" si="31"/>
        <v>1</v>
      </c>
      <c r="AS95" s="53">
        <f t="shared" ca="1" si="32"/>
        <v>1</v>
      </c>
      <c r="AT95" s="53">
        <f t="shared" ca="1" si="33"/>
        <v>0</v>
      </c>
      <c r="AU95" s="53">
        <f t="shared" ca="1" si="34"/>
        <v>0</v>
      </c>
      <c r="AV95" s="53">
        <f t="shared" ca="1" si="35"/>
        <v>0</v>
      </c>
      <c r="AW95" s="53">
        <f t="shared" ca="1" si="36"/>
        <v>0</v>
      </c>
      <c r="AX95" s="53">
        <f t="shared" ca="1" si="37"/>
        <v>0</v>
      </c>
      <c r="AY95" s="53">
        <f t="shared" ca="1" si="38"/>
        <v>0</v>
      </c>
      <c r="AZ95" s="53">
        <f t="shared" ca="1" si="39"/>
        <v>0</v>
      </c>
      <c r="BA95" s="53">
        <f t="shared" ca="1" si="40"/>
        <v>0</v>
      </c>
      <c r="BB95" s="53">
        <f t="shared" ca="1" si="41"/>
        <v>0</v>
      </c>
      <c r="BC95" s="53">
        <f t="shared" ca="1" si="42"/>
        <v>0</v>
      </c>
      <c r="BD95" s="53">
        <f t="shared" ca="1" si="43"/>
        <v>0</v>
      </c>
      <c r="BE95" s="53">
        <f t="shared" ca="1" si="44"/>
        <v>0</v>
      </c>
      <c r="BF95" s="53">
        <f t="shared" ca="1" si="45"/>
        <v>0</v>
      </c>
      <c r="BG95" s="53">
        <f t="shared" ca="1" si="46"/>
        <v>0</v>
      </c>
      <c r="BH95" s="53">
        <f t="shared" ca="1" si="47"/>
        <v>0</v>
      </c>
      <c r="BI95" s="53">
        <f t="shared" ca="1" si="48"/>
        <v>0</v>
      </c>
      <c r="BJ95" s="53">
        <f t="shared" ca="1" si="49"/>
        <v>0</v>
      </c>
      <c r="BK95" s="53">
        <f t="shared" ca="1" si="50"/>
        <v>0</v>
      </c>
      <c r="BL95" s="53">
        <f t="shared" ca="1" si="51"/>
        <v>0</v>
      </c>
      <c r="BM95" s="53">
        <f t="shared" ca="1" si="52"/>
        <v>0</v>
      </c>
      <c r="BN95" s="53">
        <f t="shared" ca="1" si="53"/>
        <v>0</v>
      </c>
      <c r="BO95" s="53">
        <f t="shared" ca="1" si="54"/>
        <v>0</v>
      </c>
      <c r="BP95" s="53">
        <f t="shared" ca="1" si="55"/>
        <v>0</v>
      </c>
      <c r="BQ95" s="53">
        <f t="shared" ca="1" si="56"/>
        <v>0</v>
      </c>
      <c r="BR95" s="53">
        <f t="shared" ca="1" si="57"/>
        <v>0</v>
      </c>
      <c r="BS95" s="53">
        <f t="shared" ca="1" si="58"/>
        <v>0</v>
      </c>
      <c r="BU95" s="53">
        <v>0</v>
      </c>
      <c r="BV95" s="53">
        <v>0</v>
      </c>
      <c r="BW95" s="53">
        <v>0</v>
      </c>
      <c r="BX95" s="53">
        <v>0</v>
      </c>
      <c r="BY95" s="53">
        <v>0</v>
      </c>
      <c r="BZ95" s="53">
        <v>0</v>
      </c>
      <c r="CA95" s="53">
        <v>0</v>
      </c>
      <c r="CB95" s="53">
        <v>0</v>
      </c>
      <c r="CC95" s="53">
        <v>6</v>
      </c>
      <c r="CD95" s="53">
        <v>8</v>
      </c>
      <c r="CE95" s="53">
        <v>0</v>
      </c>
      <c r="CF95" s="53">
        <v>0</v>
      </c>
      <c r="CG95" s="53">
        <v>0</v>
      </c>
      <c r="CH95" s="53">
        <v>0</v>
      </c>
      <c r="CI95" s="53">
        <v>0</v>
      </c>
      <c r="CJ95" s="53">
        <v>0</v>
      </c>
      <c r="CK95" s="53">
        <v>0</v>
      </c>
      <c r="CL95" s="53">
        <v>0</v>
      </c>
      <c r="CM95" s="53">
        <v>0</v>
      </c>
      <c r="CN95" s="53">
        <v>0</v>
      </c>
      <c r="CO95" s="53">
        <v>0</v>
      </c>
      <c r="CP95" s="53">
        <v>0</v>
      </c>
      <c r="CQ95" s="53">
        <v>0</v>
      </c>
      <c r="CR95" s="53">
        <v>0</v>
      </c>
      <c r="CS95" s="53">
        <v>0</v>
      </c>
      <c r="CT95" s="53">
        <v>0</v>
      </c>
      <c r="CU95" s="53">
        <v>0</v>
      </c>
      <c r="CV95" s="53">
        <v>0</v>
      </c>
      <c r="CW95" s="53">
        <v>0</v>
      </c>
      <c r="CX95" s="53">
        <v>0</v>
      </c>
      <c r="CY95" s="53">
        <v>0</v>
      </c>
      <c r="CZ95" s="53">
        <v>0</v>
      </c>
      <c r="DA95" s="53">
        <v>0</v>
      </c>
      <c r="DB95" s="53">
        <v>0</v>
      </c>
      <c r="DC95" s="53">
        <v>0</v>
      </c>
      <c r="DD95" s="53">
        <v>0</v>
      </c>
    </row>
    <row r="96" spans="3:108" hidden="1" outlineLevel="1">
      <c r="C96" s="16" t="str">
        <f>データ!U7</f>
        <v>魔王</v>
      </c>
      <c r="D96" s="16">
        <f>データ!R7*100</f>
        <v>300</v>
      </c>
      <c r="E96" s="16">
        <f>データ!V7</f>
        <v>5</v>
      </c>
      <c r="F96" s="60" t="str">
        <f>IF(G96=0,"",COUNTIF($G$94:G96,"&gt;0"))</f>
        <v/>
      </c>
      <c r="G96" s="61">
        <f t="shared" si="59"/>
        <v>0</v>
      </c>
      <c r="L96" s="16">
        <f t="shared" si="60"/>
        <v>0</v>
      </c>
      <c r="M96" s="16">
        <f t="shared" si="60"/>
        <v>0</v>
      </c>
      <c r="N96" s="16">
        <f t="shared" si="60"/>
        <v>0</v>
      </c>
      <c r="O96" s="16">
        <f t="shared" si="60"/>
        <v>0</v>
      </c>
      <c r="P96" s="16">
        <f t="shared" si="60"/>
        <v>0</v>
      </c>
      <c r="Q96" s="16">
        <f t="shared" si="60"/>
        <v>0</v>
      </c>
      <c r="R96" s="16">
        <f t="shared" si="60"/>
        <v>0</v>
      </c>
      <c r="S96" s="16">
        <f t="shared" si="60"/>
        <v>0</v>
      </c>
      <c r="T96" s="16">
        <f t="shared" si="60"/>
        <v>0</v>
      </c>
      <c r="U96" s="16">
        <f t="shared" si="60"/>
        <v>0</v>
      </c>
      <c r="V96" s="16">
        <f t="shared" si="60"/>
        <v>0</v>
      </c>
      <c r="W96" s="16">
        <f t="shared" si="60"/>
        <v>0</v>
      </c>
      <c r="X96" t="str">
        <f>データ!AE7</f>
        <v>邪神：7 / 死神：8 / 外道：8</v>
      </c>
      <c r="AE96" s="59">
        <v>4</v>
      </c>
      <c r="AF96" s="59">
        <f ca="1">IF(AI96&lt;&gt;0,0,COUNTIF(AI$92:$AI96,0))</f>
        <v>0</v>
      </c>
      <c r="AG96" s="59" t="s">
        <v>64</v>
      </c>
      <c r="AH96" s="59" t="s">
        <v>68</v>
      </c>
      <c r="AI96" s="59">
        <f t="shared" ca="1" si="22"/>
        <v>2</v>
      </c>
      <c r="AJ96" s="53">
        <f t="shared" ca="1" si="23"/>
        <v>0</v>
      </c>
      <c r="AK96" s="53">
        <f t="shared" ca="1" si="24"/>
        <v>0</v>
      </c>
      <c r="AL96" s="53">
        <f t="shared" ca="1" si="25"/>
        <v>0</v>
      </c>
      <c r="AM96" s="53">
        <f t="shared" ca="1" si="26"/>
        <v>1</v>
      </c>
      <c r="AN96" s="53">
        <f t="shared" ca="1" si="27"/>
        <v>0</v>
      </c>
      <c r="AO96" s="53">
        <f t="shared" ca="1" si="28"/>
        <v>0</v>
      </c>
      <c r="AP96" s="53">
        <f t="shared" ca="1" si="29"/>
        <v>0</v>
      </c>
      <c r="AQ96" s="53">
        <f t="shared" ca="1" si="30"/>
        <v>0</v>
      </c>
      <c r="AR96" s="53">
        <f t="shared" ca="1" si="31"/>
        <v>1</v>
      </c>
      <c r="AS96" s="53">
        <f t="shared" ca="1" si="32"/>
        <v>0</v>
      </c>
      <c r="AT96" s="53">
        <f t="shared" ca="1" si="33"/>
        <v>0</v>
      </c>
      <c r="AU96" s="53">
        <f t="shared" ca="1" si="34"/>
        <v>0</v>
      </c>
      <c r="AV96" s="53">
        <f t="shared" ca="1" si="35"/>
        <v>0</v>
      </c>
      <c r="AW96" s="53">
        <f t="shared" ca="1" si="36"/>
        <v>0</v>
      </c>
      <c r="AX96" s="53">
        <f t="shared" ca="1" si="37"/>
        <v>0</v>
      </c>
      <c r="AY96" s="53">
        <f t="shared" ca="1" si="38"/>
        <v>0</v>
      </c>
      <c r="AZ96" s="53">
        <f t="shared" ca="1" si="39"/>
        <v>0</v>
      </c>
      <c r="BA96" s="53">
        <f t="shared" ca="1" si="40"/>
        <v>0</v>
      </c>
      <c r="BB96" s="53">
        <f t="shared" ca="1" si="41"/>
        <v>0</v>
      </c>
      <c r="BC96" s="53">
        <f t="shared" ca="1" si="42"/>
        <v>0</v>
      </c>
      <c r="BD96" s="53">
        <f t="shared" ca="1" si="43"/>
        <v>0</v>
      </c>
      <c r="BE96" s="53">
        <f t="shared" ca="1" si="44"/>
        <v>0</v>
      </c>
      <c r="BF96" s="53">
        <f t="shared" ca="1" si="45"/>
        <v>0</v>
      </c>
      <c r="BG96" s="53">
        <f t="shared" ca="1" si="46"/>
        <v>0</v>
      </c>
      <c r="BH96" s="53">
        <f t="shared" ca="1" si="47"/>
        <v>0</v>
      </c>
      <c r="BI96" s="53">
        <f t="shared" ca="1" si="48"/>
        <v>0</v>
      </c>
      <c r="BJ96" s="53">
        <f t="shared" ca="1" si="49"/>
        <v>0</v>
      </c>
      <c r="BK96" s="53">
        <f t="shared" ca="1" si="50"/>
        <v>0</v>
      </c>
      <c r="BL96" s="53">
        <f t="shared" ca="1" si="51"/>
        <v>0</v>
      </c>
      <c r="BM96" s="53">
        <f t="shared" ca="1" si="52"/>
        <v>0</v>
      </c>
      <c r="BN96" s="53">
        <f t="shared" ca="1" si="53"/>
        <v>0</v>
      </c>
      <c r="BO96" s="53">
        <f t="shared" ca="1" si="54"/>
        <v>0</v>
      </c>
      <c r="BP96" s="53">
        <f t="shared" ca="1" si="55"/>
        <v>0</v>
      </c>
      <c r="BQ96" s="53">
        <f t="shared" ca="1" si="56"/>
        <v>0</v>
      </c>
      <c r="BR96" s="53">
        <f t="shared" ca="1" si="57"/>
        <v>0</v>
      </c>
      <c r="BS96" s="53">
        <f t="shared" ca="1" si="58"/>
        <v>0</v>
      </c>
      <c r="BU96" s="53">
        <v>0</v>
      </c>
      <c r="BV96" s="53">
        <v>0</v>
      </c>
      <c r="BW96" s="53">
        <v>0</v>
      </c>
      <c r="BX96" s="53">
        <v>7</v>
      </c>
      <c r="BY96" s="53">
        <v>0</v>
      </c>
      <c r="BZ96" s="53">
        <v>0</v>
      </c>
      <c r="CA96" s="53">
        <v>0</v>
      </c>
      <c r="CB96" s="53">
        <v>0</v>
      </c>
      <c r="CC96" s="53">
        <v>8</v>
      </c>
      <c r="CD96" s="53">
        <v>0</v>
      </c>
      <c r="CE96" s="53">
        <v>0</v>
      </c>
      <c r="CF96" s="53">
        <v>0</v>
      </c>
      <c r="CG96" s="53">
        <v>0</v>
      </c>
      <c r="CH96" s="53">
        <v>0</v>
      </c>
      <c r="CI96" s="53">
        <v>0</v>
      </c>
      <c r="CJ96" s="53">
        <v>0</v>
      </c>
      <c r="CK96" s="53">
        <v>0</v>
      </c>
      <c r="CL96" s="53">
        <v>0</v>
      </c>
      <c r="CM96" s="53">
        <v>0</v>
      </c>
      <c r="CN96" s="53">
        <v>0</v>
      </c>
      <c r="CO96" s="53">
        <v>0</v>
      </c>
      <c r="CP96" s="53">
        <v>0</v>
      </c>
      <c r="CQ96" s="53">
        <v>0</v>
      </c>
      <c r="CR96" s="53">
        <v>0</v>
      </c>
      <c r="CS96" s="53">
        <v>0</v>
      </c>
      <c r="CT96" s="53">
        <v>0</v>
      </c>
      <c r="CU96" s="53">
        <v>0</v>
      </c>
      <c r="CV96" s="53">
        <v>0</v>
      </c>
      <c r="CW96" s="53">
        <v>0</v>
      </c>
      <c r="CX96" s="53">
        <v>0</v>
      </c>
      <c r="CY96" s="53">
        <v>0</v>
      </c>
      <c r="CZ96" s="53">
        <v>0</v>
      </c>
      <c r="DA96" s="53">
        <v>0</v>
      </c>
      <c r="DB96" s="53">
        <v>0</v>
      </c>
      <c r="DC96" s="53">
        <v>0</v>
      </c>
      <c r="DD96" s="53">
        <v>0</v>
      </c>
    </row>
    <row r="97" spans="3:108" hidden="1" outlineLevel="1">
      <c r="C97" s="16" t="str">
        <f>データ!U8</f>
        <v>邪神</v>
      </c>
      <c r="D97" s="16">
        <f>データ!R8*100</f>
        <v>400</v>
      </c>
      <c r="E97" s="16">
        <f>データ!V8</f>
        <v>4</v>
      </c>
      <c r="F97" s="62" t="str">
        <f>IF(G97=0,"",COUNTIF($G$97:G97,"&gt;0"))</f>
        <v/>
      </c>
      <c r="G97" s="61">
        <f t="shared" si="59"/>
        <v>0</v>
      </c>
      <c r="L97" s="16">
        <f t="shared" si="60"/>
        <v>0</v>
      </c>
      <c r="M97" s="16">
        <f t="shared" si="60"/>
        <v>0</v>
      </c>
      <c r="N97" s="16">
        <f t="shared" si="60"/>
        <v>0</v>
      </c>
      <c r="O97" s="16">
        <f t="shared" si="60"/>
        <v>0</v>
      </c>
      <c r="P97" s="16">
        <f t="shared" si="60"/>
        <v>0</v>
      </c>
      <c r="Q97" s="16">
        <f t="shared" si="60"/>
        <v>0</v>
      </c>
      <c r="R97" s="16">
        <f t="shared" si="60"/>
        <v>0</v>
      </c>
      <c r="S97" s="16">
        <f t="shared" si="60"/>
        <v>0</v>
      </c>
      <c r="T97" s="16">
        <f t="shared" si="60"/>
        <v>0</v>
      </c>
      <c r="U97" s="16">
        <f t="shared" si="60"/>
        <v>0</v>
      </c>
      <c r="V97" s="16">
        <f t="shared" si="60"/>
        <v>0</v>
      </c>
      <c r="W97" s="16">
        <f t="shared" si="60"/>
        <v>0</v>
      </c>
      <c r="X97" t="str">
        <f>データ!AE8</f>
        <v>凶鳥：7 / 堕天使：5</v>
      </c>
      <c r="AE97" s="59">
        <v>5</v>
      </c>
      <c r="AF97" s="59">
        <f ca="1">IF(AI97&lt;&gt;0,0,COUNTIF(AI$92:$AI97,0))</f>
        <v>0</v>
      </c>
      <c r="AG97" s="59" t="s">
        <v>64</v>
      </c>
      <c r="AH97" s="59" t="s">
        <v>69</v>
      </c>
      <c r="AI97" s="59">
        <f t="shared" ca="1" si="22"/>
        <v>2</v>
      </c>
      <c r="AJ97" s="53">
        <f t="shared" ca="1" si="23"/>
        <v>0</v>
      </c>
      <c r="AK97" s="53">
        <f t="shared" ca="1" si="24"/>
        <v>0</v>
      </c>
      <c r="AL97" s="53">
        <f t="shared" ca="1" si="25"/>
        <v>0</v>
      </c>
      <c r="AM97" s="53">
        <f t="shared" ca="1" si="26"/>
        <v>0</v>
      </c>
      <c r="AN97" s="53">
        <f t="shared" ca="1" si="27"/>
        <v>0</v>
      </c>
      <c r="AO97" s="53">
        <f t="shared" ca="1" si="28"/>
        <v>0</v>
      </c>
      <c r="AP97" s="53">
        <f t="shared" ca="1" si="29"/>
        <v>0</v>
      </c>
      <c r="AQ97" s="53">
        <f t="shared" ca="1" si="30"/>
        <v>0</v>
      </c>
      <c r="AR97" s="53">
        <f t="shared" ca="1" si="31"/>
        <v>1</v>
      </c>
      <c r="AS97" s="53">
        <f t="shared" ca="1" si="32"/>
        <v>0</v>
      </c>
      <c r="AT97" s="53">
        <f t="shared" ca="1" si="33"/>
        <v>0</v>
      </c>
      <c r="AU97" s="53">
        <f t="shared" ca="1" si="34"/>
        <v>0</v>
      </c>
      <c r="AV97" s="53">
        <f t="shared" ca="1" si="35"/>
        <v>0</v>
      </c>
      <c r="AW97" s="53">
        <f t="shared" ca="1" si="36"/>
        <v>0</v>
      </c>
      <c r="AX97" s="53">
        <f t="shared" ca="1" si="37"/>
        <v>0</v>
      </c>
      <c r="AY97" s="53">
        <f t="shared" ca="1" si="38"/>
        <v>0</v>
      </c>
      <c r="AZ97" s="53">
        <f t="shared" ca="1" si="39"/>
        <v>0</v>
      </c>
      <c r="BA97" s="53">
        <f t="shared" ca="1" si="40"/>
        <v>0</v>
      </c>
      <c r="BB97" s="53">
        <f t="shared" ca="1" si="41"/>
        <v>0</v>
      </c>
      <c r="BC97" s="53">
        <f t="shared" ca="1" si="42"/>
        <v>0</v>
      </c>
      <c r="BD97" s="53">
        <f t="shared" ca="1" si="43"/>
        <v>0</v>
      </c>
      <c r="BE97" s="53">
        <f t="shared" ca="1" si="44"/>
        <v>0</v>
      </c>
      <c r="BF97" s="53">
        <f t="shared" ca="1" si="45"/>
        <v>0</v>
      </c>
      <c r="BG97" s="53">
        <f t="shared" ca="1" si="46"/>
        <v>0</v>
      </c>
      <c r="BH97" s="53">
        <f t="shared" ca="1" si="47"/>
        <v>0</v>
      </c>
      <c r="BI97" s="53">
        <f t="shared" ca="1" si="48"/>
        <v>0</v>
      </c>
      <c r="BJ97" s="53">
        <f t="shared" ca="1" si="49"/>
        <v>0</v>
      </c>
      <c r="BK97" s="53">
        <f t="shared" ca="1" si="50"/>
        <v>0</v>
      </c>
      <c r="BL97" s="53">
        <f t="shared" ca="1" si="51"/>
        <v>0</v>
      </c>
      <c r="BM97" s="53">
        <f t="shared" ca="1" si="52"/>
        <v>0</v>
      </c>
      <c r="BN97" s="53">
        <f t="shared" ca="1" si="53"/>
        <v>0</v>
      </c>
      <c r="BO97" s="53">
        <f t="shared" ca="1" si="54"/>
        <v>0</v>
      </c>
      <c r="BP97" s="53">
        <f t="shared" ca="1" si="55"/>
        <v>0</v>
      </c>
      <c r="BQ97" s="53">
        <f t="shared" ca="1" si="56"/>
        <v>0</v>
      </c>
      <c r="BR97" s="53">
        <f t="shared" ca="1" si="57"/>
        <v>1</v>
      </c>
      <c r="BS97" s="53">
        <f t="shared" ca="1" si="58"/>
        <v>0</v>
      </c>
      <c r="BU97" s="53">
        <v>0</v>
      </c>
      <c r="BV97" s="53">
        <v>0</v>
      </c>
      <c r="BW97" s="53">
        <v>0</v>
      </c>
      <c r="BX97" s="53">
        <v>0</v>
      </c>
      <c r="BY97" s="53">
        <v>0</v>
      </c>
      <c r="BZ97" s="53">
        <v>0</v>
      </c>
      <c r="CA97" s="53">
        <v>0</v>
      </c>
      <c r="CB97" s="53">
        <v>0</v>
      </c>
      <c r="CC97" s="53">
        <v>8</v>
      </c>
      <c r="CD97" s="53">
        <v>0</v>
      </c>
      <c r="CE97" s="53">
        <v>0</v>
      </c>
      <c r="CF97" s="53">
        <v>0</v>
      </c>
      <c r="CG97" s="53">
        <v>0</v>
      </c>
      <c r="CH97" s="53">
        <v>0</v>
      </c>
      <c r="CI97" s="53">
        <v>0</v>
      </c>
      <c r="CJ97" s="53">
        <v>0</v>
      </c>
      <c r="CK97" s="53">
        <v>0</v>
      </c>
      <c r="CL97" s="53">
        <v>0</v>
      </c>
      <c r="CM97" s="53">
        <v>0</v>
      </c>
      <c r="CN97" s="53">
        <v>0</v>
      </c>
      <c r="CO97" s="53">
        <v>0</v>
      </c>
      <c r="CP97" s="53">
        <v>0</v>
      </c>
      <c r="CQ97" s="53">
        <v>0</v>
      </c>
      <c r="CR97" s="53">
        <v>0</v>
      </c>
      <c r="CS97" s="53">
        <v>0</v>
      </c>
      <c r="CT97" s="53">
        <v>0</v>
      </c>
      <c r="CU97" s="53">
        <v>0</v>
      </c>
      <c r="CV97" s="53">
        <v>0</v>
      </c>
      <c r="CW97" s="53">
        <v>0</v>
      </c>
      <c r="CX97" s="53">
        <v>0</v>
      </c>
      <c r="CY97" s="53">
        <v>0</v>
      </c>
      <c r="CZ97" s="53">
        <v>0</v>
      </c>
      <c r="DA97" s="53">
        <v>0</v>
      </c>
      <c r="DB97" s="53">
        <v>0</v>
      </c>
      <c r="DC97" s="53">
        <v>6</v>
      </c>
      <c r="DD97" s="53">
        <v>0</v>
      </c>
    </row>
    <row r="98" spans="3:108" hidden="1" outlineLevel="1">
      <c r="C98" s="16" t="str">
        <f>データ!U9</f>
        <v>女神</v>
      </c>
      <c r="D98" s="16">
        <f>データ!R9*100</f>
        <v>500</v>
      </c>
      <c r="E98" s="16">
        <f>データ!V9</f>
        <v>4</v>
      </c>
      <c r="F98" s="62" t="str">
        <f>IF(G98=0,"",COUNTIF($G$97:G98,"&gt;0"))</f>
        <v/>
      </c>
      <c r="G98" s="61">
        <f t="shared" si="59"/>
        <v>0</v>
      </c>
      <c r="L98" s="16">
        <f t="shared" si="60"/>
        <v>0</v>
      </c>
      <c r="M98" s="16">
        <f t="shared" si="60"/>
        <v>0</v>
      </c>
      <c r="N98" s="16">
        <f t="shared" si="60"/>
        <v>0</v>
      </c>
      <c r="O98" s="16">
        <f t="shared" si="60"/>
        <v>0</v>
      </c>
      <c r="P98" s="16">
        <f t="shared" si="60"/>
        <v>0</v>
      </c>
      <c r="Q98" s="16">
        <f t="shared" si="60"/>
        <v>0</v>
      </c>
      <c r="R98" s="16">
        <f t="shared" si="60"/>
        <v>0</v>
      </c>
      <c r="S98" s="16">
        <f t="shared" si="60"/>
        <v>0</v>
      </c>
      <c r="T98" s="16">
        <f t="shared" si="60"/>
        <v>0</v>
      </c>
      <c r="U98" s="16">
        <f t="shared" si="60"/>
        <v>0</v>
      </c>
      <c r="V98" s="16">
        <f t="shared" si="60"/>
        <v>0</v>
      </c>
      <c r="W98" s="16">
        <f t="shared" si="60"/>
        <v>0</v>
      </c>
      <c r="X98" t="str">
        <f>データ!AE9</f>
        <v>霊鳥：6 / 妖魔：7</v>
      </c>
      <c r="AE98" s="59">
        <v>6</v>
      </c>
      <c r="AF98" s="59">
        <f ca="1">IF(AI98&lt;&gt;0,0,COUNTIF(AI$92:$AI98,0))</f>
        <v>0</v>
      </c>
      <c r="AG98" s="59" t="s">
        <v>70</v>
      </c>
      <c r="AH98" s="59" t="s">
        <v>71</v>
      </c>
      <c r="AI98" s="59">
        <f t="shared" ca="1" si="22"/>
        <v>2</v>
      </c>
      <c r="AJ98" s="53">
        <f t="shared" ca="1" si="23"/>
        <v>0</v>
      </c>
      <c r="AK98" s="53">
        <f t="shared" ca="1" si="24"/>
        <v>0</v>
      </c>
      <c r="AL98" s="53">
        <f t="shared" ca="1" si="25"/>
        <v>0</v>
      </c>
      <c r="AM98" s="53">
        <f t="shared" ca="1" si="26"/>
        <v>0</v>
      </c>
      <c r="AN98" s="53">
        <f t="shared" ca="1" si="27"/>
        <v>0</v>
      </c>
      <c r="AO98" s="53">
        <f t="shared" ca="1" si="28"/>
        <v>0</v>
      </c>
      <c r="AP98" s="53">
        <f t="shared" ca="1" si="29"/>
        <v>0</v>
      </c>
      <c r="AQ98" s="53">
        <f t="shared" ca="1" si="30"/>
        <v>0</v>
      </c>
      <c r="AR98" s="53">
        <f t="shared" ca="1" si="31"/>
        <v>0</v>
      </c>
      <c r="AS98" s="53">
        <f t="shared" ca="1" si="32"/>
        <v>0</v>
      </c>
      <c r="AT98" s="53">
        <f t="shared" ca="1" si="33"/>
        <v>0</v>
      </c>
      <c r="AU98" s="53">
        <f t="shared" ca="1" si="34"/>
        <v>0</v>
      </c>
      <c r="AV98" s="53">
        <f t="shared" ca="1" si="35"/>
        <v>0</v>
      </c>
      <c r="AW98" s="53">
        <f t="shared" ca="1" si="36"/>
        <v>0</v>
      </c>
      <c r="AX98" s="53">
        <f t="shared" ca="1" si="37"/>
        <v>0</v>
      </c>
      <c r="AY98" s="53">
        <f t="shared" ca="1" si="38"/>
        <v>0</v>
      </c>
      <c r="AZ98" s="53">
        <f t="shared" ca="1" si="39"/>
        <v>0</v>
      </c>
      <c r="BA98" s="53">
        <f t="shared" ca="1" si="40"/>
        <v>0</v>
      </c>
      <c r="BB98" s="53">
        <f t="shared" ca="1" si="41"/>
        <v>0</v>
      </c>
      <c r="BC98" s="53">
        <f t="shared" ca="1" si="42"/>
        <v>0</v>
      </c>
      <c r="BD98" s="53">
        <f t="shared" ca="1" si="43"/>
        <v>0</v>
      </c>
      <c r="BE98" s="53">
        <f t="shared" ca="1" si="44"/>
        <v>0</v>
      </c>
      <c r="BF98" s="53">
        <f t="shared" ca="1" si="45"/>
        <v>0</v>
      </c>
      <c r="BG98" s="53">
        <f t="shared" ca="1" si="46"/>
        <v>0</v>
      </c>
      <c r="BH98" s="53">
        <f t="shared" ca="1" si="47"/>
        <v>0</v>
      </c>
      <c r="BI98" s="53">
        <f t="shared" ca="1" si="48"/>
        <v>0</v>
      </c>
      <c r="BJ98" s="53">
        <f t="shared" ca="1" si="49"/>
        <v>0</v>
      </c>
      <c r="BK98" s="53">
        <f t="shared" ca="1" si="50"/>
        <v>1</v>
      </c>
      <c r="BL98" s="53">
        <f t="shared" ca="1" si="51"/>
        <v>0</v>
      </c>
      <c r="BM98" s="53">
        <f t="shared" ca="1" si="52"/>
        <v>0</v>
      </c>
      <c r="BN98" s="53">
        <f t="shared" ca="1" si="53"/>
        <v>1</v>
      </c>
      <c r="BO98" s="53">
        <f t="shared" ca="1" si="54"/>
        <v>0</v>
      </c>
      <c r="BP98" s="53">
        <f t="shared" ca="1" si="55"/>
        <v>0</v>
      </c>
      <c r="BQ98" s="53">
        <f t="shared" ca="1" si="56"/>
        <v>0</v>
      </c>
      <c r="BR98" s="53">
        <f t="shared" ca="1" si="57"/>
        <v>0</v>
      </c>
      <c r="BS98" s="53">
        <f t="shared" ca="1" si="58"/>
        <v>0</v>
      </c>
      <c r="BU98" s="53">
        <v>0</v>
      </c>
      <c r="BV98" s="53">
        <v>0</v>
      </c>
      <c r="BW98" s="53">
        <v>0</v>
      </c>
      <c r="BX98" s="53">
        <v>0</v>
      </c>
      <c r="BY98" s="53">
        <v>0</v>
      </c>
      <c r="BZ98" s="53">
        <v>0</v>
      </c>
      <c r="CA98" s="53">
        <v>0</v>
      </c>
      <c r="CB98" s="53">
        <v>0</v>
      </c>
      <c r="CC98" s="53">
        <v>0</v>
      </c>
      <c r="CD98" s="53">
        <v>0</v>
      </c>
      <c r="CE98" s="53">
        <v>0</v>
      </c>
      <c r="CF98" s="53">
        <v>0</v>
      </c>
      <c r="CG98" s="53">
        <v>0</v>
      </c>
      <c r="CH98" s="53">
        <v>0</v>
      </c>
      <c r="CI98" s="53">
        <v>0</v>
      </c>
      <c r="CJ98" s="53">
        <v>0</v>
      </c>
      <c r="CK98" s="53">
        <v>0</v>
      </c>
      <c r="CL98" s="53">
        <v>0</v>
      </c>
      <c r="CM98" s="53">
        <v>0</v>
      </c>
      <c r="CN98" s="53">
        <v>0</v>
      </c>
      <c r="CO98" s="53">
        <v>0</v>
      </c>
      <c r="CP98" s="53">
        <v>0</v>
      </c>
      <c r="CQ98" s="53">
        <v>0</v>
      </c>
      <c r="CR98" s="53">
        <v>0</v>
      </c>
      <c r="CS98" s="53">
        <v>0</v>
      </c>
      <c r="CT98" s="53">
        <v>0</v>
      </c>
      <c r="CU98" s="53">
        <v>0</v>
      </c>
      <c r="CV98" s="53">
        <v>8</v>
      </c>
      <c r="CW98" s="53">
        <v>0</v>
      </c>
      <c r="CX98" s="53">
        <v>0</v>
      </c>
      <c r="CY98" s="53">
        <v>8</v>
      </c>
      <c r="CZ98" s="53">
        <v>0</v>
      </c>
      <c r="DA98" s="53">
        <v>0</v>
      </c>
      <c r="DB98" s="53">
        <v>0</v>
      </c>
      <c r="DC98" s="53">
        <v>0</v>
      </c>
      <c r="DD98" s="53">
        <v>0</v>
      </c>
    </row>
    <row r="99" spans="3:108" hidden="1" outlineLevel="1">
      <c r="C99" s="16" t="str">
        <f>データ!U10</f>
        <v>天津神</v>
      </c>
      <c r="D99" s="16">
        <f>データ!R10*100</f>
        <v>600</v>
      </c>
      <c r="E99" s="16">
        <f>データ!V10</f>
        <v>4</v>
      </c>
      <c r="F99" s="62" t="str">
        <f>IF(G99=0,"",COUNTIF($G$97:G99,"&gt;0"))</f>
        <v/>
      </c>
      <c r="G99" s="61">
        <f t="shared" si="59"/>
        <v>0</v>
      </c>
      <c r="L99" s="16">
        <f t="shared" si="60"/>
        <v>0</v>
      </c>
      <c r="M99" s="16">
        <f t="shared" si="60"/>
        <v>0</v>
      </c>
      <c r="N99" s="16">
        <f t="shared" si="60"/>
        <v>0</v>
      </c>
      <c r="O99" s="16">
        <f t="shared" si="60"/>
        <v>0</v>
      </c>
      <c r="P99" s="16">
        <f t="shared" si="60"/>
        <v>0</v>
      </c>
      <c r="Q99" s="16">
        <f t="shared" si="60"/>
        <v>0</v>
      </c>
      <c r="R99" s="16">
        <f t="shared" si="60"/>
        <v>0</v>
      </c>
      <c r="S99" s="16">
        <f t="shared" si="60"/>
        <v>0</v>
      </c>
      <c r="T99" s="16">
        <f t="shared" si="60"/>
        <v>0</v>
      </c>
      <c r="U99" s="16">
        <f t="shared" si="60"/>
        <v>0</v>
      </c>
      <c r="V99" s="16">
        <f t="shared" si="60"/>
        <v>0</v>
      </c>
      <c r="W99" s="16">
        <f t="shared" si="60"/>
        <v>0</v>
      </c>
      <c r="X99" t="str">
        <f>データ!AE10</f>
        <v>霊鳥：6 / 神獣：6</v>
      </c>
      <c r="AE99" s="59">
        <v>7</v>
      </c>
      <c r="AF99" s="59">
        <f ca="1">IF(AI99&lt;&gt;0,0,COUNTIF(AI$92:$AI99,0))</f>
        <v>0</v>
      </c>
      <c r="AG99" s="59" t="s">
        <v>70</v>
      </c>
      <c r="AH99" s="59" t="s">
        <v>72</v>
      </c>
      <c r="AI99" s="59">
        <f t="shared" ca="1" si="22"/>
        <v>2</v>
      </c>
      <c r="AJ99" s="53">
        <f t="shared" ca="1" si="23"/>
        <v>0</v>
      </c>
      <c r="AK99" s="53">
        <f t="shared" ca="1" si="24"/>
        <v>0</v>
      </c>
      <c r="AL99" s="53">
        <f t="shared" ca="1" si="25"/>
        <v>0</v>
      </c>
      <c r="AM99" s="53">
        <f t="shared" ca="1" si="26"/>
        <v>0</v>
      </c>
      <c r="AN99" s="53">
        <f t="shared" ca="1" si="27"/>
        <v>0</v>
      </c>
      <c r="AO99" s="53">
        <f t="shared" ca="1" si="28"/>
        <v>0</v>
      </c>
      <c r="AP99" s="53">
        <f t="shared" ca="1" si="29"/>
        <v>0</v>
      </c>
      <c r="AQ99" s="53">
        <f t="shared" ca="1" si="30"/>
        <v>0</v>
      </c>
      <c r="AR99" s="53">
        <f t="shared" ca="1" si="31"/>
        <v>0</v>
      </c>
      <c r="AS99" s="53">
        <f t="shared" ca="1" si="32"/>
        <v>0</v>
      </c>
      <c r="AT99" s="53">
        <f t="shared" ca="1" si="33"/>
        <v>0</v>
      </c>
      <c r="AU99" s="53">
        <f t="shared" ca="1" si="34"/>
        <v>0</v>
      </c>
      <c r="AV99" s="53">
        <f t="shared" ca="1" si="35"/>
        <v>0</v>
      </c>
      <c r="AW99" s="53">
        <f t="shared" ca="1" si="36"/>
        <v>0</v>
      </c>
      <c r="AX99" s="53">
        <f t="shared" ca="1" si="37"/>
        <v>0</v>
      </c>
      <c r="AY99" s="53">
        <f t="shared" ca="1" si="38"/>
        <v>0</v>
      </c>
      <c r="AZ99" s="53">
        <f t="shared" ca="1" si="39"/>
        <v>0</v>
      </c>
      <c r="BA99" s="53">
        <f t="shared" ca="1" si="40"/>
        <v>0</v>
      </c>
      <c r="BB99" s="53">
        <f t="shared" ca="1" si="41"/>
        <v>0</v>
      </c>
      <c r="BC99" s="53">
        <f t="shared" ca="1" si="42"/>
        <v>0</v>
      </c>
      <c r="BD99" s="53">
        <f t="shared" ca="1" si="43"/>
        <v>0</v>
      </c>
      <c r="BE99" s="53">
        <f t="shared" ca="1" si="44"/>
        <v>0</v>
      </c>
      <c r="BF99" s="53">
        <f t="shared" ca="1" si="45"/>
        <v>0</v>
      </c>
      <c r="BG99" s="53">
        <f t="shared" ca="1" si="46"/>
        <v>0</v>
      </c>
      <c r="BH99" s="53">
        <f t="shared" ca="1" si="47"/>
        <v>0</v>
      </c>
      <c r="BI99" s="53">
        <f t="shared" ca="1" si="48"/>
        <v>0</v>
      </c>
      <c r="BJ99" s="53">
        <f t="shared" ca="1" si="49"/>
        <v>0</v>
      </c>
      <c r="BK99" s="53">
        <f t="shared" ca="1" si="50"/>
        <v>1</v>
      </c>
      <c r="BL99" s="53">
        <f t="shared" ca="1" si="51"/>
        <v>0</v>
      </c>
      <c r="BM99" s="53">
        <f t="shared" ca="1" si="52"/>
        <v>0</v>
      </c>
      <c r="BN99" s="53">
        <f t="shared" ca="1" si="53"/>
        <v>1</v>
      </c>
      <c r="BO99" s="53">
        <f t="shared" ca="1" si="54"/>
        <v>0</v>
      </c>
      <c r="BP99" s="53">
        <f t="shared" ca="1" si="55"/>
        <v>0</v>
      </c>
      <c r="BQ99" s="53">
        <f t="shared" ca="1" si="56"/>
        <v>0</v>
      </c>
      <c r="BR99" s="53">
        <f t="shared" ca="1" si="57"/>
        <v>0</v>
      </c>
      <c r="BS99" s="53">
        <f t="shared" ca="1" si="58"/>
        <v>0</v>
      </c>
      <c r="BU99" s="53">
        <v>0</v>
      </c>
      <c r="BV99" s="53">
        <v>0</v>
      </c>
      <c r="BW99" s="53">
        <v>0</v>
      </c>
      <c r="BX99" s="53">
        <v>0</v>
      </c>
      <c r="BY99" s="53">
        <v>0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0</v>
      </c>
      <c r="CJ99" s="53">
        <v>0</v>
      </c>
      <c r="CK99" s="53">
        <v>0</v>
      </c>
      <c r="CL99" s="53">
        <v>0</v>
      </c>
      <c r="CM99" s="53">
        <v>0</v>
      </c>
      <c r="CN99" s="53">
        <v>0</v>
      </c>
      <c r="CO99" s="53">
        <v>0</v>
      </c>
      <c r="CP99" s="53">
        <v>0</v>
      </c>
      <c r="CQ99" s="53">
        <v>0</v>
      </c>
      <c r="CR99" s="53">
        <v>0</v>
      </c>
      <c r="CS99" s="53">
        <v>0</v>
      </c>
      <c r="CT99" s="53">
        <v>0</v>
      </c>
      <c r="CU99" s="53">
        <v>0</v>
      </c>
      <c r="CV99" s="53">
        <v>8</v>
      </c>
      <c r="CW99" s="53">
        <v>0</v>
      </c>
      <c r="CX99" s="53">
        <v>0</v>
      </c>
      <c r="CY99" s="53">
        <v>8</v>
      </c>
      <c r="CZ99" s="53">
        <v>0</v>
      </c>
      <c r="DA99" s="53">
        <v>0</v>
      </c>
      <c r="DB99" s="53">
        <v>0</v>
      </c>
      <c r="DC99" s="53">
        <v>0</v>
      </c>
      <c r="DD99" s="53">
        <v>0</v>
      </c>
    </row>
    <row r="100" spans="3:108" hidden="1" outlineLevel="1">
      <c r="C100" s="16" t="str">
        <f>データ!U11</f>
        <v>国津神</v>
      </c>
      <c r="D100" s="16">
        <f>データ!R11*100</f>
        <v>700</v>
      </c>
      <c r="E100" s="16">
        <f>データ!V11</f>
        <v>4</v>
      </c>
      <c r="F100" s="62" t="str">
        <f>IF(G100=0,"",COUNTIF($G$97:G100,"&gt;0"))</f>
        <v/>
      </c>
      <c r="G100" s="61">
        <f t="shared" si="59"/>
        <v>0</v>
      </c>
      <c r="L100" s="16">
        <f t="shared" si="60"/>
        <v>0</v>
      </c>
      <c r="M100" s="16">
        <f t="shared" si="60"/>
        <v>0</v>
      </c>
      <c r="N100" s="16">
        <f t="shared" si="60"/>
        <v>0</v>
      </c>
      <c r="O100" s="16">
        <f t="shared" si="60"/>
        <v>0</v>
      </c>
      <c r="P100" s="16">
        <f t="shared" si="60"/>
        <v>0</v>
      </c>
      <c r="Q100" s="16">
        <f t="shared" si="60"/>
        <v>0</v>
      </c>
      <c r="R100" s="16">
        <f t="shared" si="60"/>
        <v>0</v>
      </c>
      <c r="S100" s="16">
        <f t="shared" si="60"/>
        <v>0</v>
      </c>
      <c r="T100" s="16">
        <f t="shared" si="60"/>
        <v>0</v>
      </c>
      <c r="U100" s="16">
        <f t="shared" si="60"/>
        <v>0</v>
      </c>
      <c r="V100" s="16">
        <f t="shared" si="60"/>
        <v>0</v>
      </c>
      <c r="W100" s="16">
        <f t="shared" si="60"/>
        <v>0</v>
      </c>
      <c r="X100" t="str">
        <f>データ!AE11</f>
        <v>竜神：6 / 神獣：6</v>
      </c>
      <c r="AE100" s="59">
        <v>8</v>
      </c>
      <c r="AF100" s="59">
        <f ca="1">IF(AI100&lt;&gt;0,0,COUNTIF(AI$92:$AI100,0))</f>
        <v>0</v>
      </c>
      <c r="AG100" s="59" t="s">
        <v>70</v>
      </c>
      <c r="AH100" s="59" t="s">
        <v>73</v>
      </c>
      <c r="AI100" s="59">
        <f t="shared" ca="1" si="22"/>
        <v>2</v>
      </c>
      <c r="AJ100" s="53">
        <f t="shared" ca="1" si="23"/>
        <v>0</v>
      </c>
      <c r="AK100" s="53">
        <f t="shared" ca="1" si="24"/>
        <v>0</v>
      </c>
      <c r="AL100" s="53">
        <f t="shared" ca="1" si="25"/>
        <v>0</v>
      </c>
      <c r="AM100" s="53">
        <f t="shared" ca="1" si="26"/>
        <v>0</v>
      </c>
      <c r="AN100" s="53">
        <f t="shared" ca="1" si="27"/>
        <v>0</v>
      </c>
      <c r="AO100" s="53">
        <f t="shared" ca="1" si="28"/>
        <v>0</v>
      </c>
      <c r="AP100" s="53">
        <f t="shared" ca="1" si="29"/>
        <v>0</v>
      </c>
      <c r="AQ100" s="53">
        <f t="shared" ca="1" si="30"/>
        <v>0</v>
      </c>
      <c r="AR100" s="53">
        <f t="shared" ca="1" si="31"/>
        <v>0</v>
      </c>
      <c r="AS100" s="53">
        <f t="shared" ca="1" si="32"/>
        <v>0</v>
      </c>
      <c r="AT100" s="53">
        <f t="shared" ca="1" si="33"/>
        <v>0</v>
      </c>
      <c r="AU100" s="53">
        <f t="shared" ca="1" si="34"/>
        <v>0</v>
      </c>
      <c r="AV100" s="53">
        <f t="shared" ca="1" si="35"/>
        <v>0</v>
      </c>
      <c r="AW100" s="53">
        <f t="shared" ca="1" si="36"/>
        <v>0</v>
      </c>
      <c r="AX100" s="53">
        <f t="shared" ca="1" si="37"/>
        <v>0</v>
      </c>
      <c r="AY100" s="53">
        <f t="shared" ca="1" si="38"/>
        <v>0</v>
      </c>
      <c r="AZ100" s="53">
        <f t="shared" ca="1" si="39"/>
        <v>0</v>
      </c>
      <c r="BA100" s="53">
        <f t="shared" ca="1" si="40"/>
        <v>0</v>
      </c>
      <c r="BB100" s="53">
        <f t="shared" ca="1" si="41"/>
        <v>0</v>
      </c>
      <c r="BC100" s="53">
        <f t="shared" ca="1" si="42"/>
        <v>0</v>
      </c>
      <c r="BD100" s="53">
        <f t="shared" ca="1" si="43"/>
        <v>0</v>
      </c>
      <c r="BE100" s="53">
        <f t="shared" ca="1" si="44"/>
        <v>0</v>
      </c>
      <c r="BF100" s="53">
        <f t="shared" ca="1" si="45"/>
        <v>0</v>
      </c>
      <c r="BG100" s="53">
        <f t="shared" ca="1" si="46"/>
        <v>0</v>
      </c>
      <c r="BH100" s="53">
        <f t="shared" ca="1" si="47"/>
        <v>0</v>
      </c>
      <c r="BI100" s="53">
        <f t="shared" ca="1" si="48"/>
        <v>0</v>
      </c>
      <c r="BJ100" s="53">
        <f t="shared" ca="1" si="49"/>
        <v>0</v>
      </c>
      <c r="BK100" s="53">
        <f t="shared" ca="1" si="50"/>
        <v>1</v>
      </c>
      <c r="BL100" s="53">
        <f t="shared" ca="1" si="51"/>
        <v>0</v>
      </c>
      <c r="BM100" s="53">
        <f t="shared" ca="1" si="52"/>
        <v>0</v>
      </c>
      <c r="BN100" s="53">
        <f t="shared" ca="1" si="53"/>
        <v>1</v>
      </c>
      <c r="BO100" s="53">
        <f t="shared" ca="1" si="54"/>
        <v>0</v>
      </c>
      <c r="BP100" s="53">
        <f t="shared" ca="1" si="55"/>
        <v>0</v>
      </c>
      <c r="BQ100" s="53">
        <f t="shared" ca="1" si="56"/>
        <v>0</v>
      </c>
      <c r="BR100" s="53">
        <f t="shared" ca="1" si="57"/>
        <v>0</v>
      </c>
      <c r="BS100" s="53">
        <f t="shared" ca="1" si="58"/>
        <v>0</v>
      </c>
      <c r="BU100" s="53">
        <v>0</v>
      </c>
      <c r="BV100" s="53">
        <v>0</v>
      </c>
      <c r="BW100" s="53">
        <v>0</v>
      </c>
      <c r="BX100" s="53">
        <v>0</v>
      </c>
      <c r="BY100" s="53">
        <v>0</v>
      </c>
      <c r="BZ100" s="53">
        <v>0</v>
      </c>
      <c r="CA100" s="53">
        <v>0</v>
      </c>
      <c r="CB100" s="53">
        <v>0</v>
      </c>
      <c r="CC100" s="53">
        <v>0</v>
      </c>
      <c r="CD100" s="53">
        <v>0</v>
      </c>
      <c r="CE100" s="53">
        <v>0</v>
      </c>
      <c r="CF100" s="53">
        <v>0</v>
      </c>
      <c r="CG100" s="53">
        <v>0</v>
      </c>
      <c r="CH100" s="53">
        <v>0</v>
      </c>
      <c r="CI100" s="53">
        <v>0</v>
      </c>
      <c r="CJ100" s="53">
        <v>0</v>
      </c>
      <c r="CK100" s="53">
        <v>0</v>
      </c>
      <c r="CL100" s="53">
        <v>0</v>
      </c>
      <c r="CM100" s="53">
        <v>0</v>
      </c>
      <c r="CN100" s="53">
        <v>0</v>
      </c>
      <c r="CO100" s="53">
        <v>0</v>
      </c>
      <c r="CP100" s="53">
        <v>0</v>
      </c>
      <c r="CQ100" s="53">
        <v>0</v>
      </c>
      <c r="CR100" s="53">
        <v>0</v>
      </c>
      <c r="CS100" s="53">
        <v>0</v>
      </c>
      <c r="CT100" s="53">
        <v>0</v>
      </c>
      <c r="CU100" s="53">
        <v>0</v>
      </c>
      <c r="CV100" s="53">
        <v>8</v>
      </c>
      <c r="CW100" s="53">
        <v>0</v>
      </c>
      <c r="CX100" s="53">
        <v>0</v>
      </c>
      <c r="CY100" s="53">
        <v>8</v>
      </c>
      <c r="CZ100" s="53">
        <v>0</v>
      </c>
      <c r="DA100" s="53">
        <v>0</v>
      </c>
      <c r="DB100" s="53">
        <v>0</v>
      </c>
      <c r="DC100" s="53">
        <v>0</v>
      </c>
      <c r="DD100" s="53">
        <v>0</v>
      </c>
    </row>
    <row r="101" spans="3:108" hidden="1" outlineLevel="1">
      <c r="C101" s="16" t="str">
        <f>データ!U12</f>
        <v>地母神</v>
      </c>
      <c r="D101" s="16">
        <f>データ!R12*100</f>
        <v>800</v>
      </c>
      <c r="E101" s="16">
        <f>データ!V12</f>
        <v>4</v>
      </c>
      <c r="F101" s="62" t="str">
        <f>IF(G101=0,"",COUNTIF($G$97:G101,"&gt;0"))</f>
        <v/>
      </c>
      <c r="G101" s="61">
        <f t="shared" si="59"/>
        <v>0</v>
      </c>
      <c r="L101" s="16">
        <f t="shared" si="60"/>
        <v>0</v>
      </c>
      <c r="M101" s="16">
        <f t="shared" si="60"/>
        <v>0</v>
      </c>
      <c r="N101" s="16">
        <f t="shared" si="60"/>
        <v>0</v>
      </c>
      <c r="O101" s="16">
        <f t="shared" si="60"/>
        <v>0</v>
      </c>
      <c r="P101" s="16">
        <f t="shared" si="60"/>
        <v>0</v>
      </c>
      <c r="Q101" s="16">
        <f t="shared" si="60"/>
        <v>0</v>
      </c>
      <c r="R101" s="16">
        <f t="shared" si="60"/>
        <v>0</v>
      </c>
      <c r="S101" s="16">
        <f t="shared" si="60"/>
        <v>0</v>
      </c>
      <c r="T101" s="16">
        <f t="shared" si="60"/>
        <v>0</v>
      </c>
      <c r="U101" s="16">
        <f t="shared" si="60"/>
        <v>0</v>
      </c>
      <c r="V101" s="16">
        <f t="shared" si="60"/>
        <v>0</v>
      </c>
      <c r="W101" s="16">
        <f t="shared" si="60"/>
        <v>0</v>
      </c>
      <c r="X101" t="str">
        <f>データ!AE12</f>
        <v>鬼女：7 / 龍神：5</v>
      </c>
      <c r="AE101" s="59">
        <v>9</v>
      </c>
      <c r="AF101" s="59">
        <f ca="1">IF(AI101&lt;&gt;0,0,COUNTIF(AI$92:$AI101,0))</f>
        <v>0</v>
      </c>
      <c r="AG101" s="59" t="s">
        <v>70</v>
      </c>
      <c r="AH101" s="59" t="s">
        <v>74</v>
      </c>
      <c r="AI101" s="59">
        <f t="shared" ca="1" si="22"/>
        <v>2</v>
      </c>
      <c r="AJ101" s="53">
        <f t="shared" ca="1" si="23"/>
        <v>0</v>
      </c>
      <c r="AK101" s="53">
        <f t="shared" ca="1" si="24"/>
        <v>0</v>
      </c>
      <c r="AL101" s="53">
        <f t="shared" ca="1" si="25"/>
        <v>0</v>
      </c>
      <c r="AM101" s="53">
        <f t="shared" ca="1" si="26"/>
        <v>0</v>
      </c>
      <c r="AN101" s="53">
        <f t="shared" ca="1" si="27"/>
        <v>0</v>
      </c>
      <c r="AO101" s="53">
        <f t="shared" ca="1" si="28"/>
        <v>0</v>
      </c>
      <c r="AP101" s="53">
        <f t="shared" ca="1" si="29"/>
        <v>0</v>
      </c>
      <c r="AQ101" s="53">
        <f t="shared" ca="1" si="30"/>
        <v>0</v>
      </c>
      <c r="AR101" s="53">
        <f t="shared" ca="1" si="31"/>
        <v>0</v>
      </c>
      <c r="AS101" s="53">
        <f t="shared" ca="1" si="32"/>
        <v>0</v>
      </c>
      <c r="AT101" s="53">
        <f t="shared" ca="1" si="33"/>
        <v>0</v>
      </c>
      <c r="AU101" s="53">
        <f t="shared" ca="1" si="34"/>
        <v>0</v>
      </c>
      <c r="AV101" s="53">
        <f t="shared" ca="1" si="35"/>
        <v>0</v>
      </c>
      <c r="AW101" s="53">
        <f t="shared" ca="1" si="36"/>
        <v>0</v>
      </c>
      <c r="AX101" s="53">
        <f t="shared" ca="1" si="37"/>
        <v>0</v>
      </c>
      <c r="AY101" s="53">
        <f t="shared" ca="1" si="38"/>
        <v>0</v>
      </c>
      <c r="AZ101" s="53">
        <f t="shared" ca="1" si="39"/>
        <v>0</v>
      </c>
      <c r="BA101" s="53">
        <f t="shared" ca="1" si="40"/>
        <v>0</v>
      </c>
      <c r="BB101" s="53">
        <f t="shared" ca="1" si="41"/>
        <v>0</v>
      </c>
      <c r="BC101" s="53">
        <f t="shared" ca="1" si="42"/>
        <v>0</v>
      </c>
      <c r="BD101" s="53">
        <f t="shared" ca="1" si="43"/>
        <v>0</v>
      </c>
      <c r="BE101" s="53">
        <f t="shared" ca="1" si="44"/>
        <v>0</v>
      </c>
      <c r="BF101" s="53">
        <f t="shared" ca="1" si="45"/>
        <v>0</v>
      </c>
      <c r="BG101" s="53">
        <f t="shared" ca="1" si="46"/>
        <v>0</v>
      </c>
      <c r="BH101" s="53">
        <f t="shared" ca="1" si="47"/>
        <v>0</v>
      </c>
      <c r="BI101" s="53">
        <f t="shared" ca="1" si="48"/>
        <v>0</v>
      </c>
      <c r="BJ101" s="53">
        <f t="shared" ca="1" si="49"/>
        <v>0</v>
      </c>
      <c r="BK101" s="53">
        <f t="shared" ca="1" si="50"/>
        <v>1</v>
      </c>
      <c r="BL101" s="53">
        <f t="shared" ca="1" si="51"/>
        <v>0</v>
      </c>
      <c r="BM101" s="53">
        <f t="shared" ca="1" si="52"/>
        <v>0</v>
      </c>
      <c r="BN101" s="53">
        <f t="shared" ca="1" si="53"/>
        <v>1</v>
      </c>
      <c r="BO101" s="53">
        <f t="shared" ca="1" si="54"/>
        <v>0</v>
      </c>
      <c r="BP101" s="53">
        <f t="shared" ca="1" si="55"/>
        <v>0</v>
      </c>
      <c r="BQ101" s="53">
        <f t="shared" ca="1" si="56"/>
        <v>0</v>
      </c>
      <c r="BR101" s="53">
        <f t="shared" ca="1" si="57"/>
        <v>0</v>
      </c>
      <c r="BS101" s="53">
        <f t="shared" ca="1" si="58"/>
        <v>0</v>
      </c>
      <c r="BU101" s="53">
        <v>0</v>
      </c>
      <c r="BV101" s="53">
        <v>0</v>
      </c>
      <c r="BW101" s="53">
        <v>0</v>
      </c>
      <c r="BX101" s="53">
        <v>0</v>
      </c>
      <c r="BY101" s="53">
        <v>0</v>
      </c>
      <c r="BZ101" s="53">
        <v>0</v>
      </c>
      <c r="CA101" s="53">
        <v>0</v>
      </c>
      <c r="CB101" s="53">
        <v>0</v>
      </c>
      <c r="CC101" s="53">
        <v>0</v>
      </c>
      <c r="CD101" s="53">
        <v>0</v>
      </c>
      <c r="CE101" s="53">
        <v>0</v>
      </c>
      <c r="CF101" s="53">
        <v>0</v>
      </c>
      <c r="CG101" s="53">
        <v>0</v>
      </c>
      <c r="CH101" s="53">
        <v>0</v>
      </c>
      <c r="CI101" s="53">
        <v>0</v>
      </c>
      <c r="CJ101" s="53">
        <v>0</v>
      </c>
      <c r="CK101" s="53">
        <v>0</v>
      </c>
      <c r="CL101" s="53">
        <v>0</v>
      </c>
      <c r="CM101" s="53">
        <v>0</v>
      </c>
      <c r="CN101" s="53">
        <v>0</v>
      </c>
      <c r="CO101" s="53">
        <v>0</v>
      </c>
      <c r="CP101" s="53">
        <v>0</v>
      </c>
      <c r="CQ101" s="53">
        <v>0</v>
      </c>
      <c r="CR101" s="53">
        <v>0</v>
      </c>
      <c r="CS101" s="53">
        <v>0</v>
      </c>
      <c r="CT101" s="53">
        <v>0</v>
      </c>
      <c r="CU101" s="53">
        <v>0</v>
      </c>
      <c r="CV101" s="53">
        <v>8</v>
      </c>
      <c r="CW101" s="53">
        <v>0</v>
      </c>
      <c r="CX101" s="53">
        <v>0</v>
      </c>
      <c r="CY101" s="53">
        <v>8</v>
      </c>
      <c r="CZ101" s="53">
        <v>0</v>
      </c>
      <c r="DA101" s="53">
        <v>0</v>
      </c>
      <c r="DB101" s="53">
        <v>0</v>
      </c>
      <c r="DC101" s="53">
        <v>0</v>
      </c>
      <c r="DD101" s="53">
        <v>0</v>
      </c>
    </row>
    <row r="102" spans="3:108" hidden="1" outlineLevel="1">
      <c r="C102" s="16" t="str">
        <f>データ!U13</f>
        <v>大天使</v>
      </c>
      <c r="D102" s="16">
        <f>データ!R13*100</f>
        <v>900</v>
      </c>
      <c r="E102" s="16">
        <f>データ!V13</f>
        <v>3</v>
      </c>
      <c r="F102" s="63" t="str">
        <f>IF(G102=0,"",COUNTIF($G$102:G102,"&gt;0"))</f>
        <v/>
      </c>
      <c r="G102" s="61">
        <f t="shared" si="59"/>
        <v>0</v>
      </c>
      <c r="L102" s="16">
        <f t="shared" si="60"/>
        <v>0</v>
      </c>
      <c r="M102" s="16">
        <f t="shared" si="60"/>
        <v>0</v>
      </c>
      <c r="N102" s="16">
        <f t="shared" si="60"/>
        <v>0</v>
      </c>
      <c r="O102" s="16">
        <f t="shared" si="60"/>
        <v>0</v>
      </c>
      <c r="P102" s="16">
        <f t="shared" si="60"/>
        <v>0</v>
      </c>
      <c r="Q102" s="16">
        <f t="shared" si="60"/>
        <v>0</v>
      </c>
      <c r="R102" s="16">
        <f t="shared" si="60"/>
        <v>0</v>
      </c>
      <c r="S102" s="16">
        <f t="shared" si="60"/>
        <v>0</v>
      </c>
      <c r="T102" s="16">
        <f t="shared" si="60"/>
        <v>0</v>
      </c>
      <c r="U102" s="16">
        <f t="shared" si="60"/>
        <v>0</v>
      </c>
      <c r="V102" s="16">
        <f t="shared" si="60"/>
        <v>0</v>
      </c>
      <c r="W102" s="16">
        <f t="shared" si="60"/>
        <v>0</v>
      </c>
      <c r="X102" t="str">
        <f>データ!AE13</f>
        <v>天使：10 / 聖獣：6</v>
      </c>
      <c r="AE102" s="59">
        <v>10</v>
      </c>
      <c r="AF102" s="59">
        <f ca="1">IF(AI102&lt;&gt;0,0,COUNTIF(AI$92:$AI102,0))</f>
        <v>0</v>
      </c>
      <c r="AG102" s="59" t="s">
        <v>70</v>
      </c>
      <c r="AH102" s="59" t="s">
        <v>75</v>
      </c>
      <c r="AI102" s="59">
        <f t="shared" ca="1" si="22"/>
        <v>2</v>
      </c>
      <c r="AJ102" s="53">
        <f t="shared" ca="1" si="23"/>
        <v>0</v>
      </c>
      <c r="AK102" s="53">
        <f t="shared" ca="1" si="24"/>
        <v>0</v>
      </c>
      <c r="AL102" s="53">
        <f t="shared" ca="1" si="25"/>
        <v>0</v>
      </c>
      <c r="AM102" s="53">
        <f t="shared" ca="1" si="26"/>
        <v>0</v>
      </c>
      <c r="AN102" s="53">
        <f t="shared" ca="1" si="27"/>
        <v>0</v>
      </c>
      <c r="AO102" s="53">
        <f t="shared" ca="1" si="28"/>
        <v>0</v>
      </c>
      <c r="AP102" s="53">
        <f t="shared" ca="1" si="29"/>
        <v>0</v>
      </c>
      <c r="AQ102" s="53">
        <f t="shared" ca="1" si="30"/>
        <v>0</v>
      </c>
      <c r="AR102" s="53">
        <f t="shared" ca="1" si="31"/>
        <v>0</v>
      </c>
      <c r="AS102" s="53">
        <f t="shared" ca="1" si="32"/>
        <v>0</v>
      </c>
      <c r="AT102" s="53">
        <f t="shared" ca="1" si="33"/>
        <v>0</v>
      </c>
      <c r="AU102" s="53">
        <f t="shared" ca="1" si="34"/>
        <v>0</v>
      </c>
      <c r="AV102" s="53">
        <f t="shared" ca="1" si="35"/>
        <v>0</v>
      </c>
      <c r="AW102" s="53">
        <f t="shared" ca="1" si="36"/>
        <v>0</v>
      </c>
      <c r="AX102" s="53">
        <f t="shared" ca="1" si="37"/>
        <v>0</v>
      </c>
      <c r="AY102" s="53">
        <f t="shared" ca="1" si="38"/>
        <v>0</v>
      </c>
      <c r="AZ102" s="53">
        <f t="shared" ca="1" si="39"/>
        <v>0</v>
      </c>
      <c r="BA102" s="53">
        <f t="shared" ca="1" si="40"/>
        <v>0</v>
      </c>
      <c r="BB102" s="53">
        <f t="shared" ca="1" si="41"/>
        <v>0</v>
      </c>
      <c r="BC102" s="53">
        <f t="shared" ca="1" si="42"/>
        <v>0</v>
      </c>
      <c r="BD102" s="53">
        <f t="shared" ca="1" si="43"/>
        <v>0</v>
      </c>
      <c r="BE102" s="53">
        <f t="shared" ca="1" si="44"/>
        <v>0</v>
      </c>
      <c r="BF102" s="53">
        <f t="shared" ca="1" si="45"/>
        <v>0</v>
      </c>
      <c r="BG102" s="53">
        <f t="shared" ca="1" si="46"/>
        <v>0</v>
      </c>
      <c r="BH102" s="53">
        <f t="shared" ca="1" si="47"/>
        <v>0</v>
      </c>
      <c r="BI102" s="53">
        <f t="shared" ca="1" si="48"/>
        <v>0</v>
      </c>
      <c r="BJ102" s="53">
        <f t="shared" ca="1" si="49"/>
        <v>0</v>
      </c>
      <c r="BK102" s="53">
        <f t="shared" ca="1" si="50"/>
        <v>1</v>
      </c>
      <c r="BL102" s="53">
        <f t="shared" ca="1" si="51"/>
        <v>0</v>
      </c>
      <c r="BM102" s="53">
        <f t="shared" ca="1" si="52"/>
        <v>0</v>
      </c>
      <c r="BN102" s="53">
        <f t="shared" ca="1" si="53"/>
        <v>0</v>
      </c>
      <c r="BO102" s="53">
        <f t="shared" ca="1" si="54"/>
        <v>0</v>
      </c>
      <c r="BP102" s="53">
        <f t="shared" ca="1" si="55"/>
        <v>0</v>
      </c>
      <c r="BQ102" s="53">
        <f t="shared" ca="1" si="56"/>
        <v>0</v>
      </c>
      <c r="BR102" s="53">
        <f t="shared" ca="1" si="57"/>
        <v>1</v>
      </c>
      <c r="BS102" s="53">
        <f t="shared" ca="1" si="58"/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0</v>
      </c>
      <c r="CB102" s="53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0</v>
      </c>
      <c r="CM102" s="53">
        <v>0</v>
      </c>
      <c r="CN102" s="53">
        <v>0</v>
      </c>
      <c r="CO102" s="53">
        <v>0</v>
      </c>
      <c r="CP102" s="53">
        <v>0</v>
      </c>
      <c r="CQ102" s="53">
        <v>0</v>
      </c>
      <c r="CR102" s="53">
        <v>0</v>
      </c>
      <c r="CS102" s="53">
        <v>0</v>
      </c>
      <c r="CT102" s="53">
        <v>0</v>
      </c>
      <c r="CU102" s="53">
        <v>0</v>
      </c>
      <c r="CV102" s="53">
        <v>9</v>
      </c>
      <c r="CW102" s="53">
        <v>0</v>
      </c>
      <c r="CX102" s="53">
        <v>0</v>
      </c>
      <c r="CY102" s="53">
        <v>0</v>
      </c>
      <c r="CZ102" s="53">
        <v>0</v>
      </c>
      <c r="DA102" s="53">
        <v>0</v>
      </c>
      <c r="DB102" s="53">
        <v>0</v>
      </c>
      <c r="DC102" s="53">
        <v>8</v>
      </c>
      <c r="DD102" s="53">
        <v>0</v>
      </c>
    </row>
    <row r="103" spans="3:108" hidden="1" outlineLevel="1">
      <c r="C103" s="16" t="str">
        <f>データ!U14</f>
        <v>霊鳥</v>
      </c>
      <c r="D103" s="16">
        <f>データ!R14*100</f>
        <v>1000</v>
      </c>
      <c r="E103" s="16">
        <f>データ!V14</f>
        <v>3</v>
      </c>
      <c r="F103" s="63" t="str">
        <f>IF(G103=0,"",COUNTIF($G$102:G103,"&gt;0"))</f>
        <v/>
      </c>
      <c r="G103" s="61">
        <f t="shared" si="59"/>
        <v>0</v>
      </c>
      <c r="L103" s="16">
        <f t="shared" si="60"/>
        <v>0</v>
      </c>
      <c r="M103" s="16">
        <f t="shared" si="60"/>
        <v>0</v>
      </c>
      <c r="N103" s="16">
        <f t="shared" si="60"/>
        <v>0</v>
      </c>
      <c r="O103" s="16">
        <f t="shared" si="60"/>
        <v>0</v>
      </c>
      <c r="P103" s="16">
        <f t="shared" si="60"/>
        <v>0</v>
      </c>
      <c r="Q103" s="16">
        <f t="shared" si="60"/>
        <v>0</v>
      </c>
      <c r="R103" s="16">
        <f t="shared" si="60"/>
        <v>0</v>
      </c>
      <c r="S103" s="16">
        <f t="shared" si="60"/>
        <v>0</v>
      </c>
      <c r="T103" s="16">
        <f t="shared" si="60"/>
        <v>0</v>
      </c>
      <c r="U103" s="16">
        <f t="shared" si="60"/>
        <v>0</v>
      </c>
      <c r="V103" s="16">
        <f t="shared" si="60"/>
        <v>0</v>
      </c>
      <c r="W103" s="16">
        <f t="shared" si="60"/>
        <v>0</v>
      </c>
      <c r="X103" t="str">
        <f>データ!AE14</f>
        <v>妖鳥：5 / 妖魔：4</v>
      </c>
      <c r="AE103" s="59">
        <v>11</v>
      </c>
      <c r="AF103" s="59">
        <f ca="1">IF(AI103&lt;&gt;0,0,COUNTIF(AI$92:$AI103,0))</f>
        <v>0</v>
      </c>
      <c r="AG103" s="59" t="s">
        <v>70</v>
      </c>
      <c r="AH103" s="59" t="s">
        <v>76</v>
      </c>
      <c r="AI103" s="59">
        <f t="shared" ca="1" si="22"/>
        <v>3</v>
      </c>
      <c r="AJ103" s="53">
        <f t="shared" ca="1" si="23"/>
        <v>0</v>
      </c>
      <c r="AK103" s="53">
        <f t="shared" ca="1" si="24"/>
        <v>0</v>
      </c>
      <c r="AL103" s="53">
        <f t="shared" ca="1" si="25"/>
        <v>0</v>
      </c>
      <c r="AM103" s="53">
        <f t="shared" ca="1" si="26"/>
        <v>0</v>
      </c>
      <c r="AN103" s="53">
        <f t="shared" ca="1" si="27"/>
        <v>1</v>
      </c>
      <c r="AO103" s="53">
        <f t="shared" ca="1" si="28"/>
        <v>0</v>
      </c>
      <c r="AP103" s="53">
        <f t="shared" ca="1" si="29"/>
        <v>0</v>
      </c>
      <c r="AQ103" s="53">
        <f t="shared" ca="1" si="30"/>
        <v>1</v>
      </c>
      <c r="AR103" s="53">
        <f t="shared" ca="1" si="31"/>
        <v>0</v>
      </c>
      <c r="AS103" s="53">
        <f t="shared" ca="1" si="32"/>
        <v>0</v>
      </c>
      <c r="AT103" s="53">
        <f t="shared" ca="1" si="33"/>
        <v>0</v>
      </c>
      <c r="AU103" s="53">
        <f t="shared" ca="1" si="34"/>
        <v>0</v>
      </c>
      <c r="AV103" s="53">
        <f t="shared" ca="1" si="35"/>
        <v>0</v>
      </c>
      <c r="AW103" s="53">
        <f t="shared" ca="1" si="36"/>
        <v>0</v>
      </c>
      <c r="AX103" s="53">
        <f t="shared" ca="1" si="37"/>
        <v>0</v>
      </c>
      <c r="AY103" s="53">
        <f t="shared" ca="1" si="38"/>
        <v>0</v>
      </c>
      <c r="AZ103" s="53">
        <f t="shared" ca="1" si="39"/>
        <v>0</v>
      </c>
      <c r="BA103" s="53">
        <f t="shared" ca="1" si="40"/>
        <v>0</v>
      </c>
      <c r="BB103" s="53">
        <f t="shared" ca="1" si="41"/>
        <v>0</v>
      </c>
      <c r="BC103" s="53">
        <f t="shared" ca="1" si="42"/>
        <v>0</v>
      </c>
      <c r="BD103" s="53">
        <f t="shared" ca="1" si="43"/>
        <v>0</v>
      </c>
      <c r="BE103" s="53">
        <f t="shared" ca="1" si="44"/>
        <v>0</v>
      </c>
      <c r="BF103" s="53">
        <f t="shared" ca="1" si="45"/>
        <v>0</v>
      </c>
      <c r="BG103" s="53">
        <f t="shared" ca="1" si="46"/>
        <v>0</v>
      </c>
      <c r="BH103" s="53">
        <f t="shared" ca="1" si="47"/>
        <v>0</v>
      </c>
      <c r="BI103" s="53">
        <f t="shared" ca="1" si="48"/>
        <v>0</v>
      </c>
      <c r="BJ103" s="53">
        <f t="shared" ca="1" si="49"/>
        <v>0</v>
      </c>
      <c r="BK103" s="53">
        <f t="shared" ca="1" si="50"/>
        <v>0</v>
      </c>
      <c r="BL103" s="53">
        <f t="shared" ca="1" si="51"/>
        <v>0</v>
      </c>
      <c r="BM103" s="53">
        <f t="shared" ca="1" si="52"/>
        <v>0</v>
      </c>
      <c r="BN103" s="53">
        <f t="shared" ca="1" si="53"/>
        <v>0</v>
      </c>
      <c r="BO103" s="53">
        <f t="shared" ca="1" si="54"/>
        <v>0</v>
      </c>
      <c r="BP103" s="53">
        <f t="shared" ca="1" si="55"/>
        <v>0</v>
      </c>
      <c r="BQ103" s="53">
        <f t="shared" ca="1" si="56"/>
        <v>0</v>
      </c>
      <c r="BR103" s="53">
        <f t="shared" ca="1" si="57"/>
        <v>1</v>
      </c>
      <c r="BS103" s="53">
        <f t="shared" ca="1" si="58"/>
        <v>0</v>
      </c>
      <c r="BU103" s="53">
        <v>0</v>
      </c>
      <c r="BV103" s="53">
        <v>0</v>
      </c>
      <c r="BW103" s="53">
        <v>0</v>
      </c>
      <c r="BX103" s="53">
        <v>0</v>
      </c>
      <c r="BY103" s="53">
        <v>6</v>
      </c>
      <c r="BZ103" s="53">
        <v>0</v>
      </c>
      <c r="CA103" s="53">
        <v>0</v>
      </c>
      <c r="CB103" s="53">
        <v>8</v>
      </c>
      <c r="CC103" s="53">
        <v>0</v>
      </c>
      <c r="CD103" s="53">
        <v>0</v>
      </c>
      <c r="CE103" s="53">
        <v>0</v>
      </c>
      <c r="CF103" s="53">
        <v>0</v>
      </c>
      <c r="CG103" s="53">
        <v>0</v>
      </c>
      <c r="CH103" s="53">
        <v>0</v>
      </c>
      <c r="CI103" s="53">
        <v>0</v>
      </c>
      <c r="CJ103" s="53">
        <v>0</v>
      </c>
      <c r="CK103" s="53">
        <v>0</v>
      </c>
      <c r="CL103" s="53">
        <v>0</v>
      </c>
      <c r="CM103" s="53">
        <v>0</v>
      </c>
      <c r="CN103" s="53">
        <v>0</v>
      </c>
      <c r="CO103" s="53">
        <v>0</v>
      </c>
      <c r="CP103" s="53">
        <v>0</v>
      </c>
      <c r="CQ103" s="53">
        <v>0</v>
      </c>
      <c r="CR103" s="53">
        <v>0</v>
      </c>
      <c r="CS103" s="53">
        <v>0</v>
      </c>
      <c r="CT103" s="53">
        <v>0</v>
      </c>
      <c r="CU103" s="53">
        <v>0</v>
      </c>
      <c r="CV103" s="53">
        <v>0</v>
      </c>
      <c r="CW103" s="53">
        <v>0</v>
      </c>
      <c r="CX103" s="53">
        <v>0</v>
      </c>
      <c r="CY103" s="53">
        <v>0</v>
      </c>
      <c r="CZ103" s="53">
        <v>0</v>
      </c>
      <c r="DA103" s="53">
        <v>0</v>
      </c>
      <c r="DB103" s="53">
        <v>0</v>
      </c>
      <c r="DC103" s="53">
        <v>9</v>
      </c>
      <c r="DD103" s="53">
        <v>0</v>
      </c>
    </row>
    <row r="104" spans="3:108" hidden="1" outlineLevel="1">
      <c r="C104" s="16" t="str">
        <f>データ!U15</f>
        <v>死神</v>
      </c>
      <c r="D104" s="16">
        <f>データ!R15*100</f>
        <v>1100</v>
      </c>
      <c r="E104" s="16">
        <f>データ!V15</f>
        <v>3</v>
      </c>
      <c r="F104" s="63" t="str">
        <f>IF(G104=0,"",COUNTIF($G$102:G104,"&gt;0"))</f>
        <v/>
      </c>
      <c r="G104" s="61">
        <f t="shared" si="59"/>
        <v>0</v>
      </c>
      <c r="L104" s="16">
        <f t="shared" ref="L104:W113" si="61">SUMIF($C$137:$C$320,$D104+L$93,$G$137:$G$320)</f>
        <v>0</v>
      </c>
      <c r="M104" s="16">
        <f t="shared" si="61"/>
        <v>0</v>
      </c>
      <c r="N104" s="16">
        <f t="shared" si="61"/>
        <v>0</v>
      </c>
      <c r="O104" s="16">
        <f t="shared" si="61"/>
        <v>0</v>
      </c>
      <c r="P104" s="16">
        <f t="shared" si="61"/>
        <v>0</v>
      </c>
      <c r="Q104" s="16">
        <f t="shared" si="61"/>
        <v>0</v>
      </c>
      <c r="R104" s="16">
        <f t="shared" si="61"/>
        <v>0</v>
      </c>
      <c r="S104" s="16">
        <f t="shared" si="61"/>
        <v>0</v>
      </c>
      <c r="T104" s="16">
        <f t="shared" si="61"/>
        <v>0</v>
      </c>
      <c r="U104" s="16">
        <f t="shared" si="61"/>
        <v>0</v>
      </c>
      <c r="V104" s="16">
        <f t="shared" si="61"/>
        <v>0</v>
      </c>
      <c r="W104" s="16">
        <f t="shared" si="61"/>
        <v>0</v>
      </c>
      <c r="X104" t="str">
        <f>データ!AE15</f>
        <v>邪鬼：6 / 夜魔：7</v>
      </c>
      <c r="AE104" s="59">
        <v>12</v>
      </c>
      <c r="AF104" s="59">
        <f ca="1">IF(AI104&lt;&gt;0,0,COUNTIF(AI$92:$AI104,0))</f>
        <v>0</v>
      </c>
      <c r="AG104" s="59" t="s">
        <v>77</v>
      </c>
      <c r="AH104" s="59" t="s">
        <v>78</v>
      </c>
      <c r="AI104" s="59">
        <f t="shared" ca="1" si="22"/>
        <v>1</v>
      </c>
      <c r="AJ104" s="53">
        <f t="shared" ca="1" si="23"/>
        <v>1</v>
      </c>
      <c r="AK104" s="53">
        <f t="shared" ca="1" si="24"/>
        <v>0</v>
      </c>
      <c r="AL104" s="53">
        <f t="shared" ca="1" si="25"/>
        <v>0</v>
      </c>
      <c r="AM104" s="53">
        <f t="shared" ca="1" si="26"/>
        <v>0</v>
      </c>
      <c r="AN104" s="53">
        <f t="shared" ca="1" si="27"/>
        <v>0</v>
      </c>
      <c r="AO104" s="53">
        <f t="shared" ca="1" si="28"/>
        <v>0</v>
      </c>
      <c r="AP104" s="53">
        <f t="shared" ca="1" si="29"/>
        <v>0</v>
      </c>
      <c r="AQ104" s="53">
        <f t="shared" ca="1" si="30"/>
        <v>0</v>
      </c>
      <c r="AR104" s="53">
        <f t="shared" ca="1" si="31"/>
        <v>0</v>
      </c>
      <c r="AS104" s="53">
        <f t="shared" ca="1" si="32"/>
        <v>0</v>
      </c>
      <c r="AT104" s="53">
        <f t="shared" ca="1" si="33"/>
        <v>0</v>
      </c>
      <c r="AU104" s="53">
        <f t="shared" ca="1" si="34"/>
        <v>0</v>
      </c>
      <c r="AV104" s="53">
        <f t="shared" ca="1" si="35"/>
        <v>0</v>
      </c>
      <c r="AW104" s="53">
        <f t="shared" ca="1" si="36"/>
        <v>0</v>
      </c>
      <c r="AX104" s="53">
        <f t="shared" ca="1" si="37"/>
        <v>0</v>
      </c>
      <c r="AY104" s="53">
        <f t="shared" ca="1" si="38"/>
        <v>0</v>
      </c>
      <c r="AZ104" s="53">
        <f t="shared" ca="1" si="39"/>
        <v>0</v>
      </c>
      <c r="BA104" s="53">
        <f t="shared" ca="1" si="40"/>
        <v>0</v>
      </c>
      <c r="BB104" s="53">
        <f t="shared" ca="1" si="41"/>
        <v>0</v>
      </c>
      <c r="BC104" s="53">
        <f t="shared" ca="1" si="42"/>
        <v>0</v>
      </c>
      <c r="BD104" s="53">
        <f t="shared" ca="1" si="43"/>
        <v>0</v>
      </c>
      <c r="BE104" s="53">
        <f t="shared" ca="1" si="44"/>
        <v>0</v>
      </c>
      <c r="BF104" s="53">
        <f t="shared" ca="1" si="45"/>
        <v>0</v>
      </c>
      <c r="BG104" s="53">
        <f t="shared" ca="1" si="46"/>
        <v>0</v>
      </c>
      <c r="BH104" s="53">
        <f t="shared" ca="1" si="47"/>
        <v>0</v>
      </c>
      <c r="BI104" s="53">
        <f t="shared" ca="1" si="48"/>
        <v>0</v>
      </c>
      <c r="BJ104" s="53">
        <f t="shared" ca="1" si="49"/>
        <v>0</v>
      </c>
      <c r="BK104" s="53">
        <f t="shared" ca="1" si="50"/>
        <v>0</v>
      </c>
      <c r="BL104" s="53">
        <f t="shared" ca="1" si="51"/>
        <v>0</v>
      </c>
      <c r="BM104" s="53">
        <f t="shared" ca="1" si="52"/>
        <v>0</v>
      </c>
      <c r="BN104" s="53">
        <f t="shared" ca="1" si="53"/>
        <v>0</v>
      </c>
      <c r="BO104" s="53">
        <f t="shared" ca="1" si="54"/>
        <v>0</v>
      </c>
      <c r="BP104" s="53">
        <f t="shared" ca="1" si="55"/>
        <v>0</v>
      </c>
      <c r="BQ104" s="53">
        <f t="shared" ca="1" si="56"/>
        <v>0</v>
      </c>
      <c r="BR104" s="53">
        <f t="shared" ca="1" si="57"/>
        <v>0</v>
      </c>
      <c r="BS104" s="53">
        <f t="shared" ca="1" si="58"/>
        <v>0</v>
      </c>
      <c r="BU104" s="53">
        <v>1</v>
      </c>
      <c r="BV104" s="53">
        <v>0</v>
      </c>
      <c r="BW104" s="53">
        <v>0</v>
      </c>
      <c r="BX104" s="53">
        <v>0</v>
      </c>
      <c r="BY104" s="53">
        <v>0</v>
      </c>
      <c r="BZ104" s="53">
        <v>0</v>
      </c>
      <c r="CA104" s="53">
        <v>0</v>
      </c>
      <c r="CB104" s="53">
        <v>0</v>
      </c>
      <c r="CC104" s="53">
        <v>0</v>
      </c>
      <c r="CD104" s="53">
        <v>0</v>
      </c>
      <c r="CE104" s="53">
        <v>0</v>
      </c>
      <c r="CF104" s="53">
        <v>0</v>
      </c>
      <c r="CG104" s="53">
        <v>0</v>
      </c>
      <c r="CH104" s="53">
        <v>0</v>
      </c>
      <c r="CI104" s="53">
        <v>0</v>
      </c>
      <c r="CJ104" s="53">
        <v>0</v>
      </c>
      <c r="CK104" s="53">
        <v>0</v>
      </c>
      <c r="CL104" s="53">
        <v>0</v>
      </c>
      <c r="CM104" s="53">
        <v>0</v>
      </c>
      <c r="CN104" s="53">
        <v>0</v>
      </c>
      <c r="CO104" s="53">
        <v>0</v>
      </c>
      <c r="CP104" s="53">
        <v>0</v>
      </c>
      <c r="CQ104" s="53">
        <v>0</v>
      </c>
      <c r="CR104" s="53">
        <v>0</v>
      </c>
      <c r="CS104" s="53">
        <v>0</v>
      </c>
      <c r="CT104" s="53">
        <v>0</v>
      </c>
      <c r="CU104" s="53">
        <v>0</v>
      </c>
      <c r="CV104" s="53">
        <v>0</v>
      </c>
      <c r="CW104" s="53">
        <v>0</v>
      </c>
      <c r="CX104" s="53">
        <v>0</v>
      </c>
      <c r="CY104" s="53">
        <v>0</v>
      </c>
      <c r="CZ104" s="53">
        <v>0</v>
      </c>
      <c r="DA104" s="53">
        <v>0</v>
      </c>
      <c r="DB104" s="53">
        <v>0</v>
      </c>
      <c r="DC104" s="53">
        <v>0</v>
      </c>
      <c r="DD104" s="53">
        <v>0</v>
      </c>
    </row>
    <row r="105" spans="3:108" hidden="1" outlineLevel="1">
      <c r="C105" s="16" t="str">
        <f>データ!U16</f>
        <v>神獣</v>
      </c>
      <c r="D105" s="16">
        <f>データ!R16*100</f>
        <v>1200</v>
      </c>
      <c r="E105" s="16">
        <f>データ!V16</f>
        <v>3</v>
      </c>
      <c r="F105" s="63" t="str">
        <f>IF(G105=0,"",COUNTIF($G$102:G105,"&gt;0"))</f>
        <v/>
      </c>
      <c r="G105" s="61">
        <f t="shared" si="59"/>
        <v>0</v>
      </c>
      <c r="L105" s="16">
        <f t="shared" si="61"/>
        <v>0</v>
      </c>
      <c r="M105" s="16">
        <f t="shared" si="61"/>
        <v>0</v>
      </c>
      <c r="N105" s="16">
        <f t="shared" si="61"/>
        <v>0</v>
      </c>
      <c r="O105" s="16">
        <f t="shared" si="61"/>
        <v>0</v>
      </c>
      <c r="P105" s="16">
        <f t="shared" si="61"/>
        <v>0</v>
      </c>
      <c r="Q105" s="16">
        <f t="shared" si="61"/>
        <v>0</v>
      </c>
      <c r="R105" s="16">
        <f t="shared" si="61"/>
        <v>0</v>
      </c>
      <c r="S105" s="16">
        <f t="shared" si="61"/>
        <v>0</v>
      </c>
      <c r="T105" s="16">
        <f t="shared" si="61"/>
        <v>0</v>
      </c>
      <c r="U105" s="16">
        <f t="shared" si="61"/>
        <v>0</v>
      </c>
      <c r="V105" s="16">
        <f t="shared" si="61"/>
        <v>0</v>
      </c>
      <c r="W105" s="16">
        <f t="shared" si="61"/>
        <v>0</v>
      </c>
      <c r="X105" t="str">
        <f>データ!AE16</f>
        <v>妖魔：4 / 魔獣：3</v>
      </c>
      <c r="AE105" s="59">
        <v>13</v>
      </c>
      <c r="AF105" s="59">
        <f ca="1">IF(AI105&lt;&gt;0,0,COUNTIF(AI$92:$AI105,0))</f>
        <v>0</v>
      </c>
      <c r="AG105" s="59" t="s">
        <v>77</v>
      </c>
      <c r="AH105" s="59" t="s">
        <v>79</v>
      </c>
      <c r="AI105" s="59">
        <f t="shared" ca="1" si="22"/>
        <v>1</v>
      </c>
      <c r="AJ105" s="53">
        <f t="shared" ca="1" si="23"/>
        <v>1</v>
      </c>
      <c r="AK105" s="53">
        <f t="shared" ca="1" si="24"/>
        <v>0</v>
      </c>
      <c r="AL105" s="53">
        <f t="shared" ca="1" si="25"/>
        <v>0</v>
      </c>
      <c r="AM105" s="53">
        <f t="shared" ca="1" si="26"/>
        <v>0</v>
      </c>
      <c r="AN105" s="53">
        <f t="shared" ca="1" si="27"/>
        <v>0</v>
      </c>
      <c r="AO105" s="53">
        <f t="shared" ca="1" si="28"/>
        <v>0</v>
      </c>
      <c r="AP105" s="53">
        <f t="shared" ca="1" si="29"/>
        <v>0</v>
      </c>
      <c r="AQ105" s="53">
        <f t="shared" ca="1" si="30"/>
        <v>0</v>
      </c>
      <c r="AR105" s="53">
        <f t="shared" ca="1" si="31"/>
        <v>0</v>
      </c>
      <c r="AS105" s="53">
        <f t="shared" ca="1" si="32"/>
        <v>0</v>
      </c>
      <c r="AT105" s="53">
        <f t="shared" ca="1" si="33"/>
        <v>0</v>
      </c>
      <c r="AU105" s="53">
        <f t="shared" ca="1" si="34"/>
        <v>0</v>
      </c>
      <c r="AV105" s="53">
        <f t="shared" ca="1" si="35"/>
        <v>0</v>
      </c>
      <c r="AW105" s="53">
        <f t="shared" ca="1" si="36"/>
        <v>0</v>
      </c>
      <c r="AX105" s="53">
        <f t="shared" ca="1" si="37"/>
        <v>0</v>
      </c>
      <c r="AY105" s="53">
        <f t="shared" ca="1" si="38"/>
        <v>0</v>
      </c>
      <c r="AZ105" s="53">
        <f t="shared" ca="1" si="39"/>
        <v>0</v>
      </c>
      <c r="BA105" s="53">
        <f t="shared" ca="1" si="40"/>
        <v>0</v>
      </c>
      <c r="BB105" s="53">
        <f t="shared" ca="1" si="41"/>
        <v>0</v>
      </c>
      <c r="BC105" s="53">
        <f t="shared" ca="1" si="42"/>
        <v>0</v>
      </c>
      <c r="BD105" s="53">
        <f t="shared" ca="1" si="43"/>
        <v>0</v>
      </c>
      <c r="BE105" s="53">
        <f t="shared" ca="1" si="44"/>
        <v>0</v>
      </c>
      <c r="BF105" s="53">
        <f t="shared" ca="1" si="45"/>
        <v>0</v>
      </c>
      <c r="BG105" s="53">
        <f t="shared" ca="1" si="46"/>
        <v>0</v>
      </c>
      <c r="BH105" s="53">
        <f t="shared" ca="1" si="47"/>
        <v>0</v>
      </c>
      <c r="BI105" s="53">
        <f t="shared" ca="1" si="48"/>
        <v>0</v>
      </c>
      <c r="BJ105" s="53">
        <f t="shared" ca="1" si="49"/>
        <v>0</v>
      </c>
      <c r="BK105" s="53">
        <f t="shared" ca="1" si="50"/>
        <v>0</v>
      </c>
      <c r="BL105" s="53">
        <f t="shared" ca="1" si="51"/>
        <v>0</v>
      </c>
      <c r="BM105" s="53">
        <f t="shared" ca="1" si="52"/>
        <v>0</v>
      </c>
      <c r="BN105" s="53">
        <f t="shared" ca="1" si="53"/>
        <v>0</v>
      </c>
      <c r="BO105" s="53">
        <f t="shared" ca="1" si="54"/>
        <v>0</v>
      </c>
      <c r="BP105" s="53">
        <f t="shared" ca="1" si="55"/>
        <v>0</v>
      </c>
      <c r="BQ105" s="53">
        <f t="shared" ca="1" si="56"/>
        <v>0</v>
      </c>
      <c r="BR105" s="53">
        <f t="shared" ca="1" si="57"/>
        <v>0</v>
      </c>
      <c r="BS105" s="53">
        <f t="shared" ca="1" si="58"/>
        <v>0</v>
      </c>
      <c r="BU105" s="53">
        <v>1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0</v>
      </c>
      <c r="CC105" s="53">
        <v>0</v>
      </c>
      <c r="CD105" s="53">
        <v>0</v>
      </c>
      <c r="CE105" s="53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3">
        <v>0</v>
      </c>
      <c r="CO105" s="53">
        <v>0</v>
      </c>
      <c r="CP105" s="53">
        <v>0</v>
      </c>
      <c r="CQ105" s="53">
        <v>0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0</v>
      </c>
      <c r="DA105" s="53">
        <v>0</v>
      </c>
      <c r="DB105" s="53">
        <v>0</v>
      </c>
      <c r="DC105" s="53">
        <v>0</v>
      </c>
      <c r="DD105" s="53">
        <v>0</v>
      </c>
    </row>
    <row r="106" spans="3:108" hidden="1" outlineLevel="1">
      <c r="C106" s="16" t="str">
        <f>データ!U17</f>
        <v>龍神</v>
      </c>
      <c r="D106" s="16">
        <f>データ!R17*100</f>
        <v>1300</v>
      </c>
      <c r="E106" s="16">
        <f>データ!V17</f>
        <v>3</v>
      </c>
      <c r="F106" s="63" t="str">
        <f>IF(G106=0,"",COUNTIF($G$102:G106,"&gt;0"))</f>
        <v/>
      </c>
      <c r="G106" s="61">
        <f t="shared" si="59"/>
        <v>0</v>
      </c>
      <c r="L106" s="16">
        <f t="shared" si="61"/>
        <v>0</v>
      </c>
      <c r="M106" s="16">
        <f t="shared" si="61"/>
        <v>0</v>
      </c>
      <c r="N106" s="16">
        <f t="shared" si="61"/>
        <v>0</v>
      </c>
      <c r="O106" s="16">
        <f t="shared" si="61"/>
        <v>0</v>
      </c>
      <c r="P106" s="16">
        <f t="shared" si="61"/>
        <v>0</v>
      </c>
      <c r="Q106" s="16">
        <f t="shared" si="61"/>
        <v>0</v>
      </c>
      <c r="R106" s="16">
        <f t="shared" si="61"/>
        <v>0</v>
      </c>
      <c r="S106" s="16">
        <f t="shared" si="61"/>
        <v>0</v>
      </c>
      <c r="T106" s="16">
        <f t="shared" si="61"/>
        <v>0</v>
      </c>
      <c r="U106" s="16">
        <f t="shared" si="61"/>
        <v>0</v>
      </c>
      <c r="V106" s="16">
        <f t="shared" si="61"/>
        <v>0</v>
      </c>
      <c r="W106" s="16">
        <f t="shared" si="61"/>
        <v>0</v>
      </c>
      <c r="X106" t="str">
        <f>データ!AE17</f>
        <v>龍王：4 / 邪龍：5</v>
      </c>
      <c r="AE106" s="59">
        <v>14</v>
      </c>
      <c r="AF106" s="59">
        <f ca="1">IF(AI106&lt;&gt;0,0,COUNTIF(AI$92:$AI106,0))</f>
        <v>0</v>
      </c>
      <c r="AG106" s="59" t="s">
        <v>77</v>
      </c>
      <c r="AH106" s="59" t="s">
        <v>80</v>
      </c>
      <c r="AI106" s="59">
        <f t="shared" ca="1" si="22"/>
        <v>1</v>
      </c>
      <c r="AJ106" s="53">
        <f t="shared" ca="1" si="23"/>
        <v>1</v>
      </c>
      <c r="AK106" s="53">
        <f t="shared" ca="1" si="24"/>
        <v>0</v>
      </c>
      <c r="AL106" s="53">
        <f t="shared" ca="1" si="25"/>
        <v>0</v>
      </c>
      <c r="AM106" s="53">
        <f t="shared" ca="1" si="26"/>
        <v>0</v>
      </c>
      <c r="AN106" s="53">
        <f t="shared" ca="1" si="27"/>
        <v>0</v>
      </c>
      <c r="AO106" s="53">
        <f t="shared" ca="1" si="28"/>
        <v>0</v>
      </c>
      <c r="AP106" s="53">
        <f t="shared" ca="1" si="29"/>
        <v>0</v>
      </c>
      <c r="AQ106" s="53">
        <f t="shared" ca="1" si="30"/>
        <v>0</v>
      </c>
      <c r="AR106" s="53">
        <f t="shared" ca="1" si="31"/>
        <v>0</v>
      </c>
      <c r="AS106" s="53">
        <f t="shared" ca="1" si="32"/>
        <v>0</v>
      </c>
      <c r="AT106" s="53">
        <f t="shared" ca="1" si="33"/>
        <v>0</v>
      </c>
      <c r="AU106" s="53">
        <f t="shared" ca="1" si="34"/>
        <v>0</v>
      </c>
      <c r="AV106" s="53">
        <f t="shared" ca="1" si="35"/>
        <v>0</v>
      </c>
      <c r="AW106" s="53">
        <f t="shared" ca="1" si="36"/>
        <v>0</v>
      </c>
      <c r="AX106" s="53">
        <f t="shared" ca="1" si="37"/>
        <v>0</v>
      </c>
      <c r="AY106" s="53">
        <f t="shared" ca="1" si="38"/>
        <v>0</v>
      </c>
      <c r="AZ106" s="53">
        <f t="shared" ca="1" si="39"/>
        <v>0</v>
      </c>
      <c r="BA106" s="53">
        <f t="shared" ca="1" si="40"/>
        <v>0</v>
      </c>
      <c r="BB106" s="53">
        <f t="shared" ca="1" si="41"/>
        <v>0</v>
      </c>
      <c r="BC106" s="53">
        <f t="shared" ca="1" si="42"/>
        <v>0</v>
      </c>
      <c r="BD106" s="53">
        <f t="shared" ca="1" si="43"/>
        <v>0</v>
      </c>
      <c r="BE106" s="53">
        <f t="shared" ca="1" si="44"/>
        <v>0</v>
      </c>
      <c r="BF106" s="53">
        <f t="shared" ca="1" si="45"/>
        <v>0</v>
      </c>
      <c r="BG106" s="53">
        <f t="shared" ca="1" si="46"/>
        <v>0</v>
      </c>
      <c r="BH106" s="53">
        <f t="shared" ca="1" si="47"/>
        <v>0</v>
      </c>
      <c r="BI106" s="53">
        <f t="shared" ca="1" si="48"/>
        <v>0</v>
      </c>
      <c r="BJ106" s="53">
        <f t="shared" ca="1" si="49"/>
        <v>0</v>
      </c>
      <c r="BK106" s="53">
        <f t="shared" ca="1" si="50"/>
        <v>0</v>
      </c>
      <c r="BL106" s="53">
        <f t="shared" ca="1" si="51"/>
        <v>0</v>
      </c>
      <c r="BM106" s="53">
        <f t="shared" ca="1" si="52"/>
        <v>0</v>
      </c>
      <c r="BN106" s="53">
        <f t="shared" ca="1" si="53"/>
        <v>0</v>
      </c>
      <c r="BO106" s="53">
        <f t="shared" ca="1" si="54"/>
        <v>0</v>
      </c>
      <c r="BP106" s="53">
        <f t="shared" ca="1" si="55"/>
        <v>0</v>
      </c>
      <c r="BQ106" s="53">
        <f t="shared" ca="1" si="56"/>
        <v>0</v>
      </c>
      <c r="BR106" s="53">
        <f t="shared" ca="1" si="57"/>
        <v>0</v>
      </c>
      <c r="BS106" s="53">
        <f t="shared" ca="1" si="58"/>
        <v>0</v>
      </c>
      <c r="BU106" s="53">
        <v>3</v>
      </c>
      <c r="BV106" s="53">
        <v>0</v>
      </c>
      <c r="BW106" s="53">
        <v>0</v>
      </c>
      <c r="BX106" s="53">
        <v>0</v>
      </c>
      <c r="BY106" s="53">
        <v>0</v>
      </c>
      <c r="BZ106" s="53">
        <v>0</v>
      </c>
      <c r="CA106" s="53">
        <v>0</v>
      </c>
      <c r="CB106" s="53">
        <v>0</v>
      </c>
      <c r="CC106" s="53">
        <v>0</v>
      </c>
      <c r="CD106" s="53">
        <v>0</v>
      </c>
      <c r="CE106" s="53">
        <v>0</v>
      </c>
      <c r="CF106" s="53">
        <v>0</v>
      </c>
      <c r="CG106" s="53">
        <v>0</v>
      </c>
      <c r="CH106" s="53">
        <v>0</v>
      </c>
      <c r="CI106" s="53">
        <v>0</v>
      </c>
      <c r="CJ106" s="53">
        <v>0</v>
      </c>
      <c r="CK106" s="53">
        <v>0</v>
      </c>
      <c r="CL106" s="53">
        <v>0</v>
      </c>
      <c r="CM106" s="53">
        <v>0</v>
      </c>
      <c r="CN106" s="53">
        <v>0</v>
      </c>
      <c r="CO106" s="53">
        <v>0</v>
      </c>
      <c r="CP106" s="53">
        <v>0</v>
      </c>
      <c r="CQ106" s="53">
        <v>0</v>
      </c>
      <c r="CR106" s="53">
        <v>0</v>
      </c>
      <c r="CS106" s="53">
        <v>0</v>
      </c>
      <c r="CT106" s="53">
        <v>0</v>
      </c>
      <c r="CU106" s="53">
        <v>0</v>
      </c>
      <c r="CV106" s="53">
        <v>0</v>
      </c>
      <c r="CW106" s="53">
        <v>0</v>
      </c>
      <c r="CX106" s="53">
        <v>0</v>
      </c>
      <c r="CY106" s="53">
        <v>0</v>
      </c>
      <c r="CZ106" s="53">
        <v>0</v>
      </c>
      <c r="DA106" s="53">
        <v>0</v>
      </c>
      <c r="DB106" s="53">
        <v>0</v>
      </c>
      <c r="DC106" s="53">
        <v>0</v>
      </c>
      <c r="DD106" s="53">
        <v>0</v>
      </c>
    </row>
    <row r="107" spans="3:108" hidden="1" outlineLevel="1">
      <c r="C107" s="16" t="str">
        <f>データ!U18</f>
        <v>堕天使</v>
      </c>
      <c r="D107" s="16">
        <f>データ!R18*100</f>
        <v>1400</v>
      </c>
      <c r="E107" s="16">
        <f>データ!V18</f>
        <v>3</v>
      </c>
      <c r="F107" s="63" t="str">
        <f>IF(G107=0,"",COUNTIF($G$102:G107,"&gt;0"))</f>
        <v/>
      </c>
      <c r="G107" s="61">
        <f t="shared" si="59"/>
        <v>0</v>
      </c>
      <c r="L107" s="16">
        <f t="shared" si="61"/>
        <v>0</v>
      </c>
      <c r="M107" s="16">
        <f t="shared" si="61"/>
        <v>0</v>
      </c>
      <c r="N107" s="16">
        <f t="shared" si="61"/>
        <v>0</v>
      </c>
      <c r="O107" s="16">
        <f t="shared" si="61"/>
        <v>0</v>
      </c>
      <c r="P107" s="16">
        <f t="shared" si="61"/>
        <v>0</v>
      </c>
      <c r="Q107" s="16">
        <f t="shared" si="61"/>
        <v>0</v>
      </c>
      <c r="R107" s="16">
        <f t="shared" si="61"/>
        <v>0</v>
      </c>
      <c r="S107" s="16">
        <f t="shared" si="61"/>
        <v>0</v>
      </c>
      <c r="T107" s="16">
        <f t="shared" si="61"/>
        <v>0</v>
      </c>
      <c r="U107" s="16">
        <f t="shared" si="61"/>
        <v>0</v>
      </c>
      <c r="V107" s="16">
        <f t="shared" si="61"/>
        <v>0</v>
      </c>
      <c r="W107" s="16">
        <f t="shared" si="61"/>
        <v>0</v>
      </c>
      <c r="X107" t="str">
        <f>データ!AE18</f>
        <v>天使：3 / 外道：4</v>
      </c>
      <c r="AE107" s="59">
        <v>15</v>
      </c>
      <c r="AF107" s="59">
        <f ca="1">IF(AI107&lt;&gt;0,0,COUNTIF(AI$92:$AI107,0))</f>
        <v>0</v>
      </c>
      <c r="AG107" s="59" t="s">
        <v>77</v>
      </c>
      <c r="AH107" s="59" t="s">
        <v>81</v>
      </c>
      <c r="AI107" s="59">
        <f t="shared" ca="1" si="22"/>
        <v>1</v>
      </c>
      <c r="AJ107" s="53">
        <f t="shared" ca="1" si="23"/>
        <v>1</v>
      </c>
      <c r="AK107" s="53">
        <f t="shared" ca="1" si="24"/>
        <v>0</v>
      </c>
      <c r="AL107" s="53">
        <f t="shared" ca="1" si="25"/>
        <v>0</v>
      </c>
      <c r="AM107" s="53">
        <f t="shared" ca="1" si="26"/>
        <v>0</v>
      </c>
      <c r="AN107" s="53">
        <f t="shared" ca="1" si="27"/>
        <v>0</v>
      </c>
      <c r="AO107" s="53">
        <f t="shared" ca="1" si="28"/>
        <v>0</v>
      </c>
      <c r="AP107" s="53">
        <f t="shared" ca="1" si="29"/>
        <v>0</v>
      </c>
      <c r="AQ107" s="53">
        <f t="shared" ca="1" si="30"/>
        <v>0</v>
      </c>
      <c r="AR107" s="53">
        <f t="shared" ca="1" si="31"/>
        <v>0</v>
      </c>
      <c r="AS107" s="53">
        <f t="shared" ca="1" si="32"/>
        <v>0</v>
      </c>
      <c r="AT107" s="53">
        <f t="shared" ca="1" si="33"/>
        <v>0</v>
      </c>
      <c r="AU107" s="53">
        <f t="shared" ca="1" si="34"/>
        <v>0</v>
      </c>
      <c r="AV107" s="53">
        <f t="shared" ca="1" si="35"/>
        <v>0</v>
      </c>
      <c r="AW107" s="53">
        <f t="shared" ca="1" si="36"/>
        <v>0</v>
      </c>
      <c r="AX107" s="53">
        <f t="shared" ca="1" si="37"/>
        <v>0</v>
      </c>
      <c r="AY107" s="53">
        <f t="shared" ca="1" si="38"/>
        <v>0</v>
      </c>
      <c r="AZ107" s="53">
        <f t="shared" ca="1" si="39"/>
        <v>0</v>
      </c>
      <c r="BA107" s="53">
        <f t="shared" ca="1" si="40"/>
        <v>0</v>
      </c>
      <c r="BB107" s="53">
        <f t="shared" ca="1" si="41"/>
        <v>0</v>
      </c>
      <c r="BC107" s="53">
        <f t="shared" ca="1" si="42"/>
        <v>0</v>
      </c>
      <c r="BD107" s="53">
        <f t="shared" ca="1" si="43"/>
        <v>0</v>
      </c>
      <c r="BE107" s="53">
        <f t="shared" ca="1" si="44"/>
        <v>0</v>
      </c>
      <c r="BF107" s="53">
        <f t="shared" ca="1" si="45"/>
        <v>0</v>
      </c>
      <c r="BG107" s="53">
        <f t="shared" ca="1" si="46"/>
        <v>0</v>
      </c>
      <c r="BH107" s="53">
        <f t="shared" ca="1" si="47"/>
        <v>0</v>
      </c>
      <c r="BI107" s="53">
        <f t="shared" ca="1" si="48"/>
        <v>0</v>
      </c>
      <c r="BJ107" s="53">
        <f t="shared" ca="1" si="49"/>
        <v>0</v>
      </c>
      <c r="BK107" s="53">
        <f t="shared" ca="1" si="50"/>
        <v>0</v>
      </c>
      <c r="BL107" s="53">
        <f t="shared" ca="1" si="51"/>
        <v>0</v>
      </c>
      <c r="BM107" s="53">
        <f t="shared" ca="1" si="52"/>
        <v>0</v>
      </c>
      <c r="BN107" s="53">
        <f t="shared" ca="1" si="53"/>
        <v>0</v>
      </c>
      <c r="BO107" s="53">
        <f t="shared" ca="1" si="54"/>
        <v>0</v>
      </c>
      <c r="BP107" s="53">
        <f t="shared" ca="1" si="55"/>
        <v>0</v>
      </c>
      <c r="BQ107" s="53">
        <f t="shared" ca="1" si="56"/>
        <v>0</v>
      </c>
      <c r="BR107" s="53">
        <f t="shared" ca="1" si="57"/>
        <v>0</v>
      </c>
      <c r="BS107" s="53">
        <f t="shared" ca="1" si="58"/>
        <v>0</v>
      </c>
      <c r="BU107" s="53">
        <v>4</v>
      </c>
      <c r="BV107" s="53">
        <v>0</v>
      </c>
      <c r="BW107" s="53">
        <v>0</v>
      </c>
      <c r="BX107" s="53">
        <v>0</v>
      </c>
      <c r="BY107" s="53">
        <v>0</v>
      </c>
      <c r="BZ107" s="53">
        <v>0</v>
      </c>
      <c r="CA107" s="53">
        <v>0</v>
      </c>
      <c r="CB107" s="53">
        <v>0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3">
        <v>0</v>
      </c>
      <c r="CJ107" s="53">
        <v>0</v>
      </c>
      <c r="CK107" s="53">
        <v>0</v>
      </c>
      <c r="CL107" s="53">
        <v>0</v>
      </c>
      <c r="CM107" s="53">
        <v>0</v>
      </c>
      <c r="CN107" s="53">
        <v>0</v>
      </c>
      <c r="CO107" s="53">
        <v>0</v>
      </c>
      <c r="CP107" s="53">
        <v>0</v>
      </c>
      <c r="CQ107" s="53">
        <v>0</v>
      </c>
      <c r="CR107" s="53">
        <v>0</v>
      </c>
      <c r="CS107" s="53">
        <v>0</v>
      </c>
      <c r="CT107" s="53">
        <v>0</v>
      </c>
      <c r="CU107" s="53">
        <v>0</v>
      </c>
      <c r="CV107" s="53">
        <v>0</v>
      </c>
      <c r="CW107" s="53">
        <v>0</v>
      </c>
      <c r="CX107" s="53">
        <v>0</v>
      </c>
      <c r="CY107" s="53">
        <v>0</v>
      </c>
      <c r="CZ107" s="53">
        <v>0</v>
      </c>
      <c r="DA107" s="53">
        <v>0</v>
      </c>
      <c r="DB107" s="53">
        <v>0</v>
      </c>
      <c r="DC107" s="53">
        <v>0</v>
      </c>
      <c r="DD107" s="53">
        <v>0</v>
      </c>
    </row>
    <row r="108" spans="3:108" hidden="1" outlineLevel="1">
      <c r="C108" s="16" t="str">
        <f>データ!U19</f>
        <v>鬼女</v>
      </c>
      <c r="D108" s="16">
        <f>データ!R19*100</f>
        <v>1500</v>
      </c>
      <c r="E108" s="16">
        <f>データ!V19</f>
        <v>3</v>
      </c>
      <c r="F108" s="63" t="str">
        <f>IF(G108=0,"",COUNTIF($G$102:G108,"&gt;0"))</f>
        <v/>
      </c>
      <c r="G108" s="61">
        <f t="shared" si="59"/>
        <v>0</v>
      </c>
      <c r="L108" s="16">
        <f t="shared" si="61"/>
        <v>0</v>
      </c>
      <c r="M108" s="16">
        <f t="shared" si="61"/>
        <v>0</v>
      </c>
      <c r="N108" s="16">
        <f t="shared" si="61"/>
        <v>0</v>
      </c>
      <c r="O108" s="16">
        <f t="shared" si="61"/>
        <v>0</v>
      </c>
      <c r="P108" s="16">
        <f t="shared" si="61"/>
        <v>0</v>
      </c>
      <c r="Q108" s="16">
        <f t="shared" si="61"/>
        <v>0</v>
      </c>
      <c r="R108" s="16">
        <f t="shared" si="61"/>
        <v>0</v>
      </c>
      <c r="S108" s="16">
        <f t="shared" si="61"/>
        <v>0</v>
      </c>
      <c r="T108" s="16">
        <f t="shared" si="61"/>
        <v>0</v>
      </c>
      <c r="U108" s="16">
        <f t="shared" si="61"/>
        <v>0</v>
      </c>
      <c r="V108" s="16">
        <f t="shared" si="61"/>
        <v>0</v>
      </c>
      <c r="W108" s="16">
        <f t="shared" si="61"/>
        <v>0</v>
      </c>
      <c r="X108" t="str">
        <f>データ!AE19</f>
        <v>妖鳥：4 / 妖鬼：4</v>
      </c>
      <c r="AE108" s="59">
        <v>16</v>
      </c>
      <c r="AF108" s="59">
        <f ca="1">IF(AI108&lt;&gt;0,0,COUNTIF(AI$92:$AI108,0))</f>
        <v>0</v>
      </c>
      <c r="AG108" s="59" t="s">
        <v>77</v>
      </c>
      <c r="AH108" s="59" t="s">
        <v>82</v>
      </c>
      <c r="AI108" s="59">
        <f t="shared" ca="1" si="22"/>
        <v>1</v>
      </c>
      <c r="AJ108" s="53">
        <f t="shared" ca="1" si="23"/>
        <v>1</v>
      </c>
      <c r="AK108" s="53">
        <f t="shared" ca="1" si="24"/>
        <v>0</v>
      </c>
      <c r="AL108" s="53">
        <f t="shared" ca="1" si="25"/>
        <v>0</v>
      </c>
      <c r="AM108" s="53">
        <f t="shared" ca="1" si="26"/>
        <v>0</v>
      </c>
      <c r="AN108" s="53">
        <f t="shared" ca="1" si="27"/>
        <v>0</v>
      </c>
      <c r="AO108" s="53">
        <f t="shared" ca="1" si="28"/>
        <v>0</v>
      </c>
      <c r="AP108" s="53">
        <f t="shared" ca="1" si="29"/>
        <v>0</v>
      </c>
      <c r="AQ108" s="53">
        <f t="shared" ca="1" si="30"/>
        <v>0</v>
      </c>
      <c r="AR108" s="53">
        <f t="shared" ca="1" si="31"/>
        <v>0</v>
      </c>
      <c r="AS108" s="53">
        <f t="shared" ca="1" si="32"/>
        <v>0</v>
      </c>
      <c r="AT108" s="53">
        <f t="shared" ca="1" si="33"/>
        <v>0</v>
      </c>
      <c r="AU108" s="53">
        <f t="shared" ca="1" si="34"/>
        <v>0</v>
      </c>
      <c r="AV108" s="53">
        <f t="shared" ca="1" si="35"/>
        <v>0</v>
      </c>
      <c r="AW108" s="53">
        <f t="shared" ca="1" si="36"/>
        <v>0</v>
      </c>
      <c r="AX108" s="53">
        <f t="shared" ca="1" si="37"/>
        <v>0</v>
      </c>
      <c r="AY108" s="53">
        <f t="shared" ca="1" si="38"/>
        <v>0</v>
      </c>
      <c r="AZ108" s="53">
        <f t="shared" ca="1" si="39"/>
        <v>0</v>
      </c>
      <c r="BA108" s="53">
        <f t="shared" ca="1" si="40"/>
        <v>0</v>
      </c>
      <c r="BB108" s="53">
        <f t="shared" ca="1" si="41"/>
        <v>0</v>
      </c>
      <c r="BC108" s="53">
        <f t="shared" ca="1" si="42"/>
        <v>0</v>
      </c>
      <c r="BD108" s="53">
        <f t="shared" ca="1" si="43"/>
        <v>0</v>
      </c>
      <c r="BE108" s="53">
        <f t="shared" ca="1" si="44"/>
        <v>0</v>
      </c>
      <c r="BF108" s="53">
        <f t="shared" ca="1" si="45"/>
        <v>0</v>
      </c>
      <c r="BG108" s="53">
        <f t="shared" ca="1" si="46"/>
        <v>0</v>
      </c>
      <c r="BH108" s="53">
        <f t="shared" ca="1" si="47"/>
        <v>0</v>
      </c>
      <c r="BI108" s="53">
        <f t="shared" ca="1" si="48"/>
        <v>0</v>
      </c>
      <c r="BJ108" s="53">
        <f t="shared" ca="1" si="49"/>
        <v>0</v>
      </c>
      <c r="BK108" s="53">
        <f t="shared" ca="1" si="50"/>
        <v>0</v>
      </c>
      <c r="BL108" s="53">
        <f t="shared" ca="1" si="51"/>
        <v>0</v>
      </c>
      <c r="BM108" s="53">
        <f t="shared" ca="1" si="52"/>
        <v>0</v>
      </c>
      <c r="BN108" s="53">
        <f t="shared" ca="1" si="53"/>
        <v>0</v>
      </c>
      <c r="BO108" s="53">
        <f t="shared" ca="1" si="54"/>
        <v>0</v>
      </c>
      <c r="BP108" s="53">
        <f t="shared" ca="1" si="55"/>
        <v>0</v>
      </c>
      <c r="BQ108" s="53">
        <f t="shared" ca="1" si="56"/>
        <v>0</v>
      </c>
      <c r="BR108" s="53">
        <f t="shared" ca="1" si="57"/>
        <v>0</v>
      </c>
      <c r="BS108" s="53">
        <f t="shared" ca="1" si="58"/>
        <v>0</v>
      </c>
      <c r="BU108" s="53">
        <v>5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0</v>
      </c>
      <c r="CF108" s="53">
        <v>0</v>
      </c>
      <c r="CG108" s="53">
        <v>0</v>
      </c>
      <c r="CH108" s="53">
        <v>0</v>
      </c>
      <c r="CI108" s="53">
        <v>0</v>
      </c>
      <c r="CJ108" s="53">
        <v>0</v>
      </c>
      <c r="CK108" s="53">
        <v>0</v>
      </c>
      <c r="CL108" s="53">
        <v>0</v>
      </c>
      <c r="CM108" s="53">
        <v>0</v>
      </c>
      <c r="CN108" s="53">
        <v>0</v>
      </c>
      <c r="CO108" s="53">
        <v>0</v>
      </c>
      <c r="CP108" s="53">
        <v>0</v>
      </c>
      <c r="CQ108" s="53">
        <v>0</v>
      </c>
      <c r="CR108" s="53">
        <v>0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0</v>
      </c>
      <c r="DA108" s="53">
        <v>0</v>
      </c>
      <c r="DB108" s="53">
        <v>0</v>
      </c>
      <c r="DC108" s="53">
        <v>0</v>
      </c>
      <c r="DD108" s="53">
        <v>0</v>
      </c>
    </row>
    <row r="109" spans="3:108" hidden="1" outlineLevel="1">
      <c r="C109" s="16" t="str">
        <f>データ!U20</f>
        <v>鬼神</v>
      </c>
      <c r="D109" s="16">
        <f>データ!R20*100</f>
        <v>1600</v>
      </c>
      <c r="E109" s="16">
        <f>データ!V20</f>
        <v>3</v>
      </c>
      <c r="F109" s="63" t="str">
        <f>IF(G109=0,"",COUNTIF($G$102:G109,"&gt;0"))</f>
        <v/>
      </c>
      <c r="G109" s="61">
        <f t="shared" si="59"/>
        <v>0</v>
      </c>
      <c r="L109" s="16">
        <f t="shared" si="61"/>
        <v>0</v>
      </c>
      <c r="M109" s="16">
        <f t="shared" si="61"/>
        <v>0</v>
      </c>
      <c r="N109" s="16">
        <f t="shared" si="61"/>
        <v>0</v>
      </c>
      <c r="O109" s="16">
        <f t="shared" si="61"/>
        <v>0</v>
      </c>
      <c r="P109" s="16">
        <f t="shared" si="61"/>
        <v>0</v>
      </c>
      <c r="Q109" s="16">
        <f t="shared" si="61"/>
        <v>0</v>
      </c>
      <c r="R109" s="16">
        <f t="shared" si="61"/>
        <v>0</v>
      </c>
      <c r="S109" s="16">
        <f t="shared" si="61"/>
        <v>0</v>
      </c>
      <c r="T109" s="16">
        <f t="shared" si="61"/>
        <v>0</v>
      </c>
      <c r="U109" s="16">
        <f t="shared" si="61"/>
        <v>0</v>
      </c>
      <c r="V109" s="16">
        <f t="shared" si="61"/>
        <v>0</v>
      </c>
      <c r="W109" s="16">
        <f t="shared" si="61"/>
        <v>0</v>
      </c>
      <c r="X109" t="str">
        <f>データ!AE20</f>
        <v>邪鬼：5 / 妖鬼：8</v>
      </c>
      <c r="AE109" s="59">
        <v>17</v>
      </c>
      <c r="AF109" s="59">
        <f ca="1">IF(AI109&lt;&gt;0,0,COUNTIF(AI$92:$AI109,0))</f>
        <v>0</v>
      </c>
      <c r="AG109" s="59" t="s">
        <v>77</v>
      </c>
      <c r="AH109" s="59" t="s">
        <v>83</v>
      </c>
      <c r="AI109" s="59">
        <f t="shared" ca="1" si="22"/>
        <v>2</v>
      </c>
      <c r="AJ109" s="53">
        <f t="shared" ca="1" si="23"/>
        <v>1</v>
      </c>
      <c r="AK109" s="53">
        <f t="shared" ca="1" si="24"/>
        <v>0</v>
      </c>
      <c r="AL109" s="53">
        <f t="shared" ca="1" si="25"/>
        <v>0</v>
      </c>
      <c r="AM109" s="53">
        <f t="shared" ca="1" si="26"/>
        <v>0</v>
      </c>
      <c r="AN109" s="53">
        <f t="shared" ca="1" si="27"/>
        <v>0</v>
      </c>
      <c r="AO109" s="53">
        <f t="shared" ca="1" si="28"/>
        <v>0</v>
      </c>
      <c r="AP109" s="53">
        <f t="shared" ca="1" si="29"/>
        <v>0</v>
      </c>
      <c r="AQ109" s="53">
        <f t="shared" ca="1" si="30"/>
        <v>0</v>
      </c>
      <c r="AR109" s="53">
        <f t="shared" ca="1" si="31"/>
        <v>0</v>
      </c>
      <c r="AS109" s="53">
        <f t="shared" ca="1" si="32"/>
        <v>0</v>
      </c>
      <c r="AT109" s="53">
        <f t="shared" ca="1" si="33"/>
        <v>0</v>
      </c>
      <c r="AU109" s="53">
        <f t="shared" ca="1" si="34"/>
        <v>0</v>
      </c>
      <c r="AV109" s="53">
        <f t="shared" ca="1" si="35"/>
        <v>0</v>
      </c>
      <c r="AW109" s="53">
        <f t="shared" ca="1" si="36"/>
        <v>0</v>
      </c>
      <c r="AX109" s="53">
        <f t="shared" ca="1" si="37"/>
        <v>0</v>
      </c>
      <c r="AY109" s="53">
        <f t="shared" ca="1" si="38"/>
        <v>1</v>
      </c>
      <c r="AZ109" s="53">
        <f t="shared" ca="1" si="39"/>
        <v>0</v>
      </c>
      <c r="BA109" s="53">
        <f t="shared" ca="1" si="40"/>
        <v>0</v>
      </c>
      <c r="BB109" s="53">
        <f t="shared" ca="1" si="41"/>
        <v>0</v>
      </c>
      <c r="BC109" s="53">
        <f t="shared" ca="1" si="42"/>
        <v>0</v>
      </c>
      <c r="BD109" s="53">
        <f t="shared" ca="1" si="43"/>
        <v>0</v>
      </c>
      <c r="BE109" s="53">
        <f t="shared" ca="1" si="44"/>
        <v>0</v>
      </c>
      <c r="BF109" s="53">
        <f t="shared" ca="1" si="45"/>
        <v>0</v>
      </c>
      <c r="BG109" s="53">
        <f t="shared" ca="1" si="46"/>
        <v>0</v>
      </c>
      <c r="BH109" s="53">
        <f t="shared" ca="1" si="47"/>
        <v>0</v>
      </c>
      <c r="BI109" s="53">
        <f t="shared" ca="1" si="48"/>
        <v>0</v>
      </c>
      <c r="BJ109" s="53">
        <f t="shared" ca="1" si="49"/>
        <v>0</v>
      </c>
      <c r="BK109" s="53">
        <f t="shared" ca="1" si="50"/>
        <v>0</v>
      </c>
      <c r="BL109" s="53">
        <f t="shared" ca="1" si="51"/>
        <v>0</v>
      </c>
      <c r="BM109" s="53">
        <f t="shared" ca="1" si="52"/>
        <v>0</v>
      </c>
      <c r="BN109" s="53">
        <f t="shared" ca="1" si="53"/>
        <v>0</v>
      </c>
      <c r="BO109" s="53">
        <f t="shared" ca="1" si="54"/>
        <v>0</v>
      </c>
      <c r="BP109" s="53">
        <f t="shared" ca="1" si="55"/>
        <v>0</v>
      </c>
      <c r="BQ109" s="53">
        <f t="shared" ca="1" si="56"/>
        <v>0</v>
      </c>
      <c r="BR109" s="53">
        <f t="shared" ca="1" si="57"/>
        <v>0</v>
      </c>
      <c r="BS109" s="53">
        <f t="shared" ca="1" si="58"/>
        <v>0</v>
      </c>
      <c r="BU109" s="53">
        <v>1</v>
      </c>
      <c r="BV109" s="53">
        <v>0</v>
      </c>
      <c r="BW109" s="53">
        <v>0</v>
      </c>
      <c r="BX109" s="53">
        <v>0</v>
      </c>
      <c r="BY109" s="53">
        <v>0</v>
      </c>
      <c r="BZ109" s="53">
        <v>0</v>
      </c>
      <c r="CA109" s="53">
        <v>0</v>
      </c>
      <c r="CB109" s="53">
        <v>0</v>
      </c>
      <c r="CC109" s="53">
        <v>0</v>
      </c>
      <c r="CD109" s="53">
        <v>0</v>
      </c>
      <c r="CE109" s="53">
        <v>0</v>
      </c>
      <c r="CF109" s="53">
        <v>0</v>
      </c>
      <c r="CG109" s="53">
        <v>0</v>
      </c>
      <c r="CH109" s="53">
        <v>0</v>
      </c>
      <c r="CI109" s="53">
        <v>0</v>
      </c>
      <c r="CJ109" s="53">
        <v>1</v>
      </c>
      <c r="CK109" s="53">
        <v>0</v>
      </c>
      <c r="CL109" s="53">
        <v>0</v>
      </c>
      <c r="CM109" s="53">
        <v>0</v>
      </c>
      <c r="CN109" s="53">
        <v>0</v>
      </c>
      <c r="CO109" s="53">
        <v>0</v>
      </c>
      <c r="CP109" s="53">
        <v>0</v>
      </c>
      <c r="CQ109" s="53">
        <v>0</v>
      </c>
      <c r="CR109" s="53">
        <v>0</v>
      </c>
      <c r="CS109" s="53">
        <v>0</v>
      </c>
      <c r="CT109" s="53">
        <v>0</v>
      </c>
      <c r="CU109" s="53">
        <v>0</v>
      </c>
      <c r="CV109" s="53">
        <v>0</v>
      </c>
      <c r="CW109" s="53">
        <v>0</v>
      </c>
      <c r="CX109" s="53">
        <v>0</v>
      </c>
      <c r="CY109" s="53">
        <v>0</v>
      </c>
      <c r="CZ109" s="53">
        <v>0</v>
      </c>
      <c r="DA109" s="53">
        <v>0</v>
      </c>
      <c r="DB109" s="53">
        <v>0</v>
      </c>
      <c r="DC109" s="53">
        <v>0</v>
      </c>
      <c r="DD109" s="53">
        <v>0</v>
      </c>
    </row>
    <row r="110" spans="3:108" hidden="1" outlineLevel="1">
      <c r="C110" s="16" t="str">
        <f>データ!U21</f>
        <v>凶鳥</v>
      </c>
      <c r="D110" s="16">
        <f>データ!R21*100</f>
        <v>1700</v>
      </c>
      <c r="E110" s="16">
        <f>データ!V21</f>
        <v>2</v>
      </c>
      <c r="F110" s="64" t="str">
        <f>IF(G110=0,"",COUNTIF($G$110:G110,"&gt;0"))</f>
        <v/>
      </c>
      <c r="G110" s="61">
        <f t="shared" si="59"/>
        <v>0</v>
      </c>
      <c r="L110" s="16">
        <f t="shared" si="61"/>
        <v>0</v>
      </c>
      <c r="M110" s="16">
        <f t="shared" si="61"/>
        <v>0</v>
      </c>
      <c r="N110" s="16">
        <f t="shared" si="61"/>
        <v>0</v>
      </c>
      <c r="O110" s="16">
        <f t="shared" si="61"/>
        <v>0</v>
      </c>
      <c r="P110" s="16">
        <f t="shared" si="61"/>
        <v>0</v>
      </c>
      <c r="Q110" s="16">
        <f t="shared" si="61"/>
        <v>0</v>
      </c>
      <c r="R110" s="16">
        <f t="shared" si="61"/>
        <v>0</v>
      </c>
      <c r="S110" s="16">
        <f t="shared" si="61"/>
        <v>0</v>
      </c>
      <c r="T110" s="16">
        <f t="shared" si="61"/>
        <v>0</v>
      </c>
      <c r="U110" s="16">
        <f t="shared" si="61"/>
        <v>0</v>
      </c>
      <c r="V110" s="16">
        <f t="shared" si="61"/>
        <v>0</v>
      </c>
      <c r="W110" s="16">
        <f t="shared" si="61"/>
        <v>0</v>
      </c>
      <c r="X110" t="str">
        <f>データ!AE21</f>
        <v>妖鳥：4 / 邪龍：4</v>
      </c>
      <c r="AE110" s="59">
        <v>18</v>
      </c>
      <c r="AF110" s="59">
        <f ca="1">IF(AI110&lt;&gt;0,0,COUNTIF(AI$92:$AI110,0))</f>
        <v>0</v>
      </c>
      <c r="AG110" s="59" t="s">
        <v>77</v>
      </c>
      <c r="AH110" s="59" t="s">
        <v>84</v>
      </c>
      <c r="AI110" s="59">
        <f t="shared" ca="1" si="22"/>
        <v>3</v>
      </c>
      <c r="AJ110" s="53">
        <f t="shared" ca="1" si="23"/>
        <v>1</v>
      </c>
      <c r="AK110" s="53">
        <f t="shared" ca="1" si="24"/>
        <v>0</v>
      </c>
      <c r="AL110" s="53">
        <f t="shared" ca="1" si="25"/>
        <v>0</v>
      </c>
      <c r="AM110" s="53">
        <f t="shared" ca="1" si="26"/>
        <v>0</v>
      </c>
      <c r="AN110" s="53">
        <f t="shared" ca="1" si="27"/>
        <v>0</v>
      </c>
      <c r="AO110" s="53">
        <f t="shared" ca="1" si="28"/>
        <v>0</v>
      </c>
      <c r="AP110" s="53">
        <f t="shared" ca="1" si="29"/>
        <v>0</v>
      </c>
      <c r="AQ110" s="53">
        <f t="shared" ca="1" si="30"/>
        <v>0</v>
      </c>
      <c r="AR110" s="53">
        <f t="shared" ca="1" si="31"/>
        <v>0</v>
      </c>
      <c r="AS110" s="53">
        <f t="shared" ca="1" si="32"/>
        <v>1</v>
      </c>
      <c r="AT110" s="53">
        <f t="shared" ca="1" si="33"/>
        <v>0</v>
      </c>
      <c r="AU110" s="53">
        <f t="shared" ca="1" si="34"/>
        <v>0</v>
      </c>
      <c r="AV110" s="53">
        <f t="shared" ca="1" si="35"/>
        <v>1</v>
      </c>
      <c r="AW110" s="53">
        <f t="shared" ca="1" si="36"/>
        <v>0</v>
      </c>
      <c r="AX110" s="53">
        <f t="shared" ca="1" si="37"/>
        <v>0</v>
      </c>
      <c r="AY110" s="53">
        <f t="shared" ca="1" si="38"/>
        <v>0</v>
      </c>
      <c r="AZ110" s="53">
        <f t="shared" ca="1" si="39"/>
        <v>0</v>
      </c>
      <c r="BA110" s="53">
        <f t="shared" ca="1" si="40"/>
        <v>0</v>
      </c>
      <c r="BB110" s="53">
        <f t="shared" ca="1" si="41"/>
        <v>0</v>
      </c>
      <c r="BC110" s="53">
        <f t="shared" ca="1" si="42"/>
        <v>0</v>
      </c>
      <c r="BD110" s="53">
        <f t="shared" ca="1" si="43"/>
        <v>0</v>
      </c>
      <c r="BE110" s="53">
        <f t="shared" ca="1" si="44"/>
        <v>0</v>
      </c>
      <c r="BF110" s="53">
        <f t="shared" ca="1" si="45"/>
        <v>0</v>
      </c>
      <c r="BG110" s="53">
        <f t="shared" ca="1" si="46"/>
        <v>0</v>
      </c>
      <c r="BH110" s="53">
        <f t="shared" ca="1" si="47"/>
        <v>0</v>
      </c>
      <c r="BI110" s="53">
        <f t="shared" ca="1" si="48"/>
        <v>0</v>
      </c>
      <c r="BJ110" s="53">
        <f t="shared" ca="1" si="49"/>
        <v>0</v>
      </c>
      <c r="BK110" s="53">
        <f t="shared" ca="1" si="50"/>
        <v>0</v>
      </c>
      <c r="BL110" s="53">
        <f t="shared" ca="1" si="51"/>
        <v>0</v>
      </c>
      <c r="BM110" s="53">
        <f t="shared" ca="1" si="52"/>
        <v>0</v>
      </c>
      <c r="BN110" s="53">
        <f t="shared" ca="1" si="53"/>
        <v>0</v>
      </c>
      <c r="BO110" s="53">
        <f t="shared" ca="1" si="54"/>
        <v>0</v>
      </c>
      <c r="BP110" s="53">
        <f t="shared" ca="1" si="55"/>
        <v>0</v>
      </c>
      <c r="BQ110" s="53">
        <f t="shared" ca="1" si="56"/>
        <v>0</v>
      </c>
      <c r="BR110" s="53">
        <f t="shared" ca="1" si="57"/>
        <v>0</v>
      </c>
      <c r="BS110" s="53">
        <f t="shared" ca="1" si="58"/>
        <v>0</v>
      </c>
      <c r="BU110" s="53">
        <v>7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C110" s="53">
        <v>0</v>
      </c>
      <c r="CD110" s="53">
        <v>9</v>
      </c>
      <c r="CE110" s="53">
        <v>0</v>
      </c>
      <c r="CF110" s="53">
        <v>0</v>
      </c>
      <c r="CG110" s="53">
        <v>8</v>
      </c>
      <c r="CH110" s="53">
        <v>0</v>
      </c>
      <c r="CI110" s="53">
        <v>0</v>
      </c>
      <c r="CJ110" s="53">
        <v>0</v>
      </c>
      <c r="CK110" s="53">
        <v>0</v>
      </c>
      <c r="CL110" s="53">
        <v>0</v>
      </c>
      <c r="CM110" s="53">
        <v>0</v>
      </c>
      <c r="CN110" s="53">
        <v>0</v>
      </c>
      <c r="CO110" s="53">
        <v>0</v>
      </c>
      <c r="CP110" s="53">
        <v>0</v>
      </c>
      <c r="CQ110" s="53">
        <v>0</v>
      </c>
      <c r="CR110" s="53">
        <v>0</v>
      </c>
      <c r="CS110" s="53">
        <v>0</v>
      </c>
      <c r="CT110" s="53">
        <v>0</v>
      </c>
      <c r="CU110" s="53">
        <v>0</v>
      </c>
      <c r="CV110" s="53">
        <v>0</v>
      </c>
      <c r="CW110" s="53">
        <v>0</v>
      </c>
      <c r="CX110" s="53">
        <v>0</v>
      </c>
      <c r="CY110" s="53">
        <v>0</v>
      </c>
      <c r="CZ110" s="53">
        <v>0</v>
      </c>
      <c r="DA110" s="53">
        <v>0</v>
      </c>
      <c r="DB110" s="53">
        <v>0</v>
      </c>
      <c r="DC110" s="53">
        <v>0</v>
      </c>
      <c r="DD110" s="53">
        <v>0</v>
      </c>
    </row>
    <row r="111" spans="3:108" hidden="1" outlineLevel="1">
      <c r="C111" s="16" t="str">
        <f>データ!U22</f>
        <v>邪鬼</v>
      </c>
      <c r="D111" s="16">
        <f>データ!R22*100</f>
        <v>1800</v>
      </c>
      <c r="E111" s="16">
        <f>データ!V22</f>
        <v>2</v>
      </c>
      <c r="F111" s="64" t="str">
        <f>IF(G111=0,"",COUNTIF($G$110:G111,"&gt;0"))</f>
        <v/>
      </c>
      <c r="G111" s="61">
        <f t="shared" si="59"/>
        <v>0</v>
      </c>
      <c r="L111" s="16">
        <f t="shared" si="61"/>
        <v>0</v>
      </c>
      <c r="M111" s="16">
        <f t="shared" si="61"/>
        <v>0</v>
      </c>
      <c r="N111" s="16">
        <f t="shared" si="61"/>
        <v>0</v>
      </c>
      <c r="O111" s="16">
        <f t="shared" si="61"/>
        <v>0</v>
      </c>
      <c r="P111" s="16">
        <f t="shared" si="61"/>
        <v>0</v>
      </c>
      <c r="Q111" s="16">
        <f t="shared" si="61"/>
        <v>0</v>
      </c>
      <c r="R111" s="16">
        <f t="shared" si="61"/>
        <v>0</v>
      </c>
      <c r="S111" s="16">
        <f t="shared" si="61"/>
        <v>0</v>
      </c>
      <c r="T111" s="16">
        <f t="shared" si="61"/>
        <v>0</v>
      </c>
      <c r="U111" s="16">
        <f t="shared" si="61"/>
        <v>0</v>
      </c>
      <c r="V111" s="16">
        <f t="shared" si="61"/>
        <v>0</v>
      </c>
      <c r="W111" s="16">
        <f t="shared" si="61"/>
        <v>0</v>
      </c>
      <c r="X111" t="str">
        <f>データ!AE22</f>
        <v>地霊：3 / 外道：4</v>
      </c>
      <c r="AE111" s="59">
        <v>19</v>
      </c>
      <c r="AF111" s="59">
        <f ca="1">IF(AI111&lt;&gt;0,0,COUNTIF(AI$92:$AI111,0))</f>
        <v>0</v>
      </c>
      <c r="AG111" s="59" t="s">
        <v>85</v>
      </c>
      <c r="AH111" s="59" t="s">
        <v>86</v>
      </c>
      <c r="AI111" s="59">
        <f t="shared" ca="1" si="22"/>
        <v>1</v>
      </c>
      <c r="AJ111" s="53">
        <f t="shared" ca="1" si="23"/>
        <v>0</v>
      </c>
      <c r="AK111" s="53">
        <f t="shared" ca="1" si="24"/>
        <v>0</v>
      </c>
      <c r="AL111" s="53">
        <f t="shared" ca="1" si="25"/>
        <v>0</v>
      </c>
      <c r="AM111" s="53">
        <f t="shared" ca="1" si="26"/>
        <v>1</v>
      </c>
      <c r="AN111" s="53">
        <f t="shared" ca="1" si="27"/>
        <v>0</v>
      </c>
      <c r="AO111" s="53">
        <f t="shared" ca="1" si="28"/>
        <v>0</v>
      </c>
      <c r="AP111" s="53">
        <f t="shared" ca="1" si="29"/>
        <v>0</v>
      </c>
      <c r="AQ111" s="53">
        <f t="shared" ca="1" si="30"/>
        <v>0</v>
      </c>
      <c r="AR111" s="53">
        <f t="shared" ca="1" si="31"/>
        <v>0</v>
      </c>
      <c r="AS111" s="53">
        <f t="shared" ca="1" si="32"/>
        <v>0</v>
      </c>
      <c r="AT111" s="53">
        <f t="shared" ca="1" si="33"/>
        <v>0</v>
      </c>
      <c r="AU111" s="53">
        <f t="shared" ca="1" si="34"/>
        <v>0</v>
      </c>
      <c r="AV111" s="53">
        <f t="shared" ca="1" si="35"/>
        <v>0</v>
      </c>
      <c r="AW111" s="53">
        <f t="shared" ca="1" si="36"/>
        <v>0</v>
      </c>
      <c r="AX111" s="53">
        <f t="shared" ca="1" si="37"/>
        <v>0</v>
      </c>
      <c r="AY111" s="53">
        <f t="shared" ca="1" si="38"/>
        <v>0</v>
      </c>
      <c r="AZ111" s="53">
        <f t="shared" ca="1" si="39"/>
        <v>0</v>
      </c>
      <c r="BA111" s="53">
        <f t="shared" ca="1" si="40"/>
        <v>0</v>
      </c>
      <c r="BB111" s="53">
        <f t="shared" ca="1" si="41"/>
        <v>0</v>
      </c>
      <c r="BC111" s="53">
        <f t="shared" ca="1" si="42"/>
        <v>0</v>
      </c>
      <c r="BD111" s="53">
        <f t="shared" ca="1" si="43"/>
        <v>0</v>
      </c>
      <c r="BE111" s="53">
        <f t="shared" ca="1" si="44"/>
        <v>0</v>
      </c>
      <c r="BF111" s="53">
        <f t="shared" ca="1" si="45"/>
        <v>0</v>
      </c>
      <c r="BG111" s="53">
        <f t="shared" ca="1" si="46"/>
        <v>0</v>
      </c>
      <c r="BH111" s="53">
        <f t="shared" ca="1" si="47"/>
        <v>0</v>
      </c>
      <c r="BI111" s="53">
        <f t="shared" ca="1" si="48"/>
        <v>0</v>
      </c>
      <c r="BJ111" s="53">
        <f t="shared" ca="1" si="49"/>
        <v>0</v>
      </c>
      <c r="BK111" s="53">
        <f t="shared" ca="1" si="50"/>
        <v>0</v>
      </c>
      <c r="BL111" s="53">
        <f t="shared" ca="1" si="51"/>
        <v>0</v>
      </c>
      <c r="BM111" s="53">
        <f t="shared" ca="1" si="52"/>
        <v>0</v>
      </c>
      <c r="BN111" s="53">
        <f t="shared" ca="1" si="53"/>
        <v>0</v>
      </c>
      <c r="BO111" s="53">
        <f t="shared" ca="1" si="54"/>
        <v>0</v>
      </c>
      <c r="BP111" s="53">
        <f t="shared" ca="1" si="55"/>
        <v>0</v>
      </c>
      <c r="BQ111" s="53">
        <f t="shared" ca="1" si="56"/>
        <v>0</v>
      </c>
      <c r="BR111" s="53">
        <f t="shared" ca="1" si="57"/>
        <v>0</v>
      </c>
      <c r="BS111" s="53">
        <f t="shared" ca="1" si="58"/>
        <v>0</v>
      </c>
      <c r="BU111" s="53">
        <v>0</v>
      </c>
      <c r="BV111" s="53">
        <v>0</v>
      </c>
      <c r="BW111" s="53">
        <v>0</v>
      </c>
      <c r="BX111" s="53">
        <v>1</v>
      </c>
      <c r="BY111" s="53">
        <v>0</v>
      </c>
      <c r="BZ111" s="53">
        <v>0</v>
      </c>
      <c r="CA111" s="53">
        <v>0</v>
      </c>
      <c r="CB111" s="53">
        <v>0</v>
      </c>
      <c r="CC111" s="53">
        <v>0</v>
      </c>
      <c r="CD111" s="53">
        <v>0</v>
      </c>
      <c r="CE111" s="53">
        <v>0</v>
      </c>
      <c r="CF111" s="53">
        <v>0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0</v>
      </c>
      <c r="DA111" s="53">
        <v>0</v>
      </c>
      <c r="DB111" s="53">
        <v>0</v>
      </c>
      <c r="DC111" s="53">
        <v>0</v>
      </c>
      <c r="DD111" s="53">
        <v>0</v>
      </c>
    </row>
    <row r="112" spans="3:108" hidden="1" outlineLevel="1">
      <c r="C112" s="16" t="str">
        <f>データ!U23</f>
        <v>妖魔</v>
      </c>
      <c r="D112" s="16">
        <f>データ!R23*100</f>
        <v>1900</v>
      </c>
      <c r="E112" s="16">
        <f>データ!V23</f>
        <v>2</v>
      </c>
      <c r="F112" s="64" t="str">
        <f>IF(G112=0,"",COUNTIF($G$110:G112,"&gt;0"))</f>
        <v/>
      </c>
      <c r="G112" s="61">
        <f t="shared" si="59"/>
        <v>0</v>
      </c>
      <c r="L112" s="16">
        <f t="shared" si="61"/>
        <v>0</v>
      </c>
      <c r="M112" s="16">
        <f t="shared" si="61"/>
        <v>0</v>
      </c>
      <c r="N112" s="16">
        <f t="shared" si="61"/>
        <v>0</v>
      </c>
      <c r="O112" s="16">
        <f t="shared" si="61"/>
        <v>0</v>
      </c>
      <c r="P112" s="16">
        <f t="shared" si="61"/>
        <v>0</v>
      </c>
      <c r="Q112" s="16">
        <f t="shared" si="61"/>
        <v>0</v>
      </c>
      <c r="R112" s="16">
        <f t="shared" si="61"/>
        <v>0</v>
      </c>
      <c r="S112" s="16">
        <f t="shared" si="61"/>
        <v>0</v>
      </c>
      <c r="T112" s="16">
        <f t="shared" si="61"/>
        <v>0</v>
      </c>
      <c r="U112" s="16">
        <f t="shared" si="61"/>
        <v>0</v>
      </c>
      <c r="V112" s="16">
        <f t="shared" si="61"/>
        <v>0</v>
      </c>
      <c r="W112" s="16">
        <f t="shared" si="61"/>
        <v>0</v>
      </c>
      <c r="X112" t="str">
        <f>データ!AE23</f>
        <v>妖鳥：4 / 妖精：4</v>
      </c>
      <c r="AE112" s="59">
        <v>20</v>
      </c>
      <c r="AF112" s="59">
        <f ca="1">IF(AI112&lt;&gt;0,0,COUNTIF(AI$92:$AI112,0))</f>
        <v>0</v>
      </c>
      <c r="AG112" s="59" t="s">
        <v>85</v>
      </c>
      <c r="AH112" s="59" t="s">
        <v>87</v>
      </c>
      <c r="AI112" s="59">
        <f t="shared" ca="1" si="22"/>
        <v>1</v>
      </c>
      <c r="AJ112" s="53">
        <f t="shared" ca="1" si="23"/>
        <v>0</v>
      </c>
      <c r="AK112" s="53">
        <f t="shared" ca="1" si="24"/>
        <v>0</v>
      </c>
      <c r="AL112" s="53">
        <f t="shared" ca="1" si="25"/>
        <v>0</v>
      </c>
      <c r="AM112" s="53">
        <f t="shared" ca="1" si="26"/>
        <v>1</v>
      </c>
      <c r="AN112" s="53">
        <f t="shared" ca="1" si="27"/>
        <v>0</v>
      </c>
      <c r="AO112" s="53">
        <f t="shared" ca="1" si="28"/>
        <v>0</v>
      </c>
      <c r="AP112" s="53">
        <f t="shared" ca="1" si="29"/>
        <v>0</v>
      </c>
      <c r="AQ112" s="53">
        <f t="shared" ca="1" si="30"/>
        <v>0</v>
      </c>
      <c r="AR112" s="53">
        <f t="shared" ca="1" si="31"/>
        <v>0</v>
      </c>
      <c r="AS112" s="53">
        <f t="shared" ca="1" si="32"/>
        <v>0</v>
      </c>
      <c r="AT112" s="53">
        <f t="shared" ca="1" si="33"/>
        <v>0</v>
      </c>
      <c r="AU112" s="53">
        <f t="shared" ca="1" si="34"/>
        <v>0</v>
      </c>
      <c r="AV112" s="53">
        <f t="shared" ca="1" si="35"/>
        <v>0</v>
      </c>
      <c r="AW112" s="53">
        <f t="shared" ca="1" si="36"/>
        <v>0</v>
      </c>
      <c r="AX112" s="53">
        <f t="shared" ca="1" si="37"/>
        <v>0</v>
      </c>
      <c r="AY112" s="53">
        <f t="shared" ca="1" si="38"/>
        <v>0</v>
      </c>
      <c r="AZ112" s="53">
        <f t="shared" ca="1" si="39"/>
        <v>0</v>
      </c>
      <c r="BA112" s="53">
        <f t="shared" ca="1" si="40"/>
        <v>0</v>
      </c>
      <c r="BB112" s="53">
        <f t="shared" ca="1" si="41"/>
        <v>0</v>
      </c>
      <c r="BC112" s="53">
        <f t="shared" ca="1" si="42"/>
        <v>0</v>
      </c>
      <c r="BD112" s="53">
        <f t="shared" ca="1" si="43"/>
        <v>0</v>
      </c>
      <c r="BE112" s="53">
        <f t="shared" ca="1" si="44"/>
        <v>0</v>
      </c>
      <c r="BF112" s="53">
        <f t="shared" ca="1" si="45"/>
        <v>0</v>
      </c>
      <c r="BG112" s="53">
        <f t="shared" ca="1" si="46"/>
        <v>0</v>
      </c>
      <c r="BH112" s="53">
        <f t="shared" ca="1" si="47"/>
        <v>0</v>
      </c>
      <c r="BI112" s="53">
        <f t="shared" ca="1" si="48"/>
        <v>0</v>
      </c>
      <c r="BJ112" s="53">
        <f t="shared" ca="1" si="49"/>
        <v>0</v>
      </c>
      <c r="BK112" s="53">
        <f t="shared" ca="1" si="50"/>
        <v>0</v>
      </c>
      <c r="BL112" s="53">
        <f t="shared" ca="1" si="51"/>
        <v>0</v>
      </c>
      <c r="BM112" s="53">
        <f t="shared" ca="1" si="52"/>
        <v>0</v>
      </c>
      <c r="BN112" s="53">
        <f t="shared" ca="1" si="53"/>
        <v>0</v>
      </c>
      <c r="BO112" s="53">
        <f t="shared" ca="1" si="54"/>
        <v>0</v>
      </c>
      <c r="BP112" s="53">
        <f t="shared" ca="1" si="55"/>
        <v>0</v>
      </c>
      <c r="BQ112" s="53">
        <f t="shared" ca="1" si="56"/>
        <v>0</v>
      </c>
      <c r="BR112" s="53">
        <f t="shared" ca="1" si="57"/>
        <v>0</v>
      </c>
      <c r="BS112" s="53">
        <f t="shared" ca="1" si="58"/>
        <v>0</v>
      </c>
      <c r="BU112" s="53">
        <v>0</v>
      </c>
      <c r="BV112" s="53">
        <v>0</v>
      </c>
      <c r="BW112" s="53">
        <v>0</v>
      </c>
      <c r="BX112" s="53">
        <v>1</v>
      </c>
      <c r="BY112" s="53">
        <v>0</v>
      </c>
      <c r="BZ112" s="53">
        <v>0</v>
      </c>
      <c r="CA112" s="53">
        <v>0</v>
      </c>
      <c r="CB112" s="53">
        <v>0</v>
      </c>
      <c r="CC112" s="53">
        <v>0</v>
      </c>
      <c r="CD112" s="53">
        <v>0</v>
      </c>
      <c r="CE112" s="53">
        <v>0</v>
      </c>
      <c r="CF112" s="53">
        <v>0</v>
      </c>
      <c r="CG112" s="53">
        <v>0</v>
      </c>
      <c r="CH112" s="53">
        <v>0</v>
      </c>
      <c r="CI112" s="53">
        <v>0</v>
      </c>
      <c r="CJ112" s="53">
        <v>0</v>
      </c>
      <c r="CK112" s="53">
        <v>0</v>
      </c>
      <c r="CL112" s="53">
        <v>0</v>
      </c>
      <c r="CM112" s="53">
        <v>0</v>
      </c>
      <c r="CN112" s="53">
        <v>0</v>
      </c>
      <c r="CO112" s="53">
        <v>0</v>
      </c>
      <c r="CP112" s="53">
        <v>0</v>
      </c>
      <c r="CQ112" s="53">
        <v>0</v>
      </c>
      <c r="CR112" s="53">
        <v>0</v>
      </c>
      <c r="CS112" s="53">
        <v>0</v>
      </c>
      <c r="CT112" s="53">
        <v>0</v>
      </c>
      <c r="CU112" s="53">
        <v>0</v>
      </c>
      <c r="CV112" s="53">
        <v>0</v>
      </c>
      <c r="CW112" s="53">
        <v>0</v>
      </c>
      <c r="CX112" s="53">
        <v>0</v>
      </c>
      <c r="CY112" s="53">
        <v>0</v>
      </c>
      <c r="CZ112" s="53">
        <v>0</v>
      </c>
      <c r="DA112" s="53">
        <v>0</v>
      </c>
      <c r="DB112" s="53">
        <v>0</v>
      </c>
      <c r="DC112" s="53">
        <v>0</v>
      </c>
      <c r="DD112" s="53">
        <v>0</v>
      </c>
    </row>
    <row r="113" spans="3:108" hidden="1" outlineLevel="1">
      <c r="C113" s="16" t="str">
        <f>データ!U24</f>
        <v>聖獣</v>
      </c>
      <c r="D113" s="16">
        <f>データ!R24*100</f>
        <v>2000</v>
      </c>
      <c r="E113" s="16">
        <f>データ!V24</f>
        <v>2</v>
      </c>
      <c r="F113" s="64" t="str">
        <f>IF(G113=0,"",COUNTIF($G$110:G113,"&gt;0"))</f>
        <v/>
      </c>
      <c r="G113" s="61">
        <f t="shared" si="59"/>
        <v>0</v>
      </c>
      <c r="L113" s="16">
        <f t="shared" si="61"/>
        <v>0</v>
      </c>
      <c r="M113" s="16">
        <f t="shared" si="61"/>
        <v>0</v>
      </c>
      <c r="N113" s="16">
        <f t="shared" si="61"/>
        <v>0</v>
      </c>
      <c r="O113" s="16">
        <f t="shared" si="61"/>
        <v>0</v>
      </c>
      <c r="P113" s="16">
        <f t="shared" si="61"/>
        <v>0</v>
      </c>
      <c r="Q113" s="16">
        <f t="shared" si="61"/>
        <v>0</v>
      </c>
      <c r="R113" s="16">
        <f t="shared" si="61"/>
        <v>0</v>
      </c>
      <c r="S113" s="16">
        <f t="shared" si="61"/>
        <v>0</v>
      </c>
      <c r="T113" s="16">
        <f t="shared" si="61"/>
        <v>0</v>
      </c>
      <c r="U113" s="16">
        <f t="shared" si="61"/>
        <v>0</v>
      </c>
      <c r="V113" s="16">
        <f t="shared" si="61"/>
        <v>0</v>
      </c>
      <c r="W113" s="16">
        <f t="shared" si="61"/>
        <v>0</v>
      </c>
      <c r="X113" t="str">
        <f>データ!AE24</f>
        <v>精霊：5 / 魔獣：5</v>
      </c>
      <c r="AE113" s="59">
        <v>21</v>
      </c>
      <c r="AF113" s="59">
        <f ca="1">IF(AI113&lt;&gt;0,0,COUNTIF(AI$92:$AI113,0))</f>
        <v>0</v>
      </c>
      <c r="AG113" s="59" t="s">
        <v>85</v>
      </c>
      <c r="AH113" s="59" t="s">
        <v>88</v>
      </c>
      <c r="AI113" s="59">
        <f t="shared" ca="1" si="22"/>
        <v>1</v>
      </c>
      <c r="AJ113" s="53">
        <f t="shared" ca="1" si="23"/>
        <v>0</v>
      </c>
      <c r="AK113" s="53">
        <f t="shared" ca="1" si="24"/>
        <v>0</v>
      </c>
      <c r="AL113" s="53">
        <f t="shared" ca="1" si="25"/>
        <v>0</v>
      </c>
      <c r="AM113" s="53">
        <f t="shared" ca="1" si="26"/>
        <v>1</v>
      </c>
      <c r="AN113" s="53">
        <f t="shared" ca="1" si="27"/>
        <v>0</v>
      </c>
      <c r="AO113" s="53">
        <f t="shared" ca="1" si="28"/>
        <v>0</v>
      </c>
      <c r="AP113" s="53">
        <f t="shared" ca="1" si="29"/>
        <v>0</v>
      </c>
      <c r="AQ113" s="53">
        <f t="shared" ca="1" si="30"/>
        <v>0</v>
      </c>
      <c r="AR113" s="53">
        <f t="shared" ca="1" si="31"/>
        <v>0</v>
      </c>
      <c r="AS113" s="53">
        <f t="shared" ca="1" si="32"/>
        <v>0</v>
      </c>
      <c r="AT113" s="53">
        <f t="shared" ca="1" si="33"/>
        <v>0</v>
      </c>
      <c r="AU113" s="53">
        <f t="shared" ca="1" si="34"/>
        <v>0</v>
      </c>
      <c r="AV113" s="53">
        <f t="shared" ca="1" si="35"/>
        <v>0</v>
      </c>
      <c r="AW113" s="53">
        <f t="shared" ca="1" si="36"/>
        <v>0</v>
      </c>
      <c r="AX113" s="53">
        <f t="shared" ca="1" si="37"/>
        <v>0</v>
      </c>
      <c r="AY113" s="53">
        <f t="shared" ca="1" si="38"/>
        <v>0</v>
      </c>
      <c r="AZ113" s="53">
        <f t="shared" ca="1" si="39"/>
        <v>0</v>
      </c>
      <c r="BA113" s="53">
        <f t="shared" ca="1" si="40"/>
        <v>0</v>
      </c>
      <c r="BB113" s="53">
        <f t="shared" ca="1" si="41"/>
        <v>0</v>
      </c>
      <c r="BC113" s="53">
        <f t="shared" ca="1" si="42"/>
        <v>0</v>
      </c>
      <c r="BD113" s="53">
        <f t="shared" ca="1" si="43"/>
        <v>0</v>
      </c>
      <c r="BE113" s="53">
        <f t="shared" ca="1" si="44"/>
        <v>0</v>
      </c>
      <c r="BF113" s="53">
        <f t="shared" ca="1" si="45"/>
        <v>0</v>
      </c>
      <c r="BG113" s="53">
        <f t="shared" ca="1" si="46"/>
        <v>0</v>
      </c>
      <c r="BH113" s="53">
        <f t="shared" ca="1" si="47"/>
        <v>0</v>
      </c>
      <c r="BI113" s="53">
        <f t="shared" ca="1" si="48"/>
        <v>0</v>
      </c>
      <c r="BJ113" s="53">
        <f t="shared" ca="1" si="49"/>
        <v>0</v>
      </c>
      <c r="BK113" s="53">
        <f t="shared" ca="1" si="50"/>
        <v>0</v>
      </c>
      <c r="BL113" s="53">
        <f t="shared" ca="1" si="51"/>
        <v>0</v>
      </c>
      <c r="BM113" s="53">
        <f t="shared" ca="1" si="52"/>
        <v>0</v>
      </c>
      <c r="BN113" s="53">
        <f t="shared" ca="1" si="53"/>
        <v>0</v>
      </c>
      <c r="BO113" s="53">
        <f t="shared" ca="1" si="54"/>
        <v>0</v>
      </c>
      <c r="BP113" s="53">
        <f t="shared" ca="1" si="55"/>
        <v>0</v>
      </c>
      <c r="BQ113" s="53">
        <f t="shared" ca="1" si="56"/>
        <v>0</v>
      </c>
      <c r="BR113" s="53">
        <f t="shared" ca="1" si="57"/>
        <v>0</v>
      </c>
      <c r="BS113" s="53">
        <f t="shared" ca="1" si="58"/>
        <v>0</v>
      </c>
      <c r="BU113" s="53">
        <v>0</v>
      </c>
      <c r="BV113" s="53">
        <v>0</v>
      </c>
      <c r="BW113" s="53">
        <v>0</v>
      </c>
      <c r="BX113" s="53">
        <v>4</v>
      </c>
      <c r="BY113" s="53">
        <v>0</v>
      </c>
      <c r="BZ113" s="53">
        <v>0</v>
      </c>
      <c r="CA113" s="53">
        <v>0</v>
      </c>
      <c r="CB113" s="53">
        <v>0</v>
      </c>
      <c r="CC113" s="53">
        <v>0</v>
      </c>
      <c r="CD113" s="53">
        <v>0</v>
      </c>
      <c r="CE113" s="53">
        <v>0</v>
      </c>
      <c r="CF113" s="53">
        <v>0</v>
      </c>
      <c r="CG113" s="53">
        <v>0</v>
      </c>
      <c r="CH113" s="53">
        <v>0</v>
      </c>
      <c r="CI113" s="53">
        <v>0</v>
      </c>
      <c r="CJ113" s="53">
        <v>0</v>
      </c>
      <c r="CK113" s="53">
        <v>0</v>
      </c>
      <c r="CL113" s="53">
        <v>0</v>
      </c>
      <c r="CM113" s="53">
        <v>0</v>
      </c>
      <c r="CN113" s="53">
        <v>0</v>
      </c>
      <c r="CO113" s="53">
        <v>0</v>
      </c>
      <c r="CP113" s="53">
        <v>0</v>
      </c>
      <c r="CQ113" s="53">
        <v>0</v>
      </c>
      <c r="CR113" s="53">
        <v>0</v>
      </c>
      <c r="CS113" s="53">
        <v>0</v>
      </c>
      <c r="CT113" s="53">
        <v>0</v>
      </c>
      <c r="CU113" s="53">
        <v>0</v>
      </c>
      <c r="CV113" s="53">
        <v>0</v>
      </c>
      <c r="CW113" s="53">
        <v>0</v>
      </c>
      <c r="CX113" s="53">
        <v>0</v>
      </c>
      <c r="CY113" s="53">
        <v>0</v>
      </c>
      <c r="CZ113" s="53">
        <v>0</v>
      </c>
      <c r="DA113" s="53">
        <v>0</v>
      </c>
      <c r="DB113" s="53">
        <v>0</v>
      </c>
      <c r="DC113" s="53">
        <v>0</v>
      </c>
      <c r="DD113" s="53">
        <v>0</v>
      </c>
    </row>
    <row r="114" spans="3:108" hidden="1" outlineLevel="1">
      <c r="C114" s="16" t="str">
        <f>データ!U25</f>
        <v>妖獣</v>
      </c>
      <c r="D114" s="16">
        <f>データ!R25*100</f>
        <v>2100</v>
      </c>
      <c r="E114" s="16">
        <f>データ!V25</f>
        <v>2</v>
      </c>
      <c r="F114" s="64" t="str">
        <f>IF(G114=0,"",COUNTIF($G$110:G114,"&gt;0"))</f>
        <v/>
      </c>
      <c r="G114" s="61">
        <f t="shared" si="59"/>
        <v>0</v>
      </c>
      <c r="L114" s="16">
        <f t="shared" ref="L114:W123" si="62">SUMIF($C$137:$C$320,$D114+L$93,$G$137:$G$320)</f>
        <v>0</v>
      </c>
      <c r="M114" s="16">
        <f t="shared" si="62"/>
        <v>0</v>
      </c>
      <c r="N114" s="16">
        <f t="shared" si="62"/>
        <v>0</v>
      </c>
      <c r="O114" s="16">
        <f t="shared" si="62"/>
        <v>0</v>
      </c>
      <c r="P114" s="16">
        <f t="shared" si="62"/>
        <v>0</v>
      </c>
      <c r="Q114" s="16">
        <f t="shared" si="62"/>
        <v>0</v>
      </c>
      <c r="R114" s="16">
        <f t="shared" si="62"/>
        <v>0</v>
      </c>
      <c r="S114" s="16">
        <f t="shared" si="62"/>
        <v>0</v>
      </c>
      <c r="T114" s="16">
        <f t="shared" si="62"/>
        <v>0</v>
      </c>
      <c r="U114" s="16">
        <f t="shared" si="62"/>
        <v>0</v>
      </c>
      <c r="V114" s="16">
        <f t="shared" si="62"/>
        <v>0</v>
      </c>
      <c r="W114" s="16">
        <f t="shared" si="62"/>
        <v>0</v>
      </c>
      <c r="X114" t="str">
        <f>データ!AE25</f>
        <v>魔獣：4 / 妖鬼：4</v>
      </c>
      <c r="AE114" s="59">
        <v>22</v>
      </c>
      <c r="AF114" s="59">
        <f ca="1">IF(AI114&lt;&gt;0,0,COUNTIF(AI$92:$AI114,0))</f>
        <v>0</v>
      </c>
      <c r="AG114" s="59" t="s">
        <v>85</v>
      </c>
      <c r="AH114" s="59" t="s">
        <v>89</v>
      </c>
      <c r="AI114" s="59">
        <f t="shared" ca="1" si="22"/>
        <v>1</v>
      </c>
      <c r="AJ114" s="53">
        <f t="shared" ca="1" si="23"/>
        <v>0</v>
      </c>
      <c r="AK114" s="53">
        <f t="shared" ca="1" si="24"/>
        <v>0</v>
      </c>
      <c r="AL114" s="53">
        <f t="shared" ca="1" si="25"/>
        <v>0</v>
      </c>
      <c r="AM114" s="53">
        <f t="shared" ca="1" si="26"/>
        <v>1</v>
      </c>
      <c r="AN114" s="53">
        <f t="shared" ca="1" si="27"/>
        <v>0</v>
      </c>
      <c r="AO114" s="53">
        <f t="shared" ca="1" si="28"/>
        <v>0</v>
      </c>
      <c r="AP114" s="53">
        <f t="shared" ca="1" si="29"/>
        <v>0</v>
      </c>
      <c r="AQ114" s="53">
        <f t="shared" ca="1" si="30"/>
        <v>0</v>
      </c>
      <c r="AR114" s="53">
        <f t="shared" ca="1" si="31"/>
        <v>0</v>
      </c>
      <c r="AS114" s="53">
        <f t="shared" ca="1" si="32"/>
        <v>0</v>
      </c>
      <c r="AT114" s="53">
        <f t="shared" ca="1" si="33"/>
        <v>0</v>
      </c>
      <c r="AU114" s="53">
        <f t="shared" ca="1" si="34"/>
        <v>0</v>
      </c>
      <c r="AV114" s="53">
        <f t="shared" ca="1" si="35"/>
        <v>0</v>
      </c>
      <c r="AW114" s="53">
        <f t="shared" ca="1" si="36"/>
        <v>0</v>
      </c>
      <c r="AX114" s="53">
        <f t="shared" ca="1" si="37"/>
        <v>0</v>
      </c>
      <c r="AY114" s="53">
        <f t="shared" ca="1" si="38"/>
        <v>0</v>
      </c>
      <c r="AZ114" s="53">
        <f t="shared" ca="1" si="39"/>
        <v>0</v>
      </c>
      <c r="BA114" s="53">
        <f t="shared" ca="1" si="40"/>
        <v>0</v>
      </c>
      <c r="BB114" s="53">
        <f t="shared" ca="1" si="41"/>
        <v>0</v>
      </c>
      <c r="BC114" s="53">
        <f t="shared" ca="1" si="42"/>
        <v>0</v>
      </c>
      <c r="BD114" s="53">
        <f t="shared" ca="1" si="43"/>
        <v>0</v>
      </c>
      <c r="BE114" s="53">
        <f t="shared" ca="1" si="44"/>
        <v>0</v>
      </c>
      <c r="BF114" s="53">
        <f t="shared" ca="1" si="45"/>
        <v>0</v>
      </c>
      <c r="BG114" s="53">
        <f t="shared" ca="1" si="46"/>
        <v>0</v>
      </c>
      <c r="BH114" s="53">
        <f t="shared" ca="1" si="47"/>
        <v>0</v>
      </c>
      <c r="BI114" s="53">
        <f t="shared" ca="1" si="48"/>
        <v>0</v>
      </c>
      <c r="BJ114" s="53">
        <f t="shared" ca="1" si="49"/>
        <v>0</v>
      </c>
      <c r="BK114" s="53">
        <f t="shared" ca="1" si="50"/>
        <v>0</v>
      </c>
      <c r="BL114" s="53">
        <f t="shared" ca="1" si="51"/>
        <v>0</v>
      </c>
      <c r="BM114" s="53">
        <f t="shared" ca="1" si="52"/>
        <v>0</v>
      </c>
      <c r="BN114" s="53">
        <f t="shared" ca="1" si="53"/>
        <v>0</v>
      </c>
      <c r="BO114" s="53">
        <f t="shared" ca="1" si="54"/>
        <v>0</v>
      </c>
      <c r="BP114" s="53">
        <f t="shared" ca="1" si="55"/>
        <v>0</v>
      </c>
      <c r="BQ114" s="53">
        <f t="shared" ca="1" si="56"/>
        <v>0</v>
      </c>
      <c r="BR114" s="53">
        <f t="shared" ca="1" si="57"/>
        <v>0</v>
      </c>
      <c r="BS114" s="53">
        <f t="shared" ca="1" si="58"/>
        <v>0</v>
      </c>
      <c r="BU114" s="53">
        <v>0</v>
      </c>
      <c r="BV114" s="53">
        <v>0</v>
      </c>
      <c r="BW114" s="53">
        <v>0</v>
      </c>
      <c r="BX114" s="53">
        <v>8</v>
      </c>
      <c r="BY114" s="53">
        <v>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0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0</v>
      </c>
      <c r="CN114" s="53">
        <v>0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0</v>
      </c>
      <c r="DA114" s="53">
        <v>0</v>
      </c>
      <c r="DB114" s="53">
        <v>0</v>
      </c>
      <c r="DC114" s="53">
        <v>0</v>
      </c>
      <c r="DD114" s="53">
        <v>0</v>
      </c>
    </row>
    <row r="115" spans="3:108" hidden="1" outlineLevel="1">
      <c r="C115" s="16" t="str">
        <f>データ!U26</f>
        <v>龍王</v>
      </c>
      <c r="D115" s="16">
        <f>データ!R26*100</f>
        <v>2200</v>
      </c>
      <c r="E115" s="16">
        <f>データ!V26</f>
        <v>2</v>
      </c>
      <c r="F115" s="64" t="str">
        <f>IF(G115=0,"",COUNTIF($G$110:G115,"&gt;0"))</f>
        <v/>
      </c>
      <c r="G115" s="61">
        <f t="shared" si="59"/>
        <v>0</v>
      </c>
      <c r="L115" s="16">
        <f t="shared" si="62"/>
        <v>0</v>
      </c>
      <c r="M115" s="16">
        <f t="shared" si="62"/>
        <v>0</v>
      </c>
      <c r="N115" s="16">
        <f t="shared" si="62"/>
        <v>0</v>
      </c>
      <c r="O115" s="16">
        <f t="shared" si="62"/>
        <v>0</v>
      </c>
      <c r="P115" s="16">
        <f t="shared" si="62"/>
        <v>0</v>
      </c>
      <c r="Q115" s="16">
        <f t="shared" si="62"/>
        <v>0</v>
      </c>
      <c r="R115" s="16">
        <f t="shared" si="62"/>
        <v>0</v>
      </c>
      <c r="S115" s="16">
        <f t="shared" si="62"/>
        <v>0</v>
      </c>
      <c r="T115" s="16">
        <f t="shared" si="62"/>
        <v>0</v>
      </c>
      <c r="U115" s="16">
        <f t="shared" si="62"/>
        <v>0</v>
      </c>
      <c r="V115" s="16">
        <f t="shared" si="62"/>
        <v>0</v>
      </c>
      <c r="W115" s="16">
        <f t="shared" si="62"/>
        <v>0</v>
      </c>
      <c r="X115" t="str">
        <f>データ!AE26</f>
        <v>地霊：4 / 邪龍：4</v>
      </c>
      <c r="AE115" s="59">
        <v>23</v>
      </c>
      <c r="AF115" s="59">
        <f ca="1">IF(AI115&lt;&gt;0,0,COUNTIF(AI$92:$AI115,0))</f>
        <v>0</v>
      </c>
      <c r="AG115" s="59" t="s">
        <v>85</v>
      </c>
      <c r="AH115" s="59" t="s">
        <v>90</v>
      </c>
      <c r="AI115" s="59">
        <f t="shared" ca="1" si="22"/>
        <v>2</v>
      </c>
      <c r="AJ115" s="53">
        <f t="shared" ca="1" si="23"/>
        <v>0</v>
      </c>
      <c r="AK115" s="53">
        <f t="shared" ca="1" si="24"/>
        <v>0</v>
      </c>
      <c r="AL115" s="53">
        <f t="shared" ca="1" si="25"/>
        <v>0</v>
      </c>
      <c r="AM115" s="53">
        <f t="shared" ca="1" si="26"/>
        <v>1</v>
      </c>
      <c r="AN115" s="53">
        <f t="shared" ca="1" si="27"/>
        <v>0</v>
      </c>
      <c r="AO115" s="53">
        <f t="shared" ca="1" si="28"/>
        <v>0</v>
      </c>
      <c r="AP115" s="53">
        <f t="shared" ca="1" si="29"/>
        <v>0</v>
      </c>
      <c r="AQ115" s="53">
        <f t="shared" ca="1" si="30"/>
        <v>0</v>
      </c>
      <c r="AR115" s="53">
        <f t="shared" ca="1" si="31"/>
        <v>0</v>
      </c>
      <c r="AS115" s="53">
        <f t="shared" ca="1" si="32"/>
        <v>0</v>
      </c>
      <c r="AT115" s="53">
        <f t="shared" ca="1" si="33"/>
        <v>0</v>
      </c>
      <c r="AU115" s="53">
        <f t="shared" ca="1" si="34"/>
        <v>0</v>
      </c>
      <c r="AV115" s="53">
        <f t="shared" ca="1" si="35"/>
        <v>0</v>
      </c>
      <c r="AW115" s="53">
        <f t="shared" ca="1" si="36"/>
        <v>0</v>
      </c>
      <c r="AX115" s="53">
        <f t="shared" ca="1" si="37"/>
        <v>0</v>
      </c>
      <c r="AY115" s="53">
        <f t="shared" ca="1" si="38"/>
        <v>0</v>
      </c>
      <c r="AZ115" s="53">
        <f t="shared" ca="1" si="39"/>
        <v>0</v>
      </c>
      <c r="BA115" s="53">
        <f t="shared" ca="1" si="40"/>
        <v>0</v>
      </c>
      <c r="BB115" s="53">
        <f t="shared" ca="1" si="41"/>
        <v>0</v>
      </c>
      <c r="BC115" s="53">
        <f t="shared" ca="1" si="42"/>
        <v>0</v>
      </c>
      <c r="BD115" s="53">
        <f t="shared" ca="1" si="43"/>
        <v>1</v>
      </c>
      <c r="BE115" s="53">
        <f t="shared" ca="1" si="44"/>
        <v>0</v>
      </c>
      <c r="BF115" s="53">
        <f t="shared" ca="1" si="45"/>
        <v>0</v>
      </c>
      <c r="BG115" s="53">
        <f t="shared" ca="1" si="46"/>
        <v>0</v>
      </c>
      <c r="BH115" s="53">
        <f t="shared" ca="1" si="47"/>
        <v>0</v>
      </c>
      <c r="BI115" s="53">
        <f t="shared" ca="1" si="48"/>
        <v>0</v>
      </c>
      <c r="BJ115" s="53">
        <f t="shared" ca="1" si="49"/>
        <v>0</v>
      </c>
      <c r="BK115" s="53">
        <f t="shared" ca="1" si="50"/>
        <v>0</v>
      </c>
      <c r="BL115" s="53">
        <f t="shared" ca="1" si="51"/>
        <v>0</v>
      </c>
      <c r="BM115" s="53">
        <f t="shared" ca="1" si="52"/>
        <v>0</v>
      </c>
      <c r="BN115" s="53">
        <f t="shared" ca="1" si="53"/>
        <v>0</v>
      </c>
      <c r="BO115" s="53">
        <f t="shared" ca="1" si="54"/>
        <v>0</v>
      </c>
      <c r="BP115" s="53">
        <f t="shared" ca="1" si="55"/>
        <v>0</v>
      </c>
      <c r="BQ115" s="53">
        <f t="shared" ca="1" si="56"/>
        <v>0</v>
      </c>
      <c r="BR115" s="53">
        <f t="shared" ca="1" si="57"/>
        <v>0</v>
      </c>
      <c r="BS115" s="53">
        <f t="shared" ca="1" si="58"/>
        <v>0</v>
      </c>
      <c r="BU115" s="53">
        <v>0</v>
      </c>
      <c r="BV115" s="53">
        <v>0</v>
      </c>
      <c r="BW115" s="53">
        <v>0</v>
      </c>
      <c r="BX115" s="53">
        <v>7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0</v>
      </c>
      <c r="CG115" s="53">
        <v>0</v>
      </c>
      <c r="CH115" s="53">
        <v>0</v>
      </c>
      <c r="CI115" s="53">
        <v>0</v>
      </c>
      <c r="CJ115" s="53">
        <v>0</v>
      </c>
      <c r="CK115" s="53">
        <v>0</v>
      </c>
      <c r="CL115" s="53">
        <v>0</v>
      </c>
      <c r="CM115" s="53">
        <v>0</v>
      </c>
      <c r="CN115" s="53">
        <v>0</v>
      </c>
      <c r="CO115" s="53">
        <v>7</v>
      </c>
      <c r="CP115" s="53">
        <v>0</v>
      </c>
      <c r="CQ115" s="53">
        <v>0</v>
      </c>
      <c r="CR115" s="53">
        <v>0</v>
      </c>
      <c r="CS115" s="53">
        <v>0</v>
      </c>
      <c r="CT115" s="53">
        <v>0</v>
      </c>
      <c r="CU115" s="53">
        <v>0</v>
      </c>
      <c r="CV115" s="53">
        <v>0</v>
      </c>
      <c r="CW115" s="53">
        <v>0</v>
      </c>
      <c r="CX115" s="53">
        <v>0</v>
      </c>
      <c r="CY115" s="53">
        <v>0</v>
      </c>
      <c r="CZ115" s="53">
        <v>0</v>
      </c>
      <c r="DA115" s="53">
        <v>0</v>
      </c>
      <c r="DB115" s="53">
        <v>0</v>
      </c>
      <c r="DC115" s="53">
        <v>0</v>
      </c>
      <c r="DD115" s="53">
        <v>0</v>
      </c>
    </row>
    <row r="116" spans="3:108" hidden="1" outlineLevel="1">
      <c r="C116" s="16" t="str">
        <f>データ!U27</f>
        <v>夜魔</v>
      </c>
      <c r="D116" s="16">
        <f>データ!R27*100</f>
        <v>2300</v>
      </c>
      <c r="E116" s="16">
        <f>データ!V27</f>
        <v>2</v>
      </c>
      <c r="F116" s="64" t="str">
        <f>IF(G116=0,"",COUNTIF($G$110:G116,"&gt;0"))</f>
        <v/>
      </c>
      <c r="G116" s="61">
        <f t="shared" si="59"/>
        <v>0</v>
      </c>
      <c r="L116" s="16">
        <f t="shared" si="62"/>
        <v>0</v>
      </c>
      <c r="M116" s="16">
        <f t="shared" si="62"/>
        <v>0</v>
      </c>
      <c r="N116" s="16">
        <f t="shared" si="62"/>
        <v>0</v>
      </c>
      <c r="O116" s="16">
        <f t="shared" si="62"/>
        <v>0</v>
      </c>
      <c r="P116" s="16">
        <f t="shared" si="62"/>
        <v>0</v>
      </c>
      <c r="Q116" s="16">
        <f t="shared" si="62"/>
        <v>0</v>
      </c>
      <c r="R116" s="16">
        <f t="shared" si="62"/>
        <v>0</v>
      </c>
      <c r="S116" s="16">
        <f t="shared" si="62"/>
        <v>0</v>
      </c>
      <c r="T116" s="16">
        <f t="shared" si="62"/>
        <v>0</v>
      </c>
      <c r="U116" s="16">
        <f t="shared" si="62"/>
        <v>0</v>
      </c>
      <c r="V116" s="16">
        <f t="shared" si="62"/>
        <v>0</v>
      </c>
      <c r="W116" s="16">
        <f t="shared" si="62"/>
        <v>0</v>
      </c>
      <c r="X116" t="str">
        <f>データ!AE27</f>
        <v>妖精：4 / 幽鬼：4</v>
      </c>
      <c r="AE116" s="59">
        <v>24</v>
      </c>
      <c r="AF116" s="59">
        <f ca="1">IF(AI116&lt;&gt;0,0,COUNTIF(AI$92:$AI116,0))</f>
        <v>0</v>
      </c>
      <c r="AG116" s="59" t="s">
        <v>85</v>
      </c>
      <c r="AH116" s="59" t="s">
        <v>91</v>
      </c>
      <c r="AI116" s="59">
        <f t="shared" ca="1" si="22"/>
        <v>2</v>
      </c>
      <c r="AJ116" s="53">
        <f t="shared" ca="1" si="23"/>
        <v>0</v>
      </c>
      <c r="AK116" s="53">
        <f t="shared" ca="1" si="24"/>
        <v>0</v>
      </c>
      <c r="AL116" s="53">
        <f t="shared" ca="1" si="25"/>
        <v>0</v>
      </c>
      <c r="AM116" s="53">
        <f t="shared" ca="1" si="26"/>
        <v>1</v>
      </c>
      <c r="AN116" s="53">
        <f t="shared" ca="1" si="27"/>
        <v>0</v>
      </c>
      <c r="AO116" s="53">
        <f t="shared" ca="1" si="28"/>
        <v>0</v>
      </c>
      <c r="AP116" s="53">
        <f t="shared" ca="1" si="29"/>
        <v>0</v>
      </c>
      <c r="AQ116" s="53">
        <f t="shared" ca="1" si="30"/>
        <v>0</v>
      </c>
      <c r="AR116" s="53">
        <f t="shared" ca="1" si="31"/>
        <v>0</v>
      </c>
      <c r="AS116" s="53">
        <f t="shared" ca="1" si="32"/>
        <v>0</v>
      </c>
      <c r="AT116" s="53">
        <f t="shared" ca="1" si="33"/>
        <v>0</v>
      </c>
      <c r="AU116" s="53">
        <f t="shared" ca="1" si="34"/>
        <v>0</v>
      </c>
      <c r="AV116" s="53">
        <f t="shared" ca="1" si="35"/>
        <v>0</v>
      </c>
      <c r="AW116" s="53">
        <f t="shared" ca="1" si="36"/>
        <v>0</v>
      </c>
      <c r="AX116" s="53">
        <f t="shared" ca="1" si="37"/>
        <v>0</v>
      </c>
      <c r="AY116" s="53">
        <f t="shared" ca="1" si="38"/>
        <v>0</v>
      </c>
      <c r="AZ116" s="53">
        <f t="shared" ca="1" si="39"/>
        <v>0</v>
      </c>
      <c r="BA116" s="53">
        <f t="shared" ca="1" si="40"/>
        <v>0</v>
      </c>
      <c r="BB116" s="53">
        <f t="shared" ca="1" si="41"/>
        <v>0</v>
      </c>
      <c r="BC116" s="53">
        <f t="shared" ca="1" si="42"/>
        <v>0</v>
      </c>
      <c r="BD116" s="53">
        <f t="shared" ca="1" si="43"/>
        <v>0</v>
      </c>
      <c r="BE116" s="53">
        <f t="shared" ca="1" si="44"/>
        <v>0</v>
      </c>
      <c r="BF116" s="53">
        <f t="shared" ca="1" si="45"/>
        <v>0</v>
      </c>
      <c r="BG116" s="53">
        <f t="shared" ca="1" si="46"/>
        <v>0</v>
      </c>
      <c r="BH116" s="53">
        <f t="shared" ca="1" si="47"/>
        <v>1</v>
      </c>
      <c r="BI116" s="53">
        <f t="shared" ca="1" si="48"/>
        <v>0</v>
      </c>
      <c r="BJ116" s="53">
        <f t="shared" ca="1" si="49"/>
        <v>0</v>
      </c>
      <c r="BK116" s="53">
        <f t="shared" ca="1" si="50"/>
        <v>0</v>
      </c>
      <c r="BL116" s="53">
        <f t="shared" ca="1" si="51"/>
        <v>0</v>
      </c>
      <c r="BM116" s="53">
        <f t="shared" ca="1" si="52"/>
        <v>0</v>
      </c>
      <c r="BN116" s="53">
        <f t="shared" ca="1" si="53"/>
        <v>0</v>
      </c>
      <c r="BO116" s="53">
        <f t="shared" ca="1" si="54"/>
        <v>0</v>
      </c>
      <c r="BP116" s="53">
        <f t="shared" ca="1" si="55"/>
        <v>0</v>
      </c>
      <c r="BQ116" s="53">
        <f t="shared" ca="1" si="56"/>
        <v>0</v>
      </c>
      <c r="BR116" s="53">
        <f t="shared" ca="1" si="57"/>
        <v>0</v>
      </c>
      <c r="BS116" s="53">
        <f t="shared" ca="1" si="58"/>
        <v>0</v>
      </c>
      <c r="BU116" s="53">
        <v>0</v>
      </c>
      <c r="BV116" s="53">
        <v>0</v>
      </c>
      <c r="BW116" s="53">
        <v>0</v>
      </c>
      <c r="BX116" s="53">
        <v>8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0</v>
      </c>
      <c r="CG116" s="53">
        <v>0</v>
      </c>
      <c r="CH116" s="53">
        <v>0</v>
      </c>
      <c r="CI116" s="53">
        <v>0</v>
      </c>
      <c r="CJ116" s="53">
        <v>0</v>
      </c>
      <c r="CK116" s="53">
        <v>0</v>
      </c>
      <c r="CL116" s="53">
        <v>0</v>
      </c>
      <c r="CM116" s="53">
        <v>0</v>
      </c>
      <c r="CN116" s="53">
        <v>0</v>
      </c>
      <c r="CO116" s="53">
        <v>0</v>
      </c>
      <c r="CP116" s="53">
        <v>0</v>
      </c>
      <c r="CQ116" s="53">
        <v>0</v>
      </c>
      <c r="CR116" s="53">
        <v>0</v>
      </c>
      <c r="CS116" s="53">
        <v>10</v>
      </c>
      <c r="CT116" s="53">
        <v>0</v>
      </c>
      <c r="CU116" s="53">
        <v>0</v>
      </c>
      <c r="CV116" s="53">
        <v>0</v>
      </c>
      <c r="CW116" s="53">
        <v>0</v>
      </c>
      <c r="CX116" s="53">
        <v>0</v>
      </c>
      <c r="CY116" s="53">
        <v>0</v>
      </c>
      <c r="CZ116" s="53">
        <v>0</v>
      </c>
      <c r="DA116" s="53">
        <v>0</v>
      </c>
      <c r="DB116" s="53">
        <v>0</v>
      </c>
      <c r="DC116" s="53">
        <v>0</v>
      </c>
      <c r="DD116" s="53">
        <v>0</v>
      </c>
    </row>
    <row r="117" spans="3:108" hidden="1" outlineLevel="1">
      <c r="C117" s="16" t="str">
        <f>データ!U28</f>
        <v>幻魔</v>
      </c>
      <c r="D117" s="16">
        <f>データ!R28*100</f>
        <v>2400</v>
      </c>
      <c r="E117" s="16">
        <f>データ!V28</f>
        <v>2</v>
      </c>
      <c r="F117" s="64" t="str">
        <f>IF(G117=0,"",COUNTIF($G$110:G117,"&gt;0"))</f>
        <v/>
      </c>
      <c r="G117" s="61">
        <f t="shared" si="59"/>
        <v>0</v>
      </c>
      <c r="L117" s="16">
        <f t="shared" si="62"/>
        <v>0</v>
      </c>
      <c r="M117" s="16">
        <f t="shared" si="62"/>
        <v>0</v>
      </c>
      <c r="N117" s="16">
        <f t="shared" si="62"/>
        <v>0</v>
      </c>
      <c r="O117" s="16">
        <f t="shared" si="62"/>
        <v>0</v>
      </c>
      <c r="P117" s="16">
        <f t="shared" si="62"/>
        <v>0</v>
      </c>
      <c r="Q117" s="16">
        <f t="shared" si="62"/>
        <v>0</v>
      </c>
      <c r="R117" s="16">
        <f t="shared" si="62"/>
        <v>0</v>
      </c>
      <c r="S117" s="16">
        <f t="shared" si="62"/>
        <v>0</v>
      </c>
      <c r="T117" s="16">
        <f t="shared" si="62"/>
        <v>0</v>
      </c>
      <c r="U117" s="16">
        <f t="shared" si="62"/>
        <v>0</v>
      </c>
      <c r="V117" s="16">
        <f t="shared" si="62"/>
        <v>0</v>
      </c>
      <c r="W117" s="16">
        <f t="shared" si="62"/>
        <v>0</v>
      </c>
      <c r="X117" t="str">
        <f>データ!AE28</f>
        <v>妖精：6</v>
      </c>
      <c r="AE117" s="59">
        <v>25</v>
      </c>
      <c r="AF117" s="59">
        <f ca="1">IF(AI117&lt;&gt;0,0,COUNTIF(AI$92:$AI117,0))</f>
        <v>0</v>
      </c>
      <c r="AG117" s="59" t="s">
        <v>85</v>
      </c>
      <c r="AH117" s="59" t="s">
        <v>92</v>
      </c>
      <c r="AI117" s="59">
        <f t="shared" ca="1" si="22"/>
        <v>3</v>
      </c>
      <c r="AJ117" s="53">
        <f t="shared" ca="1" si="23"/>
        <v>0</v>
      </c>
      <c r="AK117" s="53">
        <f t="shared" ca="1" si="24"/>
        <v>0</v>
      </c>
      <c r="AL117" s="53">
        <f t="shared" ca="1" si="25"/>
        <v>0</v>
      </c>
      <c r="AM117" s="53">
        <f t="shared" ca="1" si="26"/>
        <v>1</v>
      </c>
      <c r="AN117" s="53">
        <f t="shared" ca="1" si="27"/>
        <v>0</v>
      </c>
      <c r="AO117" s="53">
        <f t="shared" ca="1" si="28"/>
        <v>0</v>
      </c>
      <c r="AP117" s="53">
        <f t="shared" ca="1" si="29"/>
        <v>0</v>
      </c>
      <c r="AQ117" s="53">
        <f t="shared" ca="1" si="30"/>
        <v>0</v>
      </c>
      <c r="AR117" s="53">
        <f t="shared" ca="1" si="31"/>
        <v>1</v>
      </c>
      <c r="AS117" s="53">
        <f t="shared" ca="1" si="32"/>
        <v>0</v>
      </c>
      <c r="AT117" s="53">
        <f t="shared" ca="1" si="33"/>
        <v>0</v>
      </c>
      <c r="AU117" s="53">
        <f t="shared" ca="1" si="34"/>
        <v>0</v>
      </c>
      <c r="AV117" s="53">
        <f t="shared" ca="1" si="35"/>
        <v>0</v>
      </c>
      <c r="AW117" s="53">
        <f t="shared" ca="1" si="36"/>
        <v>0</v>
      </c>
      <c r="AX117" s="53">
        <f t="shared" ca="1" si="37"/>
        <v>0</v>
      </c>
      <c r="AY117" s="53">
        <f t="shared" ca="1" si="38"/>
        <v>0</v>
      </c>
      <c r="AZ117" s="53">
        <f t="shared" ca="1" si="39"/>
        <v>0</v>
      </c>
      <c r="BA117" s="53">
        <f t="shared" ca="1" si="40"/>
        <v>0</v>
      </c>
      <c r="BB117" s="53">
        <f t="shared" ca="1" si="41"/>
        <v>0</v>
      </c>
      <c r="BC117" s="53">
        <f t="shared" ca="1" si="42"/>
        <v>0</v>
      </c>
      <c r="BD117" s="53">
        <f t="shared" ca="1" si="43"/>
        <v>0</v>
      </c>
      <c r="BE117" s="53">
        <f t="shared" ca="1" si="44"/>
        <v>0</v>
      </c>
      <c r="BF117" s="53">
        <f t="shared" ca="1" si="45"/>
        <v>1</v>
      </c>
      <c r="BG117" s="53">
        <f t="shared" ca="1" si="46"/>
        <v>0</v>
      </c>
      <c r="BH117" s="53">
        <f t="shared" ca="1" si="47"/>
        <v>0</v>
      </c>
      <c r="BI117" s="53">
        <f t="shared" ca="1" si="48"/>
        <v>0</v>
      </c>
      <c r="BJ117" s="53">
        <f t="shared" ca="1" si="49"/>
        <v>0</v>
      </c>
      <c r="BK117" s="53">
        <f t="shared" ca="1" si="50"/>
        <v>0</v>
      </c>
      <c r="BL117" s="53">
        <f t="shared" ca="1" si="51"/>
        <v>0</v>
      </c>
      <c r="BM117" s="53">
        <f t="shared" ca="1" si="52"/>
        <v>0</v>
      </c>
      <c r="BN117" s="53">
        <f t="shared" ca="1" si="53"/>
        <v>0</v>
      </c>
      <c r="BO117" s="53">
        <f t="shared" ca="1" si="54"/>
        <v>0</v>
      </c>
      <c r="BP117" s="53">
        <f t="shared" ca="1" si="55"/>
        <v>0</v>
      </c>
      <c r="BQ117" s="53">
        <f t="shared" ca="1" si="56"/>
        <v>0</v>
      </c>
      <c r="BR117" s="53">
        <f t="shared" ca="1" si="57"/>
        <v>0</v>
      </c>
      <c r="BS117" s="53">
        <f t="shared" ca="1" si="58"/>
        <v>0</v>
      </c>
      <c r="BU117" s="53">
        <v>0</v>
      </c>
      <c r="BV117" s="53">
        <v>0</v>
      </c>
      <c r="BW117" s="53">
        <v>0</v>
      </c>
      <c r="BX117" s="53">
        <v>7</v>
      </c>
      <c r="BY117" s="53">
        <v>0</v>
      </c>
      <c r="BZ117" s="53">
        <v>0</v>
      </c>
      <c r="CA117" s="53">
        <v>0</v>
      </c>
      <c r="CB117" s="53">
        <v>0</v>
      </c>
      <c r="CC117" s="53">
        <v>1</v>
      </c>
      <c r="CD117" s="53">
        <v>0</v>
      </c>
      <c r="CE117" s="53">
        <v>0</v>
      </c>
      <c r="CF117" s="53">
        <v>0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0</v>
      </c>
      <c r="CN117" s="53">
        <v>0</v>
      </c>
      <c r="CO117" s="53">
        <v>0</v>
      </c>
      <c r="CP117" s="53">
        <v>0</v>
      </c>
      <c r="CQ117" s="53">
        <v>7</v>
      </c>
      <c r="CR117" s="53">
        <v>0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0</v>
      </c>
      <c r="DA117" s="53">
        <v>0</v>
      </c>
      <c r="DB117" s="53">
        <v>0</v>
      </c>
      <c r="DC117" s="53">
        <v>0</v>
      </c>
      <c r="DD117" s="53">
        <v>0</v>
      </c>
    </row>
    <row r="118" spans="3:108" hidden="1" outlineLevel="1">
      <c r="C118" s="16" t="str">
        <f>データ!U29</f>
        <v>外道</v>
      </c>
      <c r="D118" s="16">
        <f>データ!R29*100</f>
        <v>2500</v>
      </c>
      <c r="E118" s="16">
        <f>データ!V29</f>
        <v>2</v>
      </c>
      <c r="F118" s="64" t="str">
        <f>IF(G118=0,"",COUNTIF($G$110:G118,"&gt;0"))</f>
        <v/>
      </c>
      <c r="G118" s="61">
        <f t="shared" si="59"/>
        <v>0</v>
      </c>
      <c r="L118" s="16">
        <f t="shared" si="62"/>
        <v>0</v>
      </c>
      <c r="M118" s="16">
        <f t="shared" si="62"/>
        <v>0</v>
      </c>
      <c r="N118" s="16">
        <f t="shared" si="62"/>
        <v>0</v>
      </c>
      <c r="O118" s="16">
        <f t="shared" si="62"/>
        <v>0</v>
      </c>
      <c r="P118" s="16">
        <f t="shared" si="62"/>
        <v>0</v>
      </c>
      <c r="Q118" s="16">
        <f t="shared" si="62"/>
        <v>0</v>
      </c>
      <c r="R118" s="16">
        <f t="shared" si="62"/>
        <v>0</v>
      </c>
      <c r="S118" s="16">
        <f t="shared" si="62"/>
        <v>0</v>
      </c>
      <c r="T118" s="16">
        <f t="shared" si="62"/>
        <v>0</v>
      </c>
      <c r="U118" s="16">
        <f t="shared" si="62"/>
        <v>0</v>
      </c>
      <c r="V118" s="16">
        <f t="shared" si="62"/>
        <v>0</v>
      </c>
      <c r="W118" s="16">
        <f t="shared" si="62"/>
        <v>0</v>
      </c>
      <c r="X118" t="str">
        <f>データ!AE29</f>
        <v>幽鬼：5</v>
      </c>
      <c r="AE118" s="59">
        <v>26</v>
      </c>
      <c r="AF118" s="59">
        <f ca="1">IF(AI118&lt;&gt;0,0,COUNTIF(AI$92:$AI118,0))</f>
        <v>0</v>
      </c>
      <c r="AG118" s="59" t="s">
        <v>85</v>
      </c>
      <c r="AH118" s="59" t="s">
        <v>93</v>
      </c>
      <c r="AI118" s="59">
        <f t="shared" ca="1" si="22"/>
        <v>2</v>
      </c>
      <c r="AJ118" s="53">
        <f t="shared" ca="1" si="23"/>
        <v>1</v>
      </c>
      <c r="AK118" s="53">
        <f t="shared" ca="1" si="24"/>
        <v>0</v>
      </c>
      <c r="AL118" s="53">
        <f t="shared" ca="1" si="25"/>
        <v>0</v>
      </c>
      <c r="AM118" s="53">
        <f t="shared" ca="1" si="26"/>
        <v>1</v>
      </c>
      <c r="AN118" s="53">
        <f t="shared" ca="1" si="27"/>
        <v>0</v>
      </c>
      <c r="AO118" s="53">
        <f t="shared" ca="1" si="28"/>
        <v>0</v>
      </c>
      <c r="AP118" s="53">
        <f t="shared" ca="1" si="29"/>
        <v>0</v>
      </c>
      <c r="AQ118" s="53">
        <f t="shared" ca="1" si="30"/>
        <v>0</v>
      </c>
      <c r="AR118" s="53">
        <f t="shared" ca="1" si="31"/>
        <v>0</v>
      </c>
      <c r="AS118" s="53">
        <f t="shared" ca="1" si="32"/>
        <v>0</v>
      </c>
      <c r="AT118" s="53">
        <f t="shared" ca="1" si="33"/>
        <v>0</v>
      </c>
      <c r="AU118" s="53">
        <f t="shared" ca="1" si="34"/>
        <v>0</v>
      </c>
      <c r="AV118" s="53">
        <f t="shared" ca="1" si="35"/>
        <v>0</v>
      </c>
      <c r="AW118" s="53">
        <f t="shared" ca="1" si="36"/>
        <v>0</v>
      </c>
      <c r="AX118" s="53">
        <f t="shared" ca="1" si="37"/>
        <v>0</v>
      </c>
      <c r="AY118" s="53">
        <f t="shared" ca="1" si="38"/>
        <v>0</v>
      </c>
      <c r="AZ118" s="53">
        <f t="shared" ca="1" si="39"/>
        <v>0</v>
      </c>
      <c r="BA118" s="53">
        <f t="shared" ca="1" si="40"/>
        <v>0</v>
      </c>
      <c r="BB118" s="53">
        <f t="shared" ca="1" si="41"/>
        <v>0</v>
      </c>
      <c r="BC118" s="53">
        <f t="shared" ca="1" si="42"/>
        <v>0</v>
      </c>
      <c r="BD118" s="53">
        <f t="shared" ca="1" si="43"/>
        <v>0</v>
      </c>
      <c r="BE118" s="53">
        <f t="shared" ca="1" si="44"/>
        <v>0</v>
      </c>
      <c r="BF118" s="53">
        <f t="shared" ca="1" si="45"/>
        <v>0</v>
      </c>
      <c r="BG118" s="53">
        <f t="shared" ca="1" si="46"/>
        <v>0</v>
      </c>
      <c r="BH118" s="53">
        <f t="shared" ca="1" si="47"/>
        <v>0</v>
      </c>
      <c r="BI118" s="53">
        <f t="shared" ca="1" si="48"/>
        <v>0</v>
      </c>
      <c r="BJ118" s="53">
        <f t="shared" ca="1" si="49"/>
        <v>0</v>
      </c>
      <c r="BK118" s="53">
        <f t="shared" ca="1" si="50"/>
        <v>0</v>
      </c>
      <c r="BL118" s="53">
        <f t="shared" ca="1" si="51"/>
        <v>0</v>
      </c>
      <c r="BM118" s="53">
        <f t="shared" ca="1" si="52"/>
        <v>0</v>
      </c>
      <c r="BN118" s="53">
        <f t="shared" ca="1" si="53"/>
        <v>0</v>
      </c>
      <c r="BO118" s="53">
        <f t="shared" ca="1" si="54"/>
        <v>0</v>
      </c>
      <c r="BP118" s="53">
        <f t="shared" ca="1" si="55"/>
        <v>0</v>
      </c>
      <c r="BQ118" s="53">
        <f t="shared" ca="1" si="56"/>
        <v>0</v>
      </c>
      <c r="BR118" s="53">
        <f t="shared" ca="1" si="57"/>
        <v>0</v>
      </c>
      <c r="BS118" s="53">
        <f t="shared" ca="1" si="58"/>
        <v>0</v>
      </c>
      <c r="BU118" s="53">
        <v>7</v>
      </c>
      <c r="BV118" s="53">
        <v>0</v>
      </c>
      <c r="BW118" s="53">
        <v>0</v>
      </c>
      <c r="BX118" s="53">
        <v>8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0</v>
      </c>
      <c r="CH118" s="53">
        <v>0</v>
      </c>
      <c r="CI118" s="53">
        <v>0</v>
      </c>
      <c r="CJ118" s="53">
        <v>0</v>
      </c>
      <c r="CK118" s="53">
        <v>0</v>
      </c>
      <c r="CL118" s="53">
        <v>0</v>
      </c>
      <c r="CM118" s="53">
        <v>0</v>
      </c>
      <c r="CN118" s="53">
        <v>0</v>
      </c>
      <c r="CO118" s="53">
        <v>0</v>
      </c>
      <c r="CP118" s="53">
        <v>0</v>
      </c>
      <c r="CQ118" s="53">
        <v>0</v>
      </c>
      <c r="CR118" s="53">
        <v>0</v>
      </c>
      <c r="CS118" s="53">
        <v>0</v>
      </c>
      <c r="CT118" s="53">
        <v>0</v>
      </c>
      <c r="CU118" s="53">
        <v>0</v>
      </c>
      <c r="CV118" s="53">
        <v>0</v>
      </c>
      <c r="CW118" s="53">
        <v>0</v>
      </c>
      <c r="CX118" s="53">
        <v>0</v>
      </c>
      <c r="CY118" s="53">
        <v>0</v>
      </c>
      <c r="CZ118" s="53">
        <v>0</v>
      </c>
      <c r="DA118" s="53">
        <v>0</v>
      </c>
      <c r="DB118" s="53">
        <v>0</v>
      </c>
      <c r="DC118" s="53">
        <v>0</v>
      </c>
      <c r="DD118" s="53">
        <v>0</v>
      </c>
    </row>
    <row r="119" spans="3:108" hidden="1" outlineLevel="1">
      <c r="C119" s="16" t="str">
        <f>データ!U30</f>
        <v>天使</v>
      </c>
      <c r="D119" s="16">
        <f>データ!R30*100</f>
        <v>2600</v>
      </c>
      <c r="E119" s="16">
        <f>データ!V30</f>
        <v>1</v>
      </c>
      <c r="F119" s="65" t="str">
        <f>IF(G119=0,"",COUNTIF($G$119:G119,"&gt;0"))</f>
        <v/>
      </c>
      <c r="G119" s="61">
        <f t="shared" si="59"/>
        <v>0</v>
      </c>
      <c r="L119" s="16">
        <f t="shared" si="62"/>
        <v>0</v>
      </c>
      <c r="M119" s="16">
        <f t="shared" si="62"/>
        <v>0</v>
      </c>
      <c r="N119" s="16">
        <f t="shared" si="62"/>
        <v>0</v>
      </c>
      <c r="O119" s="16">
        <f t="shared" si="62"/>
        <v>0</v>
      </c>
      <c r="P119" s="16">
        <f t="shared" si="62"/>
        <v>0</v>
      </c>
      <c r="Q119" s="16">
        <f t="shared" si="62"/>
        <v>0</v>
      </c>
      <c r="R119" s="16">
        <f t="shared" si="62"/>
        <v>0</v>
      </c>
      <c r="S119" s="16">
        <f t="shared" si="62"/>
        <v>0</v>
      </c>
      <c r="T119" s="16">
        <f t="shared" si="62"/>
        <v>0</v>
      </c>
      <c r="U119" s="16">
        <f t="shared" si="62"/>
        <v>0</v>
      </c>
      <c r="V119" s="16">
        <f t="shared" si="62"/>
        <v>0</v>
      </c>
      <c r="W119" s="16">
        <f t="shared" si="62"/>
        <v>0</v>
      </c>
      <c r="X119" t="str">
        <f>データ!AE30</f>
        <v>-</v>
      </c>
      <c r="AE119" s="59">
        <v>27</v>
      </c>
      <c r="AF119" s="59">
        <f ca="1">IF(AI119&lt;&gt;0,0,COUNTIF(AI$92:$AI119,0))</f>
        <v>0</v>
      </c>
      <c r="AG119" s="59" t="s">
        <v>94</v>
      </c>
      <c r="AH119" s="59" t="s">
        <v>95</v>
      </c>
      <c r="AI119" s="59">
        <f t="shared" ca="1" si="22"/>
        <v>1</v>
      </c>
      <c r="AJ119" s="53">
        <f t="shared" ca="1" si="23"/>
        <v>0</v>
      </c>
      <c r="AK119" s="53">
        <f t="shared" ca="1" si="24"/>
        <v>0</v>
      </c>
      <c r="AL119" s="53">
        <f t="shared" ca="1" si="25"/>
        <v>0</v>
      </c>
      <c r="AM119" s="53">
        <f t="shared" ca="1" si="26"/>
        <v>0</v>
      </c>
      <c r="AN119" s="53">
        <f t="shared" ca="1" si="27"/>
        <v>0</v>
      </c>
      <c r="AO119" s="53">
        <f t="shared" ca="1" si="28"/>
        <v>0</v>
      </c>
      <c r="AP119" s="53">
        <f t="shared" ca="1" si="29"/>
        <v>0</v>
      </c>
      <c r="AQ119" s="53">
        <f t="shared" ca="1" si="30"/>
        <v>0</v>
      </c>
      <c r="AR119" s="53">
        <f t="shared" ca="1" si="31"/>
        <v>0</v>
      </c>
      <c r="AS119" s="53">
        <f t="shared" ca="1" si="32"/>
        <v>1</v>
      </c>
      <c r="AT119" s="53">
        <f t="shared" ca="1" si="33"/>
        <v>0</v>
      </c>
      <c r="AU119" s="53">
        <f t="shared" ca="1" si="34"/>
        <v>0</v>
      </c>
      <c r="AV119" s="53">
        <f t="shared" ca="1" si="35"/>
        <v>0</v>
      </c>
      <c r="AW119" s="53">
        <f t="shared" ca="1" si="36"/>
        <v>0</v>
      </c>
      <c r="AX119" s="53">
        <f t="shared" ca="1" si="37"/>
        <v>0</v>
      </c>
      <c r="AY119" s="53">
        <f t="shared" ca="1" si="38"/>
        <v>0</v>
      </c>
      <c r="AZ119" s="53">
        <f t="shared" ca="1" si="39"/>
        <v>0</v>
      </c>
      <c r="BA119" s="53">
        <f t="shared" ca="1" si="40"/>
        <v>0</v>
      </c>
      <c r="BB119" s="53">
        <f t="shared" ca="1" si="41"/>
        <v>0</v>
      </c>
      <c r="BC119" s="53">
        <f t="shared" ca="1" si="42"/>
        <v>0</v>
      </c>
      <c r="BD119" s="53">
        <f t="shared" ca="1" si="43"/>
        <v>0</v>
      </c>
      <c r="BE119" s="53">
        <f t="shared" ca="1" si="44"/>
        <v>0</v>
      </c>
      <c r="BF119" s="53">
        <f t="shared" ca="1" si="45"/>
        <v>0</v>
      </c>
      <c r="BG119" s="53">
        <f t="shared" ca="1" si="46"/>
        <v>0</v>
      </c>
      <c r="BH119" s="53">
        <f t="shared" ca="1" si="47"/>
        <v>0</v>
      </c>
      <c r="BI119" s="53">
        <f t="shared" ca="1" si="48"/>
        <v>0</v>
      </c>
      <c r="BJ119" s="53">
        <f t="shared" ca="1" si="49"/>
        <v>0</v>
      </c>
      <c r="BK119" s="53">
        <f t="shared" ca="1" si="50"/>
        <v>0</v>
      </c>
      <c r="BL119" s="53">
        <f t="shared" ca="1" si="51"/>
        <v>0</v>
      </c>
      <c r="BM119" s="53">
        <f t="shared" ca="1" si="52"/>
        <v>0</v>
      </c>
      <c r="BN119" s="53">
        <f t="shared" ca="1" si="53"/>
        <v>0</v>
      </c>
      <c r="BO119" s="53">
        <f t="shared" ca="1" si="54"/>
        <v>0</v>
      </c>
      <c r="BP119" s="53">
        <f t="shared" ca="1" si="55"/>
        <v>0</v>
      </c>
      <c r="BQ119" s="53">
        <f t="shared" ca="1" si="56"/>
        <v>0</v>
      </c>
      <c r="BR119" s="53">
        <f t="shared" ca="1" si="57"/>
        <v>0</v>
      </c>
      <c r="BS119" s="53">
        <f t="shared" ca="1" si="58"/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0</v>
      </c>
      <c r="CC119" s="53">
        <v>0</v>
      </c>
      <c r="CD119" s="53">
        <v>1</v>
      </c>
      <c r="CE119" s="53">
        <v>0</v>
      </c>
      <c r="CF119" s="53">
        <v>0</v>
      </c>
      <c r="CG119" s="53">
        <v>0</v>
      </c>
      <c r="CH119" s="53">
        <v>0</v>
      </c>
      <c r="CI119" s="53">
        <v>0</v>
      </c>
      <c r="CJ119" s="53">
        <v>0</v>
      </c>
      <c r="CK119" s="53">
        <v>0</v>
      </c>
      <c r="CL119" s="53">
        <v>0</v>
      </c>
      <c r="CM119" s="53">
        <v>0</v>
      </c>
      <c r="CN119" s="53">
        <v>0</v>
      </c>
      <c r="CO119" s="53">
        <v>0</v>
      </c>
      <c r="CP119" s="53">
        <v>0</v>
      </c>
      <c r="CQ119" s="53">
        <v>0</v>
      </c>
      <c r="CR119" s="53">
        <v>0</v>
      </c>
      <c r="CS119" s="53">
        <v>0</v>
      </c>
      <c r="CT119" s="53">
        <v>0</v>
      </c>
      <c r="CU119" s="53">
        <v>0</v>
      </c>
      <c r="CV119" s="53">
        <v>0</v>
      </c>
      <c r="CW119" s="53">
        <v>0</v>
      </c>
      <c r="CX119" s="53">
        <v>0</v>
      </c>
      <c r="CY119" s="53">
        <v>0</v>
      </c>
      <c r="CZ119" s="53">
        <v>0</v>
      </c>
      <c r="DA119" s="53">
        <v>0</v>
      </c>
      <c r="DB119" s="53">
        <v>0</v>
      </c>
      <c r="DC119" s="53">
        <v>0</v>
      </c>
      <c r="DD119" s="53">
        <v>0</v>
      </c>
    </row>
    <row r="120" spans="3:108" hidden="1" outlineLevel="1">
      <c r="C120" s="16" t="str">
        <f>データ!U31</f>
        <v>妖鳥</v>
      </c>
      <c r="D120" s="16">
        <f>データ!R31*100</f>
        <v>2700</v>
      </c>
      <c r="E120" s="16">
        <f>データ!V31</f>
        <v>1</v>
      </c>
      <c r="F120" s="65" t="str">
        <f>IF(G120=0,"",COUNTIF($G$119:G120,"&gt;0"))</f>
        <v/>
      </c>
      <c r="G120" s="61">
        <f t="shared" si="59"/>
        <v>0</v>
      </c>
      <c r="L120" s="16">
        <f t="shared" si="62"/>
        <v>0</v>
      </c>
      <c r="M120" s="16">
        <f t="shared" si="62"/>
        <v>0</v>
      </c>
      <c r="N120" s="16">
        <f t="shared" si="62"/>
        <v>0</v>
      </c>
      <c r="O120" s="16">
        <f t="shared" si="62"/>
        <v>0</v>
      </c>
      <c r="P120" s="16">
        <f t="shared" si="62"/>
        <v>0</v>
      </c>
      <c r="Q120" s="16">
        <f t="shared" si="62"/>
        <v>0</v>
      </c>
      <c r="R120" s="16">
        <f t="shared" si="62"/>
        <v>0</v>
      </c>
      <c r="S120" s="16">
        <f t="shared" si="62"/>
        <v>0</v>
      </c>
      <c r="T120" s="16">
        <f t="shared" si="62"/>
        <v>0</v>
      </c>
      <c r="U120" s="16">
        <f t="shared" si="62"/>
        <v>0</v>
      </c>
      <c r="V120" s="16">
        <f t="shared" si="62"/>
        <v>0</v>
      </c>
      <c r="W120" s="16">
        <f t="shared" si="62"/>
        <v>0</v>
      </c>
      <c r="X120" t="str">
        <f>データ!AE31</f>
        <v>-</v>
      </c>
      <c r="AE120" s="59">
        <v>28</v>
      </c>
      <c r="AF120" s="59">
        <f ca="1">IF(AI120&lt;&gt;0,0,COUNTIF(AI$92:$AI120,0))</f>
        <v>0</v>
      </c>
      <c r="AG120" s="59" t="s">
        <v>94</v>
      </c>
      <c r="AH120" s="59" t="s">
        <v>96</v>
      </c>
      <c r="AI120" s="59">
        <f t="shared" ca="1" si="22"/>
        <v>1</v>
      </c>
      <c r="AJ120" s="53">
        <f t="shared" ca="1" si="23"/>
        <v>0</v>
      </c>
      <c r="AK120" s="53">
        <f t="shared" ca="1" si="24"/>
        <v>0</v>
      </c>
      <c r="AL120" s="53">
        <f t="shared" ca="1" si="25"/>
        <v>0</v>
      </c>
      <c r="AM120" s="53">
        <f t="shared" ca="1" si="26"/>
        <v>0</v>
      </c>
      <c r="AN120" s="53">
        <f t="shared" ca="1" si="27"/>
        <v>0</v>
      </c>
      <c r="AO120" s="53">
        <f t="shared" ca="1" si="28"/>
        <v>0</v>
      </c>
      <c r="AP120" s="53">
        <f t="shared" ca="1" si="29"/>
        <v>0</v>
      </c>
      <c r="AQ120" s="53">
        <f t="shared" ca="1" si="30"/>
        <v>0</v>
      </c>
      <c r="AR120" s="53">
        <f t="shared" ca="1" si="31"/>
        <v>0</v>
      </c>
      <c r="AS120" s="53">
        <f t="shared" ca="1" si="32"/>
        <v>1</v>
      </c>
      <c r="AT120" s="53">
        <f t="shared" ca="1" si="33"/>
        <v>0</v>
      </c>
      <c r="AU120" s="53">
        <f t="shared" ca="1" si="34"/>
        <v>0</v>
      </c>
      <c r="AV120" s="53">
        <f t="shared" ca="1" si="35"/>
        <v>0</v>
      </c>
      <c r="AW120" s="53">
        <f t="shared" ca="1" si="36"/>
        <v>0</v>
      </c>
      <c r="AX120" s="53">
        <f t="shared" ca="1" si="37"/>
        <v>0</v>
      </c>
      <c r="AY120" s="53">
        <f t="shared" ca="1" si="38"/>
        <v>0</v>
      </c>
      <c r="AZ120" s="53">
        <f t="shared" ca="1" si="39"/>
        <v>0</v>
      </c>
      <c r="BA120" s="53">
        <f t="shared" ca="1" si="40"/>
        <v>0</v>
      </c>
      <c r="BB120" s="53">
        <f t="shared" ca="1" si="41"/>
        <v>0</v>
      </c>
      <c r="BC120" s="53">
        <f t="shared" ca="1" si="42"/>
        <v>0</v>
      </c>
      <c r="BD120" s="53">
        <f t="shared" ca="1" si="43"/>
        <v>0</v>
      </c>
      <c r="BE120" s="53">
        <f t="shared" ca="1" si="44"/>
        <v>0</v>
      </c>
      <c r="BF120" s="53">
        <f t="shared" ca="1" si="45"/>
        <v>0</v>
      </c>
      <c r="BG120" s="53">
        <f t="shared" ca="1" si="46"/>
        <v>0</v>
      </c>
      <c r="BH120" s="53">
        <f t="shared" ca="1" si="47"/>
        <v>0</v>
      </c>
      <c r="BI120" s="53">
        <f t="shared" ca="1" si="48"/>
        <v>0</v>
      </c>
      <c r="BJ120" s="53">
        <f t="shared" ca="1" si="49"/>
        <v>0</v>
      </c>
      <c r="BK120" s="53">
        <f t="shared" ca="1" si="50"/>
        <v>0</v>
      </c>
      <c r="BL120" s="53">
        <f t="shared" ca="1" si="51"/>
        <v>0</v>
      </c>
      <c r="BM120" s="53">
        <f t="shared" ca="1" si="52"/>
        <v>0</v>
      </c>
      <c r="BN120" s="53">
        <f t="shared" ca="1" si="53"/>
        <v>0</v>
      </c>
      <c r="BO120" s="53">
        <f t="shared" ca="1" si="54"/>
        <v>0</v>
      </c>
      <c r="BP120" s="53">
        <f t="shared" ca="1" si="55"/>
        <v>0</v>
      </c>
      <c r="BQ120" s="53">
        <f t="shared" ca="1" si="56"/>
        <v>0</v>
      </c>
      <c r="BR120" s="53">
        <f t="shared" ca="1" si="57"/>
        <v>0</v>
      </c>
      <c r="BS120" s="53">
        <f t="shared" ca="1" si="58"/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1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0</v>
      </c>
      <c r="DA120" s="53">
        <v>0</v>
      </c>
      <c r="DB120" s="53">
        <v>0</v>
      </c>
      <c r="DC120" s="53">
        <v>0</v>
      </c>
      <c r="DD120" s="53">
        <v>0</v>
      </c>
    </row>
    <row r="121" spans="3:108" hidden="1" outlineLevel="1">
      <c r="C121" s="16" t="str">
        <f>データ!U32</f>
        <v>地霊</v>
      </c>
      <c r="D121" s="16">
        <f>データ!R32*100</f>
        <v>2800</v>
      </c>
      <c r="E121" s="16">
        <f>データ!V32</f>
        <v>1</v>
      </c>
      <c r="F121" s="65" t="str">
        <f>IF(G121=0,"",COUNTIF($G$119:G121,"&gt;0"))</f>
        <v/>
      </c>
      <c r="G121" s="61">
        <f t="shared" si="59"/>
        <v>0</v>
      </c>
      <c r="L121" s="16">
        <f t="shared" si="62"/>
        <v>0</v>
      </c>
      <c r="M121" s="16">
        <f t="shared" si="62"/>
        <v>0</v>
      </c>
      <c r="N121" s="16">
        <f t="shared" si="62"/>
        <v>0</v>
      </c>
      <c r="O121" s="16">
        <f t="shared" si="62"/>
        <v>0</v>
      </c>
      <c r="P121" s="16">
        <f t="shared" si="62"/>
        <v>0</v>
      </c>
      <c r="Q121" s="16">
        <f t="shared" si="62"/>
        <v>0</v>
      </c>
      <c r="R121" s="16">
        <f t="shared" si="62"/>
        <v>0</v>
      </c>
      <c r="S121" s="16">
        <f t="shared" si="62"/>
        <v>0</v>
      </c>
      <c r="T121" s="16">
        <f t="shared" si="62"/>
        <v>0</v>
      </c>
      <c r="U121" s="16">
        <f t="shared" si="62"/>
        <v>0</v>
      </c>
      <c r="V121" s="16">
        <f t="shared" si="62"/>
        <v>0</v>
      </c>
      <c r="W121" s="16">
        <f t="shared" si="62"/>
        <v>0</v>
      </c>
      <c r="X121" t="str">
        <f>データ!AE32</f>
        <v>-</v>
      </c>
      <c r="AE121" s="59">
        <v>29</v>
      </c>
      <c r="AF121" s="59">
        <f ca="1">IF(AI121&lt;&gt;0,0,COUNTIF(AI$92:$AI121,0))</f>
        <v>0</v>
      </c>
      <c r="AG121" s="59" t="s">
        <v>94</v>
      </c>
      <c r="AH121" s="59" t="s">
        <v>97</v>
      </c>
      <c r="AI121" s="59">
        <f t="shared" ca="1" si="22"/>
        <v>1</v>
      </c>
      <c r="AJ121" s="53">
        <f t="shared" ca="1" si="23"/>
        <v>0</v>
      </c>
      <c r="AK121" s="53">
        <f t="shared" ca="1" si="24"/>
        <v>0</v>
      </c>
      <c r="AL121" s="53">
        <f t="shared" ca="1" si="25"/>
        <v>0</v>
      </c>
      <c r="AM121" s="53">
        <f t="shared" ca="1" si="26"/>
        <v>0</v>
      </c>
      <c r="AN121" s="53">
        <f t="shared" ca="1" si="27"/>
        <v>0</v>
      </c>
      <c r="AO121" s="53">
        <f t="shared" ca="1" si="28"/>
        <v>0</v>
      </c>
      <c r="AP121" s="53">
        <f t="shared" ca="1" si="29"/>
        <v>0</v>
      </c>
      <c r="AQ121" s="53">
        <f t="shared" ca="1" si="30"/>
        <v>0</v>
      </c>
      <c r="AR121" s="53">
        <f t="shared" ca="1" si="31"/>
        <v>0</v>
      </c>
      <c r="AS121" s="53">
        <f t="shared" ca="1" si="32"/>
        <v>1</v>
      </c>
      <c r="AT121" s="53">
        <f t="shared" ca="1" si="33"/>
        <v>0</v>
      </c>
      <c r="AU121" s="53">
        <f t="shared" ca="1" si="34"/>
        <v>0</v>
      </c>
      <c r="AV121" s="53">
        <f t="shared" ca="1" si="35"/>
        <v>0</v>
      </c>
      <c r="AW121" s="53">
        <f t="shared" ca="1" si="36"/>
        <v>0</v>
      </c>
      <c r="AX121" s="53">
        <f t="shared" ca="1" si="37"/>
        <v>0</v>
      </c>
      <c r="AY121" s="53">
        <f t="shared" ca="1" si="38"/>
        <v>0</v>
      </c>
      <c r="AZ121" s="53">
        <f t="shared" ca="1" si="39"/>
        <v>0</v>
      </c>
      <c r="BA121" s="53">
        <f t="shared" ca="1" si="40"/>
        <v>0</v>
      </c>
      <c r="BB121" s="53">
        <f t="shared" ca="1" si="41"/>
        <v>0</v>
      </c>
      <c r="BC121" s="53">
        <f t="shared" ca="1" si="42"/>
        <v>0</v>
      </c>
      <c r="BD121" s="53">
        <f t="shared" ca="1" si="43"/>
        <v>0</v>
      </c>
      <c r="BE121" s="53">
        <f t="shared" ca="1" si="44"/>
        <v>0</v>
      </c>
      <c r="BF121" s="53">
        <f t="shared" ca="1" si="45"/>
        <v>0</v>
      </c>
      <c r="BG121" s="53">
        <f t="shared" ca="1" si="46"/>
        <v>0</v>
      </c>
      <c r="BH121" s="53">
        <f t="shared" ca="1" si="47"/>
        <v>0</v>
      </c>
      <c r="BI121" s="53">
        <f t="shared" ca="1" si="48"/>
        <v>0</v>
      </c>
      <c r="BJ121" s="53">
        <f t="shared" ca="1" si="49"/>
        <v>0</v>
      </c>
      <c r="BK121" s="53">
        <f t="shared" ca="1" si="50"/>
        <v>0</v>
      </c>
      <c r="BL121" s="53">
        <f t="shared" ca="1" si="51"/>
        <v>0</v>
      </c>
      <c r="BM121" s="53">
        <f t="shared" ca="1" si="52"/>
        <v>0</v>
      </c>
      <c r="BN121" s="53">
        <f t="shared" ca="1" si="53"/>
        <v>0</v>
      </c>
      <c r="BO121" s="53">
        <f t="shared" ca="1" si="54"/>
        <v>0</v>
      </c>
      <c r="BP121" s="53">
        <f t="shared" ca="1" si="55"/>
        <v>0</v>
      </c>
      <c r="BQ121" s="53">
        <f t="shared" ca="1" si="56"/>
        <v>0</v>
      </c>
      <c r="BR121" s="53">
        <f t="shared" ca="1" si="57"/>
        <v>0</v>
      </c>
      <c r="BS121" s="53">
        <f t="shared" ca="1" si="58"/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3</v>
      </c>
      <c r="CE121" s="53">
        <v>0</v>
      </c>
      <c r="CF121" s="53">
        <v>0</v>
      </c>
      <c r="CG121" s="53">
        <v>0</v>
      </c>
      <c r="CH121" s="53">
        <v>0</v>
      </c>
      <c r="CI121" s="53">
        <v>0</v>
      </c>
      <c r="CJ121" s="53">
        <v>0</v>
      </c>
      <c r="CK121" s="53">
        <v>0</v>
      </c>
      <c r="CL121" s="53">
        <v>0</v>
      </c>
      <c r="CM121" s="53">
        <v>0</v>
      </c>
      <c r="CN121" s="53">
        <v>0</v>
      </c>
      <c r="CO121" s="53">
        <v>0</v>
      </c>
      <c r="CP121" s="53">
        <v>0</v>
      </c>
      <c r="CQ121" s="53">
        <v>0</v>
      </c>
      <c r="CR121" s="53">
        <v>0</v>
      </c>
      <c r="CS121" s="53">
        <v>0</v>
      </c>
      <c r="CT121" s="53">
        <v>0</v>
      </c>
      <c r="CU121" s="53">
        <v>0</v>
      </c>
      <c r="CV121" s="53">
        <v>0</v>
      </c>
      <c r="CW121" s="53">
        <v>0</v>
      </c>
      <c r="CX121" s="53">
        <v>0</v>
      </c>
      <c r="CY121" s="53">
        <v>0</v>
      </c>
      <c r="CZ121" s="53">
        <v>0</v>
      </c>
      <c r="DA121" s="53">
        <v>0</v>
      </c>
      <c r="DB121" s="53">
        <v>0</v>
      </c>
      <c r="DC121" s="53">
        <v>0</v>
      </c>
      <c r="DD121" s="53">
        <v>0</v>
      </c>
    </row>
    <row r="122" spans="3:108" hidden="1" outlineLevel="1">
      <c r="C122" s="16" t="str">
        <f>データ!U33</f>
        <v>魔獣</v>
      </c>
      <c r="D122" s="16">
        <f>データ!R33*100</f>
        <v>2900</v>
      </c>
      <c r="E122" s="16">
        <f>データ!V33</f>
        <v>1</v>
      </c>
      <c r="F122" s="65">
        <f>IF(G122=0,"",COUNTIF($G$119:G122,"&gt;0"))</f>
        <v>1</v>
      </c>
      <c r="G122" s="61">
        <f t="shared" si="59"/>
        <v>1</v>
      </c>
      <c r="L122" s="16">
        <f t="shared" si="62"/>
        <v>1</v>
      </c>
      <c r="M122" s="16">
        <f t="shared" si="62"/>
        <v>0</v>
      </c>
      <c r="N122" s="16">
        <f t="shared" si="62"/>
        <v>0</v>
      </c>
      <c r="O122" s="16">
        <f t="shared" si="62"/>
        <v>0</v>
      </c>
      <c r="P122" s="16">
        <f t="shared" si="62"/>
        <v>0</v>
      </c>
      <c r="Q122" s="16">
        <f t="shared" si="62"/>
        <v>0</v>
      </c>
      <c r="R122" s="16">
        <f t="shared" si="62"/>
        <v>0</v>
      </c>
      <c r="S122" s="16">
        <f t="shared" si="62"/>
        <v>0</v>
      </c>
      <c r="T122" s="16">
        <f t="shared" si="62"/>
        <v>0</v>
      </c>
      <c r="U122" s="16">
        <f t="shared" si="62"/>
        <v>0</v>
      </c>
      <c r="V122" s="16">
        <f t="shared" si="62"/>
        <v>0</v>
      </c>
      <c r="W122" s="16">
        <f t="shared" si="62"/>
        <v>0</v>
      </c>
      <c r="X122" t="str">
        <f>データ!AE33</f>
        <v>-</v>
      </c>
      <c r="AE122" s="59">
        <v>30</v>
      </c>
      <c r="AF122" s="59">
        <f ca="1">IF(AI122&lt;&gt;0,0,COUNTIF(AI$92:$AI122,0))</f>
        <v>0</v>
      </c>
      <c r="AG122" s="59" t="s">
        <v>94</v>
      </c>
      <c r="AH122" s="59" t="s">
        <v>98</v>
      </c>
      <c r="AI122" s="59">
        <f t="shared" ca="1" si="22"/>
        <v>1</v>
      </c>
      <c r="AJ122" s="53">
        <f t="shared" ca="1" si="23"/>
        <v>0</v>
      </c>
      <c r="AK122" s="53">
        <f t="shared" ca="1" si="24"/>
        <v>0</v>
      </c>
      <c r="AL122" s="53">
        <f t="shared" ca="1" si="25"/>
        <v>0</v>
      </c>
      <c r="AM122" s="53">
        <f t="shared" ca="1" si="26"/>
        <v>0</v>
      </c>
      <c r="AN122" s="53">
        <f t="shared" ca="1" si="27"/>
        <v>0</v>
      </c>
      <c r="AO122" s="53">
        <f t="shared" ca="1" si="28"/>
        <v>0</v>
      </c>
      <c r="AP122" s="53">
        <f t="shared" ca="1" si="29"/>
        <v>0</v>
      </c>
      <c r="AQ122" s="53">
        <f t="shared" ca="1" si="30"/>
        <v>0</v>
      </c>
      <c r="AR122" s="53">
        <f t="shared" ca="1" si="31"/>
        <v>0</v>
      </c>
      <c r="AS122" s="53">
        <f t="shared" ca="1" si="32"/>
        <v>1</v>
      </c>
      <c r="AT122" s="53">
        <f t="shared" ca="1" si="33"/>
        <v>0</v>
      </c>
      <c r="AU122" s="53">
        <f t="shared" ca="1" si="34"/>
        <v>0</v>
      </c>
      <c r="AV122" s="53">
        <f t="shared" ca="1" si="35"/>
        <v>0</v>
      </c>
      <c r="AW122" s="53">
        <f t="shared" ca="1" si="36"/>
        <v>0</v>
      </c>
      <c r="AX122" s="53">
        <f t="shared" ca="1" si="37"/>
        <v>0</v>
      </c>
      <c r="AY122" s="53">
        <f t="shared" ca="1" si="38"/>
        <v>0</v>
      </c>
      <c r="AZ122" s="53">
        <f t="shared" ca="1" si="39"/>
        <v>0</v>
      </c>
      <c r="BA122" s="53">
        <f t="shared" ca="1" si="40"/>
        <v>0</v>
      </c>
      <c r="BB122" s="53">
        <f t="shared" ca="1" si="41"/>
        <v>0</v>
      </c>
      <c r="BC122" s="53">
        <f t="shared" ca="1" si="42"/>
        <v>0</v>
      </c>
      <c r="BD122" s="53">
        <f t="shared" ca="1" si="43"/>
        <v>0</v>
      </c>
      <c r="BE122" s="53">
        <f t="shared" ca="1" si="44"/>
        <v>0</v>
      </c>
      <c r="BF122" s="53">
        <f t="shared" ca="1" si="45"/>
        <v>0</v>
      </c>
      <c r="BG122" s="53">
        <f t="shared" ca="1" si="46"/>
        <v>0</v>
      </c>
      <c r="BH122" s="53">
        <f t="shared" ca="1" si="47"/>
        <v>0</v>
      </c>
      <c r="BI122" s="53">
        <f t="shared" ca="1" si="48"/>
        <v>0</v>
      </c>
      <c r="BJ122" s="53">
        <f t="shared" ca="1" si="49"/>
        <v>0</v>
      </c>
      <c r="BK122" s="53">
        <f t="shared" ca="1" si="50"/>
        <v>0</v>
      </c>
      <c r="BL122" s="53">
        <f t="shared" ca="1" si="51"/>
        <v>0</v>
      </c>
      <c r="BM122" s="53">
        <f t="shared" ca="1" si="52"/>
        <v>0</v>
      </c>
      <c r="BN122" s="53">
        <f t="shared" ca="1" si="53"/>
        <v>0</v>
      </c>
      <c r="BO122" s="53">
        <f t="shared" ca="1" si="54"/>
        <v>0</v>
      </c>
      <c r="BP122" s="53">
        <f t="shared" ca="1" si="55"/>
        <v>0</v>
      </c>
      <c r="BQ122" s="53">
        <f t="shared" ca="1" si="56"/>
        <v>0</v>
      </c>
      <c r="BR122" s="53">
        <f t="shared" ca="1" si="57"/>
        <v>0</v>
      </c>
      <c r="BS122" s="53">
        <f t="shared" ca="1" si="58"/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4</v>
      </c>
      <c r="CE122" s="53">
        <v>0</v>
      </c>
      <c r="CF122" s="53">
        <v>0</v>
      </c>
      <c r="CG122" s="53">
        <v>0</v>
      </c>
      <c r="CH122" s="53">
        <v>0</v>
      </c>
      <c r="CI122" s="53">
        <v>0</v>
      </c>
      <c r="CJ122" s="53">
        <v>0</v>
      </c>
      <c r="CK122" s="53">
        <v>0</v>
      </c>
      <c r="CL122" s="53">
        <v>0</v>
      </c>
      <c r="CM122" s="53">
        <v>0</v>
      </c>
      <c r="CN122" s="53">
        <v>0</v>
      </c>
      <c r="CO122" s="53">
        <v>0</v>
      </c>
      <c r="CP122" s="53">
        <v>0</v>
      </c>
      <c r="CQ122" s="53">
        <v>0</v>
      </c>
      <c r="CR122" s="53">
        <v>0</v>
      </c>
      <c r="CS122" s="53">
        <v>0</v>
      </c>
      <c r="CT122" s="53">
        <v>0</v>
      </c>
      <c r="CU122" s="53">
        <v>0</v>
      </c>
      <c r="CV122" s="53">
        <v>0</v>
      </c>
      <c r="CW122" s="53">
        <v>0</v>
      </c>
      <c r="CX122" s="53">
        <v>0</v>
      </c>
      <c r="CY122" s="53">
        <v>0</v>
      </c>
      <c r="CZ122" s="53">
        <v>0</v>
      </c>
      <c r="DA122" s="53">
        <v>0</v>
      </c>
      <c r="DB122" s="53">
        <v>0</v>
      </c>
      <c r="DC122" s="53">
        <v>0</v>
      </c>
      <c r="DD122" s="53">
        <v>0</v>
      </c>
    </row>
    <row r="123" spans="3:108" hidden="1" outlineLevel="1">
      <c r="C123" s="16" t="str">
        <f>データ!U34</f>
        <v>妖精</v>
      </c>
      <c r="D123" s="16">
        <f>データ!R34*100</f>
        <v>3000</v>
      </c>
      <c r="E123" s="16">
        <f>データ!V34</f>
        <v>1</v>
      </c>
      <c r="F123" s="65" t="str">
        <f>IF(G123=0,"",COUNTIF($G$119:G123,"&gt;0"))</f>
        <v/>
      </c>
      <c r="G123" s="61">
        <f t="shared" si="59"/>
        <v>0</v>
      </c>
      <c r="L123" s="16">
        <f t="shared" si="62"/>
        <v>0</v>
      </c>
      <c r="M123" s="16">
        <f t="shared" si="62"/>
        <v>0</v>
      </c>
      <c r="N123" s="16">
        <f t="shared" si="62"/>
        <v>0</v>
      </c>
      <c r="O123" s="16">
        <f t="shared" si="62"/>
        <v>0</v>
      </c>
      <c r="P123" s="16">
        <f t="shared" si="62"/>
        <v>0</v>
      </c>
      <c r="Q123" s="16">
        <f t="shared" si="62"/>
        <v>0</v>
      </c>
      <c r="R123" s="16">
        <f t="shared" si="62"/>
        <v>0</v>
      </c>
      <c r="S123" s="16">
        <f t="shared" si="62"/>
        <v>0</v>
      </c>
      <c r="T123" s="16">
        <f t="shared" si="62"/>
        <v>0</v>
      </c>
      <c r="U123" s="16">
        <f t="shared" si="62"/>
        <v>0</v>
      </c>
      <c r="V123" s="16">
        <f t="shared" si="62"/>
        <v>0</v>
      </c>
      <c r="W123" s="16">
        <f t="shared" si="62"/>
        <v>0</v>
      </c>
      <c r="X123" t="str">
        <f>データ!AE34</f>
        <v>-</v>
      </c>
      <c r="AE123" s="59">
        <v>31</v>
      </c>
      <c r="AF123" s="59">
        <f ca="1">IF(AI123&lt;&gt;0,0,COUNTIF(AI$92:$AI123,0))</f>
        <v>0</v>
      </c>
      <c r="AG123" s="59" t="s">
        <v>94</v>
      </c>
      <c r="AH123" s="59" t="s">
        <v>99</v>
      </c>
      <c r="AI123" s="59">
        <f t="shared" ca="1" si="22"/>
        <v>1</v>
      </c>
      <c r="AJ123" s="53">
        <f t="shared" ca="1" si="23"/>
        <v>0</v>
      </c>
      <c r="AK123" s="53">
        <f t="shared" ca="1" si="24"/>
        <v>0</v>
      </c>
      <c r="AL123" s="53">
        <f t="shared" ca="1" si="25"/>
        <v>0</v>
      </c>
      <c r="AM123" s="53">
        <f t="shared" ca="1" si="26"/>
        <v>0</v>
      </c>
      <c r="AN123" s="53">
        <f t="shared" ca="1" si="27"/>
        <v>0</v>
      </c>
      <c r="AO123" s="53">
        <f t="shared" ca="1" si="28"/>
        <v>0</v>
      </c>
      <c r="AP123" s="53">
        <f t="shared" ca="1" si="29"/>
        <v>0</v>
      </c>
      <c r="AQ123" s="53">
        <f t="shared" ca="1" si="30"/>
        <v>0</v>
      </c>
      <c r="AR123" s="53">
        <f t="shared" ca="1" si="31"/>
        <v>0</v>
      </c>
      <c r="AS123" s="53">
        <f t="shared" ca="1" si="32"/>
        <v>1</v>
      </c>
      <c r="AT123" s="53">
        <f t="shared" ca="1" si="33"/>
        <v>0</v>
      </c>
      <c r="AU123" s="53">
        <f t="shared" ca="1" si="34"/>
        <v>0</v>
      </c>
      <c r="AV123" s="53">
        <f t="shared" ca="1" si="35"/>
        <v>0</v>
      </c>
      <c r="AW123" s="53">
        <f t="shared" ca="1" si="36"/>
        <v>0</v>
      </c>
      <c r="AX123" s="53">
        <f t="shared" ca="1" si="37"/>
        <v>0</v>
      </c>
      <c r="AY123" s="53">
        <f t="shared" ca="1" si="38"/>
        <v>0</v>
      </c>
      <c r="AZ123" s="53">
        <f t="shared" ca="1" si="39"/>
        <v>0</v>
      </c>
      <c r="BA123" s="53">
        <f t="shared" ca="1" si="40"/>
        <v>0</v>
      </c>
      <c r="BB123" s="53">
        <f t="shared" ca="1" si="41"/>
        <v>0</v>
      </c>
      <c r="BC123" s="53">
        <f t="shared" ca="1" si="42"/>
        <v>0</v>
      </c>
      <c r="BD123" s="53">
        <f t="shared" ca="1" si="43"/>
        <v>0</v>
      </c>
      <c r="BE123" s="53">
        <f t="shared" ca="1" si="44"/>
        <v>0</v>
      </c>
      <c r="BF123" s="53">
        <f t="shared" ca="1" si="45"/>
        <v>0</v>
      </c>
      <c r="BG123" s="53">
        <f t="shared" ca="1" si="46"/>
        <v>0</v>
      </c>
      <c r="BH123" s="53">
        <f t="shared" ca="1" si="47"/>
        <v>0</v>
      </c>
      <c r="BI123" s="53">
        <f t="shared" ca="1" si="48"/>
        <v>0</v>
      </c>
      <c r="BJ123" s="53">
        <f t="shared" ca="1" si="49"/>
        <v>0</v>
      </c>
      <c r="BK123" s="53">
        <f t="shared" ca="1" si="50"/>
        <v>0</v>
      </c>
      <c r="BL123" s="53">
        <f t="shared" ca="1" si="51"/>
        <v>0</v>
      </c>
      <c r="BM123" s="53">
        <f t="shared" ca="1" si="52"/>
        <v>0</v>
      </c>
      <c r="BN123" s="53">
        <f t="shared" ca="1" si="53"/>
        <v>0</v>
      </c>
      <c r="BO123" s="53">
        <f t="shared" ca="1" si="54"/>
        <v>0</v>
      </c>
      <c r="BP123" s="53">
        <f t="shared" ca="1" si="55"/>
        <v>0</v>
      </c>
      <c r="BQ123" s="53">
        <f t="shared" ca="1" si="56"/>
        <v>0</v>
      </c>
      <c r="BR123" s="53">
        <f t="shared" ca="1" si="57"/>
        <v>0</v>
      </c>
      <c r="BS123" s="53">
        <f t="shared" ca="1" si="58"/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5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0</v>
      </c>
      <c r="CK123" s="53">
        <v>0</v>
      </c>
      <c r="CL123" s="53">
        <v>0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0</v>
      </c>
      <c r="DA123" s="53">
        <v>0</v>
      </c>
      <c r="DB123" s="53">
        <v>0</v>
      </c>
      <c r="DC123" s="53">
        <v>0</v>
      </c>
      <c r="DD123" s="53">
        <v>0</v>
      </c>
    </row>
    <row r="124" spans="3:108" hidden="1" outlineLevel="1">
      <c r="C124" s="16" t="str">
        <f>データ!U35</f>
        <v>精霊</v>
      </c>
      <c r="D124" s="16">
        <f>データ!R35*100</f>
        <v>3100</v>
      </c>
      <c r="E124" s="16">
        <f>データ!V35</f>
        <v>1</v>
      </c>
      <c r="F124" s="65" t="str">
        <f>IF(G124=0,"",COUNTIF($G$119:G124,"&gt;0"))</f>
        <v/>
      </c>
      <c r="G124" s="61">
        <f t="shared" si="59"/>
        <v>0</v>
      </c>
      <c r="L124" s="16">
        <f t="shared" ref="L124:W129" si="63">SUMIF($C$137:$C$320,$D124+L$93,$G$137:$G$320)</f>
        <v>0</v>
      </c>
      <c r="M124" s="16">
        <f t="shared" si="63"/>
        <v>0</v>
      </c>
      <c r="N124" s="16">
        <f t="shared" si="63"/>
        <v>0</v>
      </c>
      <c r="O124" s="16">
        <f t="shared" si="63"/>
        <v>0</v>
      </c>
      <c r="P124" s="16">
        <f t="shared" si="63"/>
        <v>0</v>
      </c>
      <c r="Q124" s="16">
        <f t="shared" si="63"/>
        <v>0</v>
      </c>
      <c r="R124" s="16">
        <f t="shared" si="63"/>
        <v>0</v>
      </c>
      <c r="S124" s="16">
        <f t="shared" si="63"/>
        <v>0</v>
      </c>
      <c r="T124" s="16">
        <f t="shared" si="63"/>
        <v>0</v>
      </c>
      <c r="U124" s="16">
        <f t="shared" si="63"/>
        <v>0</v>
      </c>
      <c r="V124" s="16">
        <f t="shared" si="63"/>
        <v>0</v>
      </c>
      <c r="W124" s="16">
        <f t="shared" si="63"/>
        <v>0</v>
      </c>
      <c r="X124" t="str">
        <f>データ!AE35</f>
        <v>-</v>
      </c>
      <c r="AE124" s="59">
        <v>32</v>
      </c>
      <c r="AF124" s="59">
        <f ca="1">IF(AI124&lt;&gt;0,0,COUNTIF(AI$92:$AI124,0))</f>
        <v>0</v>
      </c>
      <c r="AG124" s="59" t="s">
        <v>94</v>
      </c>
      <c r="AH124" s="59" t="s">
        <v>100</v>
      </c>
      <c r="AI124" s="59">
        <f t="shared" ca="1" si="22"/>
        <v>1</v>
      </c>
      <c r="AJ124" s="53">
        <f t="shared" ca="1" si="23"/>
        <v>0</v>
      </c>
      <c r="AK124" s="53">
        <f t="shared" ca="1" si="24"/>
        <v>0</v>
      </c>
      <c r="AL124" s="53">
        <f t="shared" ca="1" si="25"/>
        <v>0</v>
      </c>
      <c r="AM124" s="53">
        <f t="shared" ca="1" si="26"/>
        <v>0</v>
      </c>
      <c r="AN124" s="53">
        <f t="shared" ca="1" si="27"/>
        <v>0</v>
      </c>
      <c r="AO124" s="53">
        <f t="shared" ca="1" si="28"/>
        <v>0</v>
      </c>
      <c r="AP124" s="53">
        <f t="shared" ca="1" si="29"/>
        <v>0</v>
      </c>
      <c r="AQ124" s="53">
        <f t="shared" ca="1" si="30"/>
        <v>0</v>
      </c>
      <c r="AR124" s="53">
        <f t="shared" ca="1" si="31"/>
        <v>0</v>
      </c>
      <c r="AS124" s="53">
        <f t="shared" ca="1" si="32"/>
        <v>1</v>
      </c>
      <c r="AT124" s="53">
        <f t="shared" ca="1" si="33"/>
        <v>0</v>
      </c>
      <c r="AU124" s="53">
        <f t="shared" ca="1" si="34"/>
        <v>0</v>
      </c>
      <c r="AV124" s="53">
        <f t="shared" ca="1" si="35"/>
        <v>0</v>
      </c>
      <c r="AW124" s="53">
        <f t="shared" ca="1" si="36"/>
        <v>0</v>
      </c>
      <c r="AX124" s="53">
        <f t="shared" ca="1" si="37"/>
        <v>0</v>
      </c>
      <c r="AY124" s="53">
        <f t="shared" ca="1" si="38"/>
        <v>0</v>
      </c>
      <c r="AZ124" s="53">
        <f t="shared" ca="1" si="39"/>
        <v>0</v>
      </c>
      <c r="BA124" s="53">
        <f t="shared" ca="1" si="40"/>
        <v>0</v>
      </c>
      <c r="BB124" s="53">
        <f t="shared" ca="1" si="41"/>
        <v>0</v>
      </c>
      <c r="BC124" s="53">
        <f t="shared" ca="1" si="42"/>
        <v>0</v>
      </c>
      <c r="BD124" s="53">
        <f t="shared" ca="1" si="43"/>
        <v>0</v>
      </c>
      <c r="BE124" s="53">
        <f t="shared" ca="1" si="44"/>
        <v>0</v>
      </c>
      <c r="BF124" s="53">
        <f t="shared" ca="1" si="45"/>
        <v>0</v>
      </c>
      <c r="BG124" s="53">
        <f t="shared" ca="1" si="46"/>
        <v>0</v>
      </c>
      <c r="BH124" s="53">
        <f t="shared" ca="1" si="47"/>
        <v>0</v>
      </c>
      <c r="BI124" s="53">
        <f t="shared" ca="1" si="48"/>
        <v>0</v>
      </c>
      <c r="BJ124" s="53">
        <f t="shared" ca="1" si="49"/>
        <v>0</v>
      </c>
      <c r="BK124" s="53">
        <f t="shared" ca="1" si="50"/>
        <v>0</v>
      </c>
      <c r="BL124" s="53">
        <f t="shared" ca="1" si="51"/>
        <v>0</v>
      </c>
      <c r="BM124" s="53">
        <f t="shared" ca="1" si="52"/>
        <v>0</v>
      </c>
      <c r="BN124" s="53">
        <f t="shared" ca="1" si="53"/>
        <v>0</v>
      </c>
      <c r="BO124" s="53">
        <f t="shared" ca="1" si="54"/>
        <v>0</v>
      </c>
      <c r="BP124" s="53">
        <f t="shared" ca="1" si="55"/>
        <v>0</v>
      </c>
      <c r="BQ124" s="53">
        <f t="shared" ca="1" si="56"/>
        <v>0</v>
      </c>
      <c r="BR124" s="53">
        <f t="shared" ca="1" si="57"/>
        <v>0</v>
      </c>
      <c r="BS124" s="53">
        <f t="shared" ca="1" si="58"/>
        <v>0</v>
      </c>
      <c r="BU124" s="53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C124" s="53">
        <v>0</v>
      </c>
      <c r="CD124" s="53">
        <v>8</v>
      </c>
      <c r="CE124" s="53">
        <v>0</v>
      </c>
      <c r="CF124" s="53">
        <v>0</v>
      </c>
      <c r="CG124" s="53">
        <v>0</v>
      </c>
      <c r="CH124" s="53">
        <v>0</v>
      </c>
      <c r="CI124" s="53">
        <v>0</v>
      </c>
      <c r="CJ124" s="53">
        <v>0</v>
      </c>
      <c r="CK124" s="53">
        <v>0</v>
      </c>
      <c r="CL124" s="53">
        <v>0</v>
      </c>
      <c r="CM124" s="53">
        <v>0</v>
      </c>
      <c r="CN124" s="53">
        <v>0</v>
      </c>
      <c r="CO124" s="53">
        <v>0</v>
      </c>
      <c r="CP124" s="53">
        <v>0</v>
      </c>
      <c r="CQ124" s="53">
        <v>0</v>
      </c>
      <c r="CR124" s="53">
        <v>0</v>
      </c>
      <c r="CS124" s="53">
        <v>0</v>
      </c>
      <c r="CT124" s="53">
        <v>0</v>
      </c>
      <c r="CU124" s="53">
        <v>0</v>
      </c>
      <c r="CV124" s="53">
        <v>0</v>
      </c>
      <c r="CW124" s="53">
        <v>0</v>
      </c>
      <c r="CX124" s="53">
        <v>0</v>
      </c>
      <c r="CY124" s="53">
        <v>0</v>
      </c>
      <c r="CZ124" s="53">
        <v>0</v>
      </c>
      <c r="DA124" s="53">
        <v>0</v>
      </c>
      <c r="DB124" s="53">
        <v>0</v>
      </c>
      <c r="DC124" s="53">
        <v>0</v>
      </c>
      <c r="DD124" s="53">
        <v>0</v>
      </c>
    </row>
    <row r="125" spans="3:108" hidden="1" outlineLevel="1">
      <c r="C125" s="16" t="str">
        <f>データ!U36</f>
        <v>妖鬼</v>
      </c>
      <c r="D125" s="16">
        <f>データ!R36*100</f>
        <v>3200</v>
      </c>
      <c r="E125" s="16">
        <f>データ!V36</f>
        <v>1</v>
      </c>
      <c r="F125" s="65" t="str">
        <f>IF(G125=0,"",COUNTIF($G$119:G125,"&gt;0"))</f>
        <v/>
      </c>
      <c r="G125" s="61">
        <f t="shared" si="59"/>
        <v>0</v>
      </c>
      <c r="L125" s="16">
        <f t="shared" si="63"/>
        <v>0</v>
      </c>
      <c r="M125" s="16">
        <f t="shared" si="63"/>
        <v>0</v>
      </c>
      <c r="N125" s="16">
        <f t="shared" si="63"/>
        <v>0</v>
      </c>
      <c r="O125" s="16">
        <f t="shared" si="63"/>
        <v>0</v>
      </c>
      <c r="P125" s="16">
        <f t="shared" si="63"/>
        <v>0</v>
      </c>
      <c r="Q125" s="16">
        <f t="shared" si="63"/>
        <v>0</v>
      </c>
      <c r="R125" s="16">
        <f t="shared" si="63"/>
        <v>0</v>
      </c>
      <c r="S125" s="16">
        <f t="shared" si="63"/>
        <v>0</v>
      </c>
      <c r="T125" s="16">
        <f t="shared" si="63"/>
        <v>0</v>
      </c>
      <c r="U125" s="16">
        <f t="shared" si="63"/>
        <v>0</v>
      </c>
      <c r="V125" s="16">
        <f t="shared" si="63"/>
        <v>0</v>
      </c>
      <c r="W125" s="16">
        <f t="shared" si="63"/>
        <v>0</v>
      </c>
      <c r="X125" t="str">
        <f>データ!AE36</f>
        <v>-</v>
      </c>
      <c r="AE125" s="59">
        <v>33</v>
      </c>
      <c r="AF125" s="59">
        <f ca="1">IF(AI125&lt;&gt;0,0,COUNTIF(AI$92:$AI125,0))</f>
        <v>0</v>
      </c>
      <c r="AG125" s="59" t="s">
        <v>94</v>
      </c>
      <c r="AH125" s="59" t="s">
        <v>101</v>
      </c>
      <c r="AI125" s="59">
        <f t="shared" ca="1" si="22"/>
        <v>3</v>
      </c>
      <c r="AJ125" s="53">
        <f t="shared" ca="1" si="23"/>
        <v>0</v>
      </c>
      <c r="AK125" s="53">
        <f t="shared" ca="1" si="24"/>
        <v>0</v>
      </c>
      <c r="AL125" s="53">
        <f t="shared" ca="1" si="25"/>
        <v>0</v>
      </c>
      <c r="AM125" s="53">
        <f t="shared" ca="1" si="26"/>
        <v>0</v>
      </c>
      <c r="AN125" s="53">
        <f t="shared" ca="1" si="27"/>
        <v>0</v>
      </c>
      <c r="AO125" s="53">
        <f t="shared" ca="1" si="28"/>
        <v>0</v>
      </c>
      <c r="AP125" s="53">
        <f t="shared" ca="1" si="29"/>
        <v>0</v>
      </c>
      <c r="AQ125" s="53">
        <f t="shared" ca="1" si="30"/>
        <v>0</v>
      </c>
      <c r="AR125" s="53">
        <f t="shared" ca="1" si="31"/>
        <v>0</v>
      </c>
      <c r="AS125" s="53">
        <f t="shared" ca="1" si="32"/>
        <v>1</v>
      </c>
      <c r="AT125" s="53">
        <f t="shared" ca="1" si="33"/>
        <v>0</v>
      </c>
      <c r="AU125" s="53">
        <f t="shared" ca="1" si="34"/>
        <v>0</v>
      </c>
      <c r="AV125" s="53">
        <f t="shared" ca="1" si="35"/>
        <v>0</v>
      </c>
      <c r="AW125" s="53">
        <f t="shared" ca="1" si="36"/>
        <v>0</v>
      </c>
      <c r="AX125" s="53">
        <f t="shared" ca="1" si="37"/>
        <v>0</v>
      </c>
      <c r="AY125" s="53">
        <f t="shared" ca="1" si="38"/>
        <v>0</v>
      </c>
      <c r="AZ125" s="53">
        <f t="shared" ca="1" si="39"/>
        <v>0</v>
      </c>
      <c r="BA125" s="53">
        <f t="shared" ca="1" si="40"/>
        <v>0</v>
      </c>
      <c r="BB125" s="53">
        <f t="shared" ca="1" si="41"/>
        <v>0</v>
      </c>
      <c r="BC125" s="53">
        <f t="shared" ca="1" si="42"/>
        <v>1</v>
      </c>
      <c r="BD125" s="53">
        <f t="shared" ca="1" si="43"/>
        <v>0</v>
      </c>
      <c r="BE125" s="53">
        <f t="shared" ca="1" si="44"/>
        <v>0</v>
      </c>
      <c r="BF125" s="53">
        <f t="shared" ca="1" si="45"/>
        <v>0</v>
      </c>
      <c r="BG125" s="53">
        <f t="shared" ca="1" si="46"/>
        <v>0</v>
      </c>
      <c r="BH125" s="53">
        <f t="shared" ca="1" si="47"/>
        <v>0</v>
      </c>
      <c r="BI125" s="53">
        <f t="shared" ca="1" si="48"/>
        <v>0</v>
      </c>
      <c r="BJ125" s="53">
        <f t="shared" ca="1" si="49"/>
        <v>1</v>
      </c>
      <c r="BK125" s="53">
        <f t="shared" ca="1" si="50"/>
        <v>0</v>
      </c>
      <c r="BL125" s="53">
        <f t="shared" ca="1" si="51"/>
        <v>0</v>
      </c>
      <c r="BM125" s="53">
        <f t="shared" ca="1" si="52"/>
        <v>0</v>
      </c>
      <c r="BN125" s="53">
        <f t="shared" ca="1" si="53"/>
        <v>0</v>
      </c>
      <c r="BO125" s="53">
        <f t="shared" ca="1" si="54"/>
        <v>0</v>
      </c>
      <c r="BP125" s="53">
        <f t="shared" ca="1" si="55"/>
        <v>0</v>
      </c>
      <c r="BQ125" s="53">
        <f t="shared" ca="1" si="56"/>
        <v>0</v>
      </c>
      <c r="BR125" s="53">
        <f t="shared" ca="1" si="57"/>
        <v>0</v>
      </c>
      <c r="BS125" s="53">
        <f t="shared" ca="1" si="58"/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53">
        <v>0</v>
      </c>
      <c r="CD125" s="53">
        <v>8</v>
      </c>
      <c r="CE125" s="53">
        <v>0</v>
      </c>
      <c r="CF125" s="53">
        <v>0</v>
      </c>
      <c r="CG125" s="53">
        <v>0</v>
      </c>
      <c r="CH125" s="53">
        <v>0</v>
      </c>
      <c r="CI125" s="53">
        <v>0</v>
      </c>
      <c r="CJ125" s="53">
        <v>0</v>
      </c>
      <c r="CK125" s="53">
        <v>0</v>
      </c>
      <c r="CL125" s="53">
        <v>0</v>
      </c>
      <c r="CM125" s="53">
        <v>0</v>
      </c>
      <c r="CN125" s="53">
        <v>7</v>
      </c>
      <c r="CO125" s="53">
        <v>0</v>
      </c>
      <c r="CP125" s="53">
        <v>0</v>
      </c>
      <c r="CQ125" s="53">
        <v>0</v>
      </c>
      <c r="CR125" s="53">
        <v>0</v>
      </c>
      <c r="CS125" s="53">
        <v>0</v>
      </c>
      <c r="CT125" s="53">
        <v>0</v>
      </c>
      <c r="CU125" s="53">
        <v>7</v>
      </c>
      <c r="CV125" s="53">
        <v>0</v>
      </c>
      <c r="CW125" s="53">
        <v>0</v>
      </c>
      <c r="CX125" s="53">
        <v>0</v>
      </c>
      <c r="CY125" s="53">
        <v>0</v>
      </c>
      <c r="CZ125" s="53">
        <v>0</v>
      </c>
      <c r="DA125" s="53">
        <v>0</v>
      </c>
      <c r="DB125" s="53">
        <v>0</v>
      </c>
      <c r="DC125" s="53">
        <v>0</v>
      </c>
      <c r="DD125" s="53">
        <v>0</v>
      </c>
    </row>
    <row r="126" spans="3:108" hidden="1" outlineLevel="1">
      <c r="C126" s="16" t="str">
        <f>データ!U37</f>
        <v>幽鬼</v>
      </c>
      <c r="D126" s="16">
        <f>データ!R37*100</f>
        <v>3300</v>
      </c>
      <c r="E126" s="16">
        <f>データ!V37</f>
        <v>1</v>
      </c>
      <c r="F126" s="65" t="str">
        <f>IF(G126=0,"",COUNTIF($G$119:G126,"&gt;0"))</f>
        <v/>
      </c>
      <c r="G126" s="61">
        <f t="shared" si="59"/>
        <v>0</v>
      </c>
      <c r="L126" s="16">
        <f t="shared" si="63"/>
        <v>0</v>
      </c>
      <c r="M126" s="16">
        <f t="shared" si="63"/>
        <v>0</v>
      </c>
      <c r="N126" s="16">
        <f t="shared" si="63"/>
        <v>0</v>
      </c>
      <c r="O126" s="16">
        <f t="shared" si="63"/>
        <v>0</v>
      </c>
      <c r="P126" s="16">
        <f t="shared" si="63"/>
        <v>0</v>
      </c>
      <c r="Q126" s="16">
        <f t="shared" si="63"/>
        <v>0</v>
      </c>
      <c r="R126" s="16">
        <f t="shared" si="63"/>
        <v>0</v>
      </c>
      <c r="S126" s="16">
        <f t="shared" si="63"/>
        <v>0</v>
      </c>
      <c r="T126" s="16">
        <f t="shared" si="63"/>
        <v>0</v>
      </c>
      <c r="U126" s="16">
        <f t="shared" si="63"/>
        <v>0</v>
      </c>
      <c r="V126" s="16">
        <f t="shared" si="63"/>
        <v>0</v>
      </c>
      <c r="W126" s="16">
        <f t="shared" si="63"/>
        <v>0</v>
      </c>
      <c r="X126" t="str">
        <f>データ!AE37</f>
        <v>-</v>
      </c>
      <c r="AE126" s="59">
        <v>34</v>
      </c>
      <c r="AF126" s="59">
        <f ca="1">IF(AI126&lt;&gt;0,0,COUNTIF(AI$92:$AI126,0))</f>
        <v>0</v>
      </c>
      <c r="AG126" s="59" t="s">
        <v>102</v>
      </c>
      <c r="AH126" s="59" t="s">
        <v>103</v>
      </c>
      <c r="AI126" s="59">
        <f t="shared" ca="1" si="22"/>
        <v>1</v>
      </c>
      <c r="AJ126" s="53">
        <f t="shared" ca="1" si="23"/>
        <v>0</v>
      </c>
      <c r="AK126" s="53">
        <f t="shared" ca="1" si="24"/>
        <v>0</v>
      </c>
      <c r="AL126" s="53">
        <f t="shared" ca="1" si="25"/>
        <v>0</v>
      </c>
      <c r="AM126" s="53">
        <f t="shared" ca="1" si="26"/>
        <v>0</v>
      </c>
      <c r="AN126" s="53">
        <f t="shared" ca="1" si="27"/>
        <v>1</v>
      </c>
      <c r="AO126" s="53">
        <f t="shared" ca="1" si="28"/>
        <v>0</v>
      </c>
      <c r="AP126" s="53">
        <f t="shared" ca="1" si="29"/>
        <v>0</v>
      </c>
      <c r="AQ126" s="53">
        <f t="shared" ca="1" si="30"/>
        <v>0</v>
      </c>
      <c r="AR126" s="53">
        <f t="shared" ca="1" si="31"/>
        <v>0</v>
      </c>
      <c r="AS126" s="53">
        <f t="shared" ca="1" si="32"/>
        <v>0</v>
      </c>
      <c r="AT126" s="53">
        <f t="shared" ca="1" si="33"/>
        <v>0</v>
      </c>
      <c r="AU126" s="53">
        <f t="shared" ca="1" si="34"/>
        <v>0</v>
      </c>
      <c r="AV126" s="53">
        <f t="shared" ca="1" si="35"/>
        <v>0</v>
      </c>
      <c r="AW126" s="53">
        <f t="shared" ca="1" si="36"/>
        <v>0</v>
      </c>
      <c r="AX126" s="53">
        <f t="shared" ca="1" si="37"/>
        <v>0</v>
      </c>
      <c r="AY126" s="53">
        <f t="shared" ca="1" si="38"/>
        <v>0</v>
      </c>
      <c r="AZ126" s="53">
        <f t="shared" ca="1" si="39"/>
        <v>0</v>
      </c>
      <c r="BA126" s="53">
        <f t="shared" ca="1" si="40"/>
        <v>0</v>
      </c>
      <c r="BB126" s="53">
        <f t="shared" ca="1" si="41"/>
        <v>0</v>
      </c>
      <c r="BC126" s="53">
        <f t="shared" ca="1" si="42"/>
        <v>0</v>
      </c>
      <c r="BD126" s="53">
        <f t="shared" ca="1" si="43"/>
        <v>0</v>
      </c>
      <c r="BE126" s="53">
        <f t="shared" ca="1" si="44"/>
        <v>0</v>
      </c>
      <c r="BF126" s="53">
        <f t="shared" ca="1" si="45"/>
        <v>0</v>
      </c>
      <c r="BG126" s="53">
        <f t="shared" ca="1" si="46"/>
        <v>0</v>
      </c>
      <c r="BH126" s="53">
        <f t="shared" ca="1" si="47"/>
        <v>0</v>
      </c>
      <c r="BI126" s="53">
        <f t="shared" ca="1" si="48"/>
        <v>0</v>
      </c>
      <c r="BJ126" s="53">
        <f t="shared" ca="1" si="49"/>
        <v>0</v>
      </c>
      <c r="BK126" s="53">
        <f t="shared" ca="1" si="50"/>
        <v>0</v>
      </c>
      <c r="BL126" s="53">
        <f t="shared" ca="1" si="51"/>
        <v>0</v>
      </c>
      <c r="BM126" s="53">
        <f t="shared" ca="1" si="52"/>
        <v>0</v>
      </c>
      <c r="BN126" s="53">
        <f t="shared" ca="1" si="53"/>
        <v>0</v>
      </c>
      <c r="BO126" s="53">
        <f t="shared" ca="1" si="54"/>
        <v>0</v>
      </c>
      <c r="BP126" s="53">
        <f t="shared" ca="1" si="55"/>
        <v>0</v>
      </c>
      <c r="BQ126" s="53">
        <f t="shared" ca="1" si="56"/>
        <v>0</v>
      </c>
      <c r="BR126" s="53">
        <f t="shared" ca="1" si="57"/>
        <v>0</v>
      </c>
      <c r="BS126" s="53">
        <f t="shared" ca="1" si="58"/>
        <v>0</v>
      </c>
      <c r="BU126" s="53">
        <v>0</v>
      </c>
      <c r="BV126" s="53">
        <v>0</v>
      </c>
      <c r="BW126" s="53">
        <v>0</v>
      </c>
      <c r="BX126" s="53">
        <v>0</v>
      </c>
      <c r="BY126" s="53">
        <v>1</v>
      </c>
      <c r="BZ126" s="53">
        <v>0</v>
      </c>
      <c r="CA126" s="53">
        <v>0</v>
      </c>
      <c r="CB126" s="53">
        <v>0</v>
      </c>
      <c r="CC126" s="53">
        <v>0</v>
      </c>
      <c r="CD126" s="53">
        <v>0</v>
      </c>
      <c r="CE126" s="53">
        <v>0</v>
      </c>
      <c r="CF126" s="53">
        <v>0</v>
      </c>
      <c r="CG126" s="53">
        <v>0</v>
      </c>
      <c r="CH126" s="53">
        <v>0</v>
      </c>
      <c r="CI126" s="53">
        <v>0</v>
      </c>
      <c r="CJ126" s="53">
        <v>0</v>
      </c>
      <c r="CK126" s="53">
        <v>0</v>
      </c>
      <c r="CL126" s="53">
        <v>0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0</v>
      </c>
      <c r="DA126" s="53">
        <v>0</v>
      </c>
      <c r="DB126" s="53">
        <v>0</v>
      </c>
      <c r="DC126" s="53">
        <v>0</v>
      </c>
      <c r="DD126" s="53">
        <v>0</v>
      </c>
    </row>
    <row r="127" spans="3:108" hidden="1" outlineLevel="1">
      <c r="C127" s="16" t="str">
        <f>データ!U38</f>
        <v>邪龍</v>
      </c>
      <c r="D127" s="16">
        <f>データ!R38*100</f>
        <v>3400</v>
      </c>
      <c r="E127" s="16">
        <f>データ!V38</f>
        <v>1</v>
      </c>
      <c r="F127" s="65" t="str">
        <f>IF(G127=0,"",COUNTIF($G$119:G127,"&gt;0"))</f>
        <v/>
      </c>
      <c r="G127" s="61">
        <f t="shared" si="59"/>
        <v>0</v>
      </c>
      <c r="L127" s="16">
        <f t="shared" si="63"/>
        <v>0</v>
      </c>
      <c r="M127" s="16">
        <f t="shared" si="63"/>
        <v>0</v>
      </c>
      <c r="N127" s="16">
        <f t="shared" si="63"/>
        <v>0</v>
      </c>
      <c r="O127" s="16">
        <f t="shared" si="63"/>
        <v>0</v>
      </c>
      <c r="P127" s="16">
        <f t="shared" si="63"/>
        <v>0</v>
      </c>
      <c r="Q127" s="16">
        <f t="shared" si="63"/>
        <v>0</v>
      </c>
      <c r="R127" s="16">
        <f t="shared" si="63"/>
        <v>0</v>
      </c>
      <c r="S127" s="16">
        <f t="shared" si="63"/>
        <v>0</v>
      </c>
      <c r="T127" s="16">
        <f t="shared" si="63"/>
        <v>0</v>
      </c>
      <c r="U127" s="16">
        <f t="shared" si="63"/>
        <v>0</v>
      </c>
      <c r="V127" s="16">
        <f t="shared" si="63"/>
        <v>0</v>
      </c>
      <c r="W127" s="16">
        <f t="shared" si="63"/>
        <v>0</v>
      </c>
      <c r="X127" t="str">
        <f>データ!AE38</f>
        <v>-</v>
      </c>
      <c r="AE127" s="59">
        <v>35</v>
      </c>
      <c r="AF127" s="59">
        <f ca="1">IF(AI127&lt;&gt;0,0,COUNTIF(AI$92:$AI127,0))</f>
        <v>0</v>
      </c>
      <c r="AG127" s="59" t="s">
        <v>102</v>
      </c>
      <c r="AH127" s="59" t="s">
        <v>104</v>
      </c>
      <c r="AI127" s="59">
        <f t="shared" ca="1" si="22"/>
        <v>1</v>
      </c>
      <c r="AJ127" s="53">
        <f t="shared" ca="1" si="23"/>
        <v>0</v>
      </c>
      <c r="AK127" s="53">
        <f t="shared" ca="1" si="24"/>
        <v>0</v>
      </c>
      <c r="AL127" s="53">
        <f t="shared" ca="1" si="25"/>
        <v>0</v>
      </c>
      <c r="AM127" s="53">
        <f t="shared" ca="1" si="26"/>
        <v>0</v>
      </c>
      <c r="AN127" s="53">
        <f t="shared" ca="1" si="27"/>
        <v>1</v>
      </c>
      <c r="AO127" s="53">
        <f t="shared" ca="1" si="28"/>
        <v>0</v>
      </c>
      <c r="AP127" s="53">
        <f t="shared" ca="1" si="29"/>
        <v>0</v>
      </c>
      <c r="AQ127" s="53">
        <f t="shared" ca="1" si="30"/>
        <v>0</v>
      </c>
      <c r="AR127" s="53">
        <f t="shared" ca="1" si="31"/>
        <v>0</v>
      </c>
      <c r="AS127" s="53">
        <f t="shared" ca="1" si="32"/>
        <v>0</v>
      </c>
      <c r="AT127" s="53">
        <f t="shared" ca="1" si="33"/>
        <v>0</v>
      </c>
      <c r="AU127" s="53">
        <f t="shared" ca="1" si="34"/>
        <v>0</v>
      </c>
      <c r="AV127" s="53">
        <f t="shared" ca="1" si="35"/>
        <v>0</v>
      </c>
      <c r="AW127" s="53">
        <f t="shared" ca="1" si="36"/>
        <v>0</v>
      </c>
      <c r="AX127" s="53">
        <f t="shared" ca="1" si="37"/>
        <v>0</v>
      </c>
      <c r="AY127" s="53">
        <f t="shared" ca="1" si="38"/>
        <v>0</v>
      </c>
      <c r="AZ127" s="53">
        <f t="shared" ca="1" si="39"/>
        <v>0</v>
      </c>
      <c r="BA127" s="53">
        <f t="shared" ca="1" si="40"/>
        <v>0</v>
      </c>
      <c r="BB127" s="53">
        <f t="shared" ca="1" si="41"/>
        <v>0</v>
      </c>
      <c r="BC127" s="53">
        <f t="shared" ca="1" si="42"/>
        <v>0</v>
      </c>
      <c r="BD127" s="53">
        <f t="shared" ca="1" si="43"/>
        <v>0</v>
      </c>
      <c r="BE127" s="53">
        <f t="shared" ca="1" si="44"/>
        <v>0</v>
      </c>
      <c r="BF127" s="53">
        <f t="shared" ca="1" si="45"/>
        <v>0</v>
      </c>
      <c r="BG127" s="53">
        <f t="shared" ca="1" si="46"/>
        <v>0</v>
      </c>
      <c r="BH127" s="53">
        <f t="shared" ca="1" si="47"/>
        <v>0</v>
      </c>
      <c r="BI127" s="53">
        <f t="shared" ca="1" si="48"/>
        <v>0</v>
      </c>
      <c r="BJ127" s="53">
        <f t="shared" ca="1" si="49"/>
        <v>0</v>
      </c>
      <c r="BK127" s="53">
        <f t="shared" ca="1" si="50"/>
        <v>0</v>
      </c>
      <c r="BL127" s="53">
        <f t="shared" ca="1" si="51"/>
        <v>0</v>
      </c>
      <c r="BM127" s="53">
        <f t="shared" ca="1" si="52"/>
        <v>0</v>
      </c>
      <c r="BN127" s="53">
        <f t="shared" ca="1" si="53"/>
        <v>0</v>
      </c>
      <c r="BO127" s="53">
        <f t="shared" ca="1" si="54"/>
        <v>0</v>
      </c>
      <c r="BP127" s="53">
        <f t="shared" ca="1" si="55"/>
        <v>0</v>
      </c>
      <c r="BQ127" s="53">
        <f t="shared" ca="1" si="56"/>
        <v>0</v>
      </c>
      <c r="BR127" s="53">
        <f t="shared" ca="1" si="57"/>
        <v>0</v>
      </c>
      <c r="BS127" s="53">
        <f t="shared" ca="1" si="58"/>
        <v>0</v>
      </c>
      <c r="BU127" s="53">
        <v>0</v>
      </c>
      <c r="BV127" s="53">
        <v>0</v>
      </c>
      <c r="BW127" s="53">
        <v>0</v>
      </c>
      <c r="BX127" s="53">
        <v>0</v>
      </c>
      <c r="BY127" s="53">
        <v>1</v>
      </c>
      <c r="BZ127" s="53">
        <v>0</v>
      </c>
      <c r="CA127" s="53">
        <v>0</v>
      </c>
      <c r="CB127" s="53">
        <v>0</v>
      </c>
      <c r="CC127" s="53">
        <v>0</v>
      </c>
      <c r="CD127" s="53">
        <v>0</v>
      </c>
      <c r="CE127" s="53">
        <v>0</v>
      </c>
      <c r="CF127" s="53">
        <v>0</v>
      </c>
      <c r="CG127" s="53">
        <v>0</v>
      </c>
      <c r="CH127" s="53">
        <v>0</v>
      </c>
      <c r="CI127" s="53">
        <v>0</v>
      </c>
      <c r="CJ127" s="53">
        <v>0</v>
      </c>
      <c r="CK127" s="53">
        <v>0</v>
      </c>
      <c r="CL127" s="53">
        <v>0</v>
      </c>
      <c r="CM127" s="53">
        <v>0</v>
      </c>
      <c r="CN127" s="53">
        <v>0</v>
      </c>
      <c r="CO127" s="53">
        <v>0</v>
      </c>
      <c r="CP127" s="53">
        <v>0</v>
      </c>
      <c r="CQ127" s="53">
        <v>0</v>
      </c>
      <c r="CR127" s="53">
        <v>0</v>
      </c>
      <c r="CS127" s="53">
        <v>0</v>
      </c>
      <c r="CT127" s="53">
        <v>0</v>
      </c>
      <c r="CU127" s="53">
        <v>0</v>
      </c>
      <c r="CV127" s="53">
        <v>0</v>
      </c>
      <c r="CW127" s="53">
        <v>0</v>
      </c>
      <c r="CX127" s="53">
        <v>0</v>
      </c>
      <c r="CY127" s="53">
        <v>0</v>
      </c>
      <c r="CZ127" s="53">
        <v>0</v>
      </c>
      <c r="DA127" s="53">
        <v>0</v>
      </c>
      <c r="DB127" s="53">
        <v>0</v>
      </c>
      <c r="DC127" s="53">
        <v>0</v>
      </c>
      <c r="DD127" s="53">
        <v>0</v>
      </c>
    </row>
    <row r="128" spans="3:108" hidden="1" outlineLevel="1">
      <c r="C128" s="16" t="str">
        <f>データ!U39</f>
        <v>威霊</v>
      </c>
      <c r="D128" s="16">
        <f>データ!R39*100</f>
        <v>3500</v>
      </c>
      <c r="E128" s="16">
        <f>データ!V39</f>
        <v>0</v>
      </c>
      <c r="F128" s="16"/>
      <c r="G128" s="61">
        <f t="shared" si="59"/>
        <v>0</v>
      </c>
      <c r="L128" s="16">
        <f t="shared" si="63"/>
        <v>0</v>
      </c>
      <c r="M128" s="16">
        <f t="shared" si="63"/>
        <v>0</v>
      </c>
      <c r="N128" s="16">
        <f t="shared" si="63"/>
        <v>0</v>
      </c>
      <c r="O128" s="16">
        <f t="shared" si="63"/>
        <v>0</v>
      </c>
      <c r="P128" s="16">
        <f t="shared" si="63"/>
        <v>0</v>
      </c>
      <c r="Q128" s="16">
        <f t="shared" si="63"/>
        <v>0</v>
      </c>
      <c r="R128" s="16">
        <f t="shared" si="63"/>
        <v>0</v>
      </c>
      <c r="S128" s="16">
        <f t="shared" si="63"/>
        <v>0</v>
      </c>
      <c r="T128" s="16">
        <f t="shared" si="63"/>
        <v>0</v>
      </c>
      <c r="U128" s="16">
        <f t="shared" si="63"/>
        <v>0</v>
      </c>
      <c r="V128" s="16">
        <f t="shared" si="63"/>
        <v>0</v>
      </c>
      <c r="W128" s="16">
        <f t="shared" si="63"/>
        <v>0</v>
      </c>
      <c r="X128" t="str">
        <f>データ!AE39</f>
        <v>-</v>
      </c>
      <c r="AE128" s="59">
        <v>36</v>
      </c>
      <c r="AF128" s="59">
        <f ca="1">IF(AI128&lt;&gt;0,0,COUNTIF(AI$92:$AI128,0))</f>
        <v>0</v>
      </c>
      <c r="AG128" s="59" t="s">
        <v>102</v>
      </c>
      <c r="AH128" s="59" t="s">
        <v>105</v>
      </c>
      <c r="AI128" s="59">
        <f t="shared" ca="1" si="22"/>
        <v>1</v>
      </c>
      <c r="AJ128" s="53">
        <f t="shared" ca="1" si="23"/>
        <v>0</v>
      </c>
      <c r="AK128" s="53">
        <f t="shared" ca="1" si="24"/>
        <v>0</v>
      </c>
      <c r="AL128" s="53">
        <f t="shared" ca="1" si="25"/>
        <v>0</v>
      </c>
      <c r="AM128" s="53">
        <f t="shared" ca="1" si="26"/>
        <v>0</v>
      </c>
      <c r="AN128" s="53">
        <f t="shared" ca="1" si="27"/>
        <v>1</v>
      </c>
      <c r="AO128" s="53">
        <f t="shared" ca="1" si="28"/>
        <v>0</v>
      </c>
      <c r="AP128" s="53">
        <f t="shared" ca="1" si="29"/>
        <v>0</v>
      </c>
      <c r="AQ128" s="53">
        <f t="shared" ca="1" si="30"/>
        <v>0</v>
      </c>
      <c r="AR128" s="53">
        <f t="shared" ca="1" si="31"/>
        <v>0</v>
      </c>
      <c r="AS128" s="53">
        <f t="shared" ca="1" si="32"/>
        <v>0</v>
      </c>
      <c r="AT128" s="53">
        <f t="shared" ca="1" si="33"/>
        <v>0</v>
      </c>
      <c r="AU128" s="53">
        <f t="shared" ca="1" si="34"/>
        <v>0</v>
      </c>
      <c r="AV128" s="53">
        <f t="shared" ca="1" si="35"/>
        <v>0</v>
      </c>
      <c r="AW128" s="53">
        <f t="shared" ca="1" si="36"/>
        <v>0</v>
      </c>
      <c r="AX128" s="53">
        <f t="shared" ca="1" si="37"/>
        <v>0</v>
      </c>
      <c r="AY128" s="53">
        <f t="shared" ca="1" si="38"/>
        <v>0</v>
      </c>
      <c r="AZ128" s="53">
        <f t="shared" ca="1" si="39"/>
        <v>0</v>
      </c>
      <c r="BA128" s="53">
        <f t="shared" ca="1" si="40"/>
        <v>0</v>
      </c>
      <c r="BB128" s="53">
        <f t="shared" ca="1" si="41"/>
        <v>0</v>
      </c>
      <c r="BC128" s="53">
        <f t="shared" ca="1" si="42"/>
        <v>0</v>
      </c>
      <c r="BD128" s="53">
        <f t="shared" ca="1" si="43"/>
        <v>0</v>
      </c>
      <c r="BE128" s="53">
        <f t="shared" ca="1" si="44"/>
        <v>0</v>
      </c>
      <c r="BF128" s="53">
        <f t="shared" ca="1" si="45"/>
        <v>0</v>
      </c>
      <c r="BG128" s="53">
        <f t="shared" ca="1" si="46"/>
        <v>0</v>
      </c>
      <c r="BH128" s="53">
        <f t="shared" ca="1" si="47"/>
        <v>0</v>
      </c>
      <c r="BI128" s="53">
        <f t="shared" ca="1" si="48"/>
        <v>0</v>
      </c>
      <c r="BJ128" s="53">
        <f t="shared" ca="1" si="49"/>
        <v>0</v>
      </c>
      <c r="BK128" s="53">
        <f t="shared" ca="1" si="50"/>
        <v>0</v>
      </c>
      <c r="BL128" s="53">
        <f t="shared" ca="1" si="51"/>
        <v>0</v>
      </c>
      <c r="BM128" s="53">
        <f t="shared" ca="1" si="52"/>
        <v>0</v>
      </c>
      <c r="BN128" s="53">
        <f t="shared" ca="1" si="53"/>
        <v>0</v>
      </c>
      <c r="BO128" s="53">
        <f t="shared" ca="1" si="54"/>
        <v>0</v>
      </c>
      <c r="BP128" s="53">
        <f t="shared" ca="1" si="55"/>
        <v>0</v>
      </c>
      <c r="BQ128" s="53">
        <f t="shared" ca="1" si="56"/>
        <v>0</v>
      </c>
      <c r="BR128" s="53">
        <f t="shared" ca="1" si="57"/>
        <v>0</v>
      </c>
      <c r="BS128" s="53">
        <f t="shared" ca="1" si="58"/>
        <v>0</v>
      </c>
      <c r="BU128" s="53">
        <v>0</v>
      </c>
      <c r="BV128" s="53">
        <v>0</v>
      </c>
      <c r="BW128" s="53">
        <v>0</v>
      </c>
      <c r="BX128" s="53">
        <v>0</v>
      </c>
      <c r="BY128" s="53">
        <v>3</v>
      </c>
      <c r="BZ128" s="53">
        <v>0</v>
      </c>
      <c r="CA128" s="53">
        <v>0</v>
      </c>
      <c r="CB128" s="53">
        <v>0</v>
      </c>
      <c r="CC128" s="53">
        <v>0</v>
      </c>
      <c r="CD128" s="53">
        <v>0</v>
      </c>
      <c r="CE128" s="53">
        <v>0</v>
      </c>
      <c r="CF128" s="53">
        <v>0</v>
      </c>
      <c r="CG128" s="53">
        <v>0</v>
      </c>
      <c r="CH128" s="53">
        <v>0</v>
      </c>
      <c r="CI128" s="53">
        <v>0</v>
      </c>
      <c r="CJ128" s="53">
        <v>0</v>
      </c>
      <c r="CK128" s="53">
        <v>0</v>
      </c>
      <c r="CL128" s="53">
        <v>0</v>
      </c>
      <c r="CM128" s="53">
        <v>0</v>
      </c>
      <c r="CN128" s="53">
        <v>0</v>
      </c>
      <c r="CO128" s="53">
        <v>0</v>
      </c>
      <c r="CP128" s="53">
        <v>0</v>
      </c>
      <c r="CQ128" s="53">
        <v>0</v>
      </c>
      <c r="CR128" s="53">
        <v>0</v>
      </c>
      <c r="CS128" s="53">
        <v>0</v>
      </c>
      <c r="CT128" s="53">
        <v>0</v>
      </c>
      <c r="CU128" s="53">
        <v>0</v>
      </c>
      <c r="CV128" s="53">
        <v>0</v>
      </c>
      <c r="CW128" s="53">
        <v>0</v>
      </c>
      <c r="CX128" s="53">
        <v>0</v>
      </c>
      <c r="CY128" s="53">
        <v>0</v>
      </c>
      <c r="CZ128" s="53">
        <v>0</v>
      </c>
      <c r="DA128" s="53">
        <v>0</v>
      </c>
      <c r="DB128" s="53">
        <v>0</v>
      </c>
      <c r="DC128" s="53">
        <v>0</v>
      </c>
      <c r="DD128" s="53">
        <v>0</v>
      </c>
    </row>
    <row r="129" spans="3:108" hidden="1" outlineLevel="1">
      <c r="C129" s="16" t="str">
        <f>データ!U40</f>
        <v>魔人</v>
      </c>
      <c r="D129" s="16">
        <f>データ!R40*100</f>
        <v>3600</v>
      </c>
      <c r="E129" s="16">
        <f>データ!V40</f>
        <v>0</v>
      </c>
      <c r="F129" s="16"/>
      <c r="G129" s="61">
        <f t="shared" si="59"/>
        <v>0</v>
      </c>
      <c r="L129" s="16">
        <f t="shared" si="63"/>
        <v>0</v>
      </c>
      <c r="M129" s="16">
        <f t="shared" si="63"/>
        <v>0</v>
      </c>
      <c r="N129" s="16">
        <f t="shared" si="63"/>
        <v>0</v>
      </c>
      <c r="O129" s="16">
        <f t="shared" si="63"/>
        <v>0</v>
      </c>
      <c r="P129" s="16">
        <f t="shared" si="63"/>
        <v>0</v>
      </c>
      <c r="Q129" s="16">
        <f t="shared" si="63"/>
        <v>0</v>
      </c>
      <c r="R129" s="16">
        <f t="shared" si="63"/>
        <v>0</v>
      </c>
      <c r="S129" s="16">
        <f t="shared" si="63"/>
        <v>0</v>
      </c>
      <c r="T129" s="16">
        <f t="shared" si="63"/>
        <v>0</v>
      </c>
      <c r="U129" s="16">
        <f t="shared" si="63"/>
        <v>0</v>
      </c>
      <c r="V129" s="16">
        <f t="shared" si="63"/>
        <v>0</v>
      </c>
      <c r="W129" s="16">
        <f t="shared" si="63"/>
        <v>0</v>
      </c>
      <c r="X129" t="str">
        <f>データ!AE40</f>
        <v>-</v>
      </c>
      <c r="AE129" s="59">
        <v>37</v>
      </c>
      <c r="AF129" s="59">
        <f ca="1">IF(AI129&lt;&gt;0,0,COUNTIF(AI$92:$AI129,0))</f>
        <v>0</v>
      </c>
      <c r="AG129" s="59" t="s">
        <v>102</v>
      </c>
      <c r="AH129" s="59" t="s">
        <v>106</v>
      </c>
      <c r="AI129" s="59">
        <f t="shared" ca="1" si="22"/>
        <v>1</v>
      </c>
      <c r="AJ129" s="53">
        <f t="shared" ca="1" si="23"/>
        <v>0</v>
      </c>
      <c r="AK129" s="53">
        <f t="shared" ca="1" si="24"/>
        <v>0</v>
      </c>
      <c r="AL129" s="53">
        <f t="shared" ca="1" si="25"/>
        <v>0</v>
      </c>
      <c r="AM129" s="53">
        <f t="shared" ca="1" si="26"/>
        <v>0</v>
      </c>
      <c r="AN129" s="53">
        <f t="shared" ca="1" si="27"/>
        <v>1</v>
      </c>
      <c r="AO129" s="53">
        <f t="shared" ca="1" si="28"/>
        <v>0</v>
      </c>
      <c r="AP129" s="53">
        <f t="shared" ca="1" si="29"/>
        <v>0</v>
      </c>
      <c r="AQ129" s="53">
        <f t="shared" ca="1" si="30"/>
        <v>0</v>
      </c>
      <c r="AR129" s="53">
        <f t="shared" ca="1" si="31"/>
        <v>0</v>
      </c>
      <c r="AS129" s="53">
        <f t="shared" ca="1" si="32"/>
        <v>0</v>
      </c>
      <c r="AT129" s="53">
        <f t="shared" ca="1" si="33"/>
        <v>0</v>
      </c>
      <c r="AU129" s="53">
        <f t="shared" ca="1" si="34"/>
        <v>0</v>
      </c>
      <c r="AV129" s="53">
        <f t="shared" ca="1" si="35"/>
        <v>0</v>
      </c>
      <c r="AW129" s="53">
        <f t="shared" ca="1" si="36"/>
        <v>0</v>
      </c>
      <c r="AX129" s="53">
        <f t="shared" ca="1" si="37"/>
        <v>0</v>
      </c>
      <c r="AY129" s="53">
        <f t="shared" ca="1" si="38"/>
        <v>0</v>
      </c>
      <c r="AZ129" s="53">
        <f t="shared" ca="1" si="39"/>
        <v>0</v>
      </c>
      <c r="BA129" s="53">
        <f t="shared" ca="1" si="40"/>
        <v>0</v>
      </c>
      <c r="BB129" s="53">
        <f t="shared" ca="1" si="41"/>
        <v>0</v>
      </c>
      <c r="BC129" s="53">
        <f t="shared" ca="1" si="42"/>
        <v>0</v>
      </c>
      <c r="BD129" s="53">
        <f t="shared" ca="1" si="43"/>
        <v>0</v>
      </c>
      <c r="BE129" s="53">
        <f t="shared" ca="1" si="44"/>
        <v>0</v>
      </c>
      <c r="BF129" s="53">
        <f t="shared" ca="1" si="45"/>
        <v>0</v>
      </c>
      <c r="BG129" s="53">
        <f t="shared" ca="1" si="46"/>
        <v>0</v>
      </c>
      <c r="BH129" s="53">
        <f t="shared" ca="1" si="47"/>
        <v>0</v>
      </c>
      <c r="BI129" s="53">
        <f t="shared" ca="1" si="48"/>
        <v>0</v>
      </c>
      <c r="BJ129" s="53">
        <f t="shared" ca="1" si="49"/>
        <v>0</v>
      </c>
      <c r="BK129" s="53">
        <f t="shared" ca="1" si="50"/>
        <v>0</v>
      </c>
      <c r="BL129" s="53">
        <f t="shared" ca="1" si="51"/>
        <v>0</v>
      </c>
      <c r="BM129" s="53">
        <f t="shared" ca="1" si="52"/>
        <v>0</v>
      </c>
      <c r="BN129" s="53">
        <f t="shared" ca="1" si="53"/>
        <v>0</v>
      </c>
      <c r="BO129" s="53">
        <f t="shared" ca="1" si="54"/>
        <v>0</v>
      </c>
      <c r="BP129" s="53">
        <f t="shared" ca="1" si="55"/>
        <v>0</v>
      </c>
      <c r="BQ129" s="53">
        <f t="shared" ca="1" si="56"/>
        <v>0</v>
      </c>
      <c r="BR129" s="53">
        <f t="shared" ca="1" si="57"/>
        <v>0</v>
      </c>
      <c r="BS129" s="53">
        <f t="shared" ca="1" si="58"/>
        <v>0</v>
      </c>
      <c r="BU129" s="53">
        <v>0</v>
      </c>
      <c r="BV129" s="53">
        <v>0</v>
      </c>
      <c r="BW129" s="53">
        <v>0</v>
      </c>
      <c r="BX129" s="53">
        <v>0</v>
      </c>
      <c r="BY129" s="53">
        <v>3</v>
      </c>
      <c r="BZ129" s="53">
        <v>0</v>
      </c>
      <c r="CA129" s="53">
        <v>0</v>
      </c>
      <c r="CB129" s="53">
        <v>0</v>
      </c>
      <c r="CC129" s="53">
        <v>0</v>
      </c>
      <c r="CD129" s="53">
        <v>0</v>
      </c>
      <c r="CE129" s="53">
        <v>0</v>
      </c>
      <c r="CF129" s="53">
        <v>0</v>
      </c>
      <c r="CG129" s="53">
        <v>0</v>
      </c>
      <c r="CH129" s="53">
        <v>0</v>
      </c>
      <c r="CI129" s="53">
        <v>0</v>
      </c>
      <c r="CJ129" s="53">
        <v>0</v>
      </c>
      <c r="CK129" s="53">
        <v>0</v>
      </c>
      <c r="CL129" s="53">
        <v>0</v>
      </c>
      <c r="CM129" s="53">
        <v>0</v>
      </c>
      <c r="CN129" s="53">
        <v>0</v>
      </c>
      <c r="CO129" s="53">
        <v>0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0</v>
      </c>
      <c r="DA129" s="53">
        <v>0</v>
      </c>
      <c r="DB129" s="53">
        <v>0</v>
      </c>
      <c r="DC129" s="53">
        <v>0</v>
      </c>
      <c r="DD129" s="53">
        <v>0</v>
      </c>
    </row>
    <row r="130" spans="3:108" hidden="1" outlineLevel="1">
      <c r="AE130" s="59">
        <v>38</v>
      </c>
      <c r="AF130" s="59">
        <f ca="1">IF(AI130&lt;&gt;0,0,COUNTIF(AI$92:$AI130,0))</f>
        <v>0</v>
      </c>
      <c r="AG130" s="59" t="s">
        <v>102</v>
      </c>
      <c r="AH130" s="59" t="s">
        <v>107</v>
      </c>
      <c r="AI130" s="59">
        <f t="shared" ca="1" si="22"/>
        <v>1</v>
      </c>
      <c r="AJ130" s="53">
        <f t="shared" ca="1" si="23"/>
        <v>0</v>
      </c>
      <c r="AK130" s="53">
        <f t="shared" ca="1" si="24"/>
        <v>0</v>
      </c>
      <c r="AL130" s="53">
        <f t="shared" ca="1" si="25"/>
        <v>0</v>
      </c>
      <c r="AM130" s="53">
        <f t="shared" ca="1" si="26"/>
        <v>0</v>
      </c>
      <c r="AN130" s="53">
        <f t="shared" ca="1" si="27"/>
        <v>1</v>
      </c>
      <c r="AO130" s="53">
        <f t="shared" ca="1" si="28"/>
        <v>0</v>
      </c>
      <c r="AP130" s="53">
        <f t="shared" ca="1" si="29"/>
        <v>0</v>
      </c>
      <c r="AQ130" s="53">
        <f t="shared" ca="1" si="30"/>
        <v>0</v>
      </c>
      <c r="AR130" s="53">
        <f t="shared" ca="1" si="31"/>
        <v>0</v>
      </c>
      <c r="AS130" s="53">
        <f t="shared" ca="1" si="32"/>
        <v>0</v>
      </c>
      <c r="AT130" s="53">
        <f t="shared" ca="1" si="33"/>
        <v>0</v>
      </c>
      <c r="AU130" s="53">
        <f t="shared" ca="1" si="34"/>
        <v>0</v>
      </c>
      <c r="AV130" s="53">
        <f t="shared" ca="1" si="35"/>
        <v>0</v>
      </c>
      <c r="AW130" s="53">
        <f t="shared" ca="1" si="36"/>
        <v>0</v>
      </c>
      <c r="AX130" s="53">
        <f t="shared" ca="1" si="37"/>
        <v>0</v>
      </c>
      <c r="AY130" s="53">
        <f t="shared" ca="1" si="38"/>
        <v>0</v>
      </c>
      <c r="AZ130" s="53">
        <f t="shared" ca="1" si="39"/>
        <v>0</v>
      </c>
      <c r="BA130" s="53">
        <f t="shared" ca="1" si="40"/>
        <v>0</v>
      </c>
      <c r="BB130" s="53">
        <f t="shared" ca="1" si="41"/>
        <v>0</v>
      </c>
      <c r="BC130" s="53">
        <f t="shared" ca="1" si="42"/>
        <v>0</v>
      </c>
      <c r="BD130" s="53">
        <f t="shared" ca="1" si="43"/>
        <v>0</v>
      </c>
      <c r="BE130" s="53">
        <f t="shared" ca="1" si="44"/>
        <v>0</v>
      </c>
      <c r="BF130" s="53">
        <f t="shared" ca="1" si="45"/>
        <v>0</v>
      </c>
      <c r="BG130" s="53">
        <f t="shared" ca="1" si="46"/>
        <v>0</v>
      </c>
      <c r="BH130" s="53">
        <f t="shared" ca="1" si="47"/>
        <v>0</v>
      </c>
      <c r="BI130" s="53">
        <f t="shared" ca="1" si="48"/>
        <v>0</v>
      </c>
      <c r="BJ130" s="53">
        <f t="shared" ca="1" si="49"/>
        <v>0</v>
      </c>
      <c r="BK130" s="53">
        <f t="shared" ca="1" si="50"/>
        <v>0</v>
      </c>
      <c r="BL130" s="53">
        <f t="shared" ca="1" si="51"/>
        <v>0</v>
      </c>
      <c r="BM130" s="53">
        <f t="shared" ca="1" si="52"/>
        <v>0</v>
      </c>
      <c r="BN130" s="53">
        <f t="shared" ca="1" si="53"/>
        <v>0</v>
      </c>
      <c r="BO130" s="53">
        <f t="shared" ca="1" si="54"/>
        <v>0</v>
      </c>
      <c r="BP130" s="53">
        <f t="shared" ca="1" si="55"/>
        <v>0</v>
      </c>
      <c r="BQ130" s="53">
        <f t="shared" ca="1" si="56"/>
        <v>0</v>
      </c>
      <c r="BR130" s="53">
        <f t="shared" ca="1" si="57"/>
        <v>0</v>
      </c>
      <c r="BS130" s="53">
        <f t="shared" ca="1" si="58"/>
        <v>0</v>
      </c>
      <c r="BU130" s="53">
        <v>0</v>
      </c>
      <c r="BV130" s="53">
        <v>0</v>
      </c>
      <c r="BW130" s="53">
        <v>0</v>
      </c>
      <c r="BX130" s="53">
        <v>0</v>
      </c>
      <c r="BY130" s="53">
        <v>6</v>
      </c>
      <c r="BZ130" s="53">
        <v>0</v>
      </c>
      <c r="CA130" s="53">
        <v>0</v>
      </c>
      <c r="CB130" s="53">
        <v>0</v>
      </c>
      <c r="CC130" s="53">
        <v>0</v>
      </c>
      <c r="CD130" s="53">
        <v>0</v>
      </c>
      <c r="CE130" s="53">
        <v>0</v>
      </c>
      <c r="CF130" s="53">
        <v>0</v>
      </c>
      <c r="CG130" s="53">
        <v>0</v>
      </c>
      <c r="CH130" s="53">
        <v>0</v>
      </c>
      <c r="CI130" s="53">
        <v>0</v>
      </c>
      <c r="CJ130" s="53">
        <v>0</v>
      </c>
      <c r="CK130" s="53">
        <v>0</v>
      </c>
      <c r="CL130" s="53">
        <v>0</v>
      </c>
      <c r="CM130" s="53">
        <v>0</v>
      </c>
      <c r="CN130" s="53">
        <v>0</v>
      </c>
      <c r="CO130" s="53">
        <v>0</v>
      </c>
      <c r="CP130" s="53">
        <v>0</v>
      </c>
      <c r="CQ130" s="53">
        <v>0</v>
      </c>
      <c r="CR130" s="53">
        <v>0</v>
      </c>
      <c r="CS130" s="53">
        <v>0</v>
      </c>
      <c r="CT130" s="53">
        <v>0</v>
      </c>
      <c r="CU130" s="53">
        <v>0</v>
      </c>
      <c r="CV130" s="53">
        <v>0</v>
      </c>
      <c r="CW130" s="53">
        <v>0</v>
      </c>
      <c r="CX130" s="53">
        <v>0</v>
      </c>
      <c r="CY130" s="53">
        <v>0</v>
      </c>
      <c r="CZ130" s="53">
        <v>0</v>
      </c>
      <c r="DA130" s="53">
        <v>0</v>
      </c>
      <c r="DB130" s="53">
        <v>0</v>
      </c>
      <c r="DC130" s="53">
        <v>0</v>
      </c>
      <c r="DD130" s="53">
        <v>0</v>
      </c>
    </row>
    <row r="131" spans="3:108" hidden="1" outlineLevel="1">
      <c r="C131" t="s">
        <v>108</v>
      </c>
      <c r="AE131" s="59">
        <v>39</v>
      </c>
      <c r="AF131" s="59">
        <f ca="1">IF(AI131&lt;&gt;0,0,COUNTIF(AI$92:$AI131,0))</f>
        <v>0</v>
      </c>
      <c r="AG131" s="59" t="s">
        <v>102</v>
      </c>
      <c r="AH131" s="59" t="s">
        <v>109</v>
      </c>
      <c r="AI131" s="59">
        <f t="shared" ca="1" si="22"/>
        <v>1</v>
      </c>
      <c r="AJ131" s="53">
        <f t="shared" ca="1" si="23"/>
        <v>0</v>
      </c>
      <c r="AK131" s="53">
        <f t="shared" ca="1" si="24"/>
        <v>0</v>
      </c>
      <c r="AL131" s="53">
        <f t="shared" ca="1" si="25"/>
        <v>0</v>
      </c>
      <c r="AM131" s="53">
        <f t="shared" ca="1" si="26"/>
        <v>0</v>
      </c>
      <c r="AN131" s="53">
        <f t="shared" ca="1" si="27"/>
        <v>1</v>
      </c>
      <c r="AO131" s="53">
        <f t="shared" ca="1" si="28"/>
        <v>0</v>
      </c>
      <c r="AP131" s="53">
        <f t="shared" ca="1" si="29"/>
        <v>0</v>
      </c>
      <c r="AQ131" s="53">
        <f t="shared" ca="1" si="30"/>
        <v>0</v>
      </c>
      <c r="AR131" s="53">
        <f t="shared" ca="1" si="31"/>
        <v>0</v>
      </c>
      <c r="AS131" s="53">
        <f t="shared" ca="1" si="32"/>
        <v>0</v>
      </c>
      <c r="AT131" s="53">
        <f t="shared" ca="1" si="33"/>
        <v>0</v>
      </c>
      <c r="AU131" s="53">
        <f t="shared" ca="1" si="34"/>
        <v>0</v>
      </c>
      <c r="AV131" s="53">
        <f t="shared" ca="1" si="35"/>
        <v>0</v>
      </c>
      <c r="AW131" s="53">
        <f t="shared" ca="1" si="36"/>
        <v>0</v>
      </c>
      <c r="AX131" s="53">
        <f t="shared" ca="1" si="37"/>
        <v>0</v>
      </c>
      <c r="AY131" s="53">
        <f t="shared" ca="1" si="38"/>
        <v>0</v>
      </c>
      <c r="AZ131" s="53">
        <f t="shared" ca="1" si="39"/>
        <v>0</v>
      </c>
      <c r="BA131" s="53">
        <f t="shared" ca="1" si="40"/>
        <v>0</v>
      </c>
      <c r="BB131" s="53">
        <f t="shared" ca="1" si="41"/>
        <v>0</v>
      </c>
      <c r="BC131" s="53">
        <f t="shared" ca="1" si="42"/>
        <v>0</v>
      </c>
      <c r="BD131" s="53">
        <f t="shared" ca="1" si="43"/>
        <v>0</v>
      </c>
      <c r="BE131" s="53">
        <f t="shared" ca="1" si="44"/>
        <v>0</v>
      </c>
      <c r="BF131" s="53">
        <f t="shared" ca="1" si="45"/>
        <v>0</v>
      </c>
      <c r="BG131" s="53">
        <f t="shared" ca="1" si="46"/>
        <v>0</v>
      </c>
      <c r="BH131" s="53">
        <f t="shared" ca="1" si="47"/>
        <v>0</v>
      </c>
      <c r="BI131" s="53">
        <f t="shared" ca="1" si="48"/>
        <v>0</v>
      </c>
      <c r="BJ131" s="53">
        <f t="shared" ca="1" si="49"/>
        <v>0</v>
      </c>
      <c r="BK131" s="53">
        <f t="shared" ca="1" si="50"/>
        <v>0</v>
      </c>
      <c r="BL131" s="53">
        <f t="shared" ca="1" si="51"/>
        <v>0</v>
      </c>
      <c r="BM131" s="53">
        <f t="shared" ca="1" si="52"/>
        <v>0</v>
      </c>
      <c r="BN131" s="53">
        <f t="shared" ca="1" si="53"/>
        <v>0</v>
      </c>
      <c r="BO131" s="53">
        <f t="shared" ca="1" si="54"/>
        <v>0</v>
      </c>
      <c r="BP131" s="53">
        <f t="shared" ca="1" si="55"/>
        <v>0</v>
      </c>
      <c r="BQ131" s="53">
        <f t="shared" ca="1" si="56"/>
        <v>0</v>
      </c>
      <c r="BR131" s="53">
        <f t="shared" ca="1" si="57"/>
        <v>0</v>
      </c>
      <c r="BS131" s="53">
        <f t="shared" ca="1" si="58"/>
        <v>0</v>
      </c>
      <c r="BU131" s="53">
        <v>0</v>
      </c>
      <c r="BV131" s="53">
        <v>0</v>
      </c>
      <c r="BW131" s="53">
        <v>0</v>
      </c>
      <c r="BX131" s="53">
        <v>0</v>
      </c>
      <c r="BY131" s="53">
        <v>7</v>
      </c>
      <c r="BZ131" s="53">
        <v>0</v>
      </c>
      <c r="CA131" s="53">
        <v>0</v>
      </c>
      <c r="CB131" s="53">
        <v>0</v>
      </c>
      <c r="CC131" s="53">
        <v>0</v>
      </c>
      <c r="CD131" s="53">
        <v>0</v>
      </c>
      <c r="CE131" s="53">
        <v>0</v>
      </c>
      <c r="CF131" s="53">
        <v>0</v>
      </c>
      <c r="CG131" s="53">
        <v>0</v>
      </c>
      <c r="CH131" s="53">
        <v>0</v>
      </c>
      <c r="CI131" s="53">
        <v>0</v>
      </c>
      <c r="CJ131" s="53">
        <v>0</v>
      </c>
      <c r="CK131" s="53">
        <v>0</v>
      </c>
      <c r="CL131" s="53">
        <v>0</v>
      </c>
      <c r="CM131" s="53">
        <v>0</v>
      </c>
      <c r="CN131" s="53">
        <v>0</v>
      </c>
      <c r="CO131" s="53">
        <v>0</v>
      </c>
      <c r="CP131" s="53">
        <v>0</v>
      </c>
      <c r="CQ131" s="53">
        <v>0</v>
      </c>
      <c r="CR131" s="53">
        <v>0</v>
      </c>
      <c r="CS131" s="53">
        <v>0</v>
      </c>
      <c r="CT131" s="53">
        <v>0</v>
      </c>
      <c r="CU131" s="53">
        <v>0</v>
      </c>
      <c r="CV131" s="53">
        <v>0</v>
      </c>
      <c r="CW131" s="53">
        <v>0</v>
      </c>
      <c r="CX131" s="53">
        <v>0</v>
      </c>
      <c r="CY131" s="53">
        <v>0</v>
      </c>
      <c r="CZ131" s="53">
        <v>0</v>
      </c>
      <c r="DA131" s="53">
        <v>0</v>
      </c>
      <c r="DB131" s="53">
        <v>0</v>
      </c>
      <c r="DC131" s="53">
        <v>0</v>
      </c>
      <c r="DD131" s="53">
        <v>0</v>
      </c>
    </row>
    <row r="132" spans="3:108" hidden="1" outlineLevel="1">
      <c r="C132" s="1" t="s">
        <v>110</v>
      </c>
      <c r="D132" s="5" t="str">
        <f>F6</f>
        <v>魔獣</v>
      </c>
      <c r="E132" s="5" t="str">
        <f>F7</f>
        <v>-</v>
      </c>
      <c r="F132" s="5" t="str">
        <f>F8</f>
        <v>-</v>
      </c>
      <c r="G132" s="5" t="str">
        <f>F9</f>
        <v>-</v>
      </c>
      <c r="O132" s="66"/>
      <c r="AE132" s="59">
        <v>40</v>
      </c>
      <c r="AF132" s="59">
        <f ca="1">IF(AI132&lt;&gt;0,0,COUNTIF(AI$92:$AI132,0))</f>
        <v>0</v>
      </c>
      <c r="AG132" s="59" t="s">
        <v>102</v>
      </c>
      <c r="AH132" s="59" t="s">
        <v>111</v>
      </c>
      <c r="AI132" s="59">
        <f t="shared" ca="1" si="22"/>
        <v>1</v>
      </c>
      <c r="AJ132" s="53">
        <f t="shared" ca="1" si="23"/>
        <v>0</v>
      </c>
      <c r="AK132" s="53">
        <f t="shared" ca="1" si="24"/>
        <v>0</v>
      </c>
      <c r="AL132" s="53">
        <f t="shared" ca="1" si="25"/>
        <v>0</v>
      </c>
      <c r="AM132" s="53">
        <f t="shared" ca="1" si="26"/>
        <v>0</v>
      </c>
      <c r="AN132" s="53">
        <f t="shared" ca="1" si="27"/>
        <v>1</v>
      </c>
      <c r="AO132" s="53">
        <f t="shared" ca="1" si="28"/>
        <v>0</v>
      </c>
      <c r="AP132" s="53">
        <f t="shared" ca="1" si="29"/>
        <v>0</v>
      </c>
      <c r="AQ132" s="53">
        <f t="shared" ca="1" si="30"/>
        <v>0</v>
      </c>
      <c r="AR132" s="53">
        <f t="shared" ca="1" si="31"/>
        <v>0</v>
      </c>
      <c r="AS132" s="53">
        <f t="shared" ca="1" si="32"/>
        <v>0</v>
      </c>
      <c r="AT132" s="53">
        <f t="shared" ca="1" si="33"/>
        <v>0</v>
      </c>
      <c r="AU132" s="53">
        <f t="shared" ca="1" si="34"/>
        <v>0</v>
      </c>
      <c r="AV132" s="53">
        <f t="shared" ca="1" si="35"/>
        <v>0</v>
      </c>
      <c r="AW132" s="53">
        <f t="shared" ca="1" si="36"/>
        <v>0</v>
      </c>
      <c r="AX132" s="53">
        <f t="shared" ca="1" si="37"/>
        <v>0</v>
      </c>
      <c r="AY132" s="53">
        <f t="shared" ca="1" si="38"/>
        <v>0</v>
      </c>
      <c r="AZ132" s="53">
        <f t="shared" ca="1" si="39"/>
        <v>0</v>
      </c>
      <c r="BA132" s="53">
        <f t="shared" ca="1" si="40"/>
        <v>0</v>
      </c>
      <c r="BB132" s="53">
        <f t="shared" ca="1" si="41"/>
        <v>0</v>
      </c>
      <c r="BC132" s="53">
        <f t="shared" ca="1" si="42"/>
        <v>0</v>
      </c>
      <c r="BD132" s="53">
        <f t="shared" ca="1" si="43"/>
        <v>0</v>
      </c>
      <c r="BE132" s="53">
        <f t="shared" ca="1" si="44"/>
        <v>0</v>
      </c>
      <c r="BF132" s="53">
        <f t="shared" ca="1" si="45"/>
        <v>0</v>
      </c>
      <c r="BG132" s="53">
        <f t="shared" ca="1" si="46"/>
        <v>0</v>
      </c>
      <c r="BH132" s="53">
        <f t="shared" ca="1" si="47"/>
        <v>0</v>
      </c>
      <c r="BI132" s="53">
        <f t="shared" ca="1" si="48"/>
        <v>0</v>
      </c>
      <c r="BJ132" s="53">
        <f t="shared" ca="1" si="49"/>
        <v>0</v>
      </c>
      <c r="BK132" s="53">
        <f t="shared" ca="1" si="50"/>
        <v>0</v>
      </c>
      <c r="BL132" s="53">
        <f t="shared" ca="1" si="51"/>
        <v>0</v>
      </c>
      <c r="BM132" s="53">
        <f t="shared" ca="1" si="52"/>
        <v>0</v>
      </c>
      <c r="BN132" s="53">
        <f t="shared" ca="1" si="53"/>
        <v>0</v>
      </c>
      <c r="BO132" s="53">
        <f t="shared" ca="1" si="54"/>
        <v>0</v>
      </c>
      <c r="BP132" s="53">
        <f t="shared" ca="1" si="55"/>
        <v>0</v>
      </c>
      <c r="BQ132" s="53">
        <f t="shared" ca="1" si="56"/>
        <v>0</v>
      </c>
      <c r="BR132" s="53">
        <f t="shared" ca="1" si="57"/>
        <v>0</v>
      </c>
      <c r="BS132" s="53">
        <f t="shared" ca="1" si="58"/>
        <v>0</v>
      </c>
      <c r="BU132" s="53">
        <v>0</v>
      </c>
      <c r="BV132" s="53">
        <v>0</v>
      </c>
      <c r="BW132" s="53">
        <v>0</v>
      </c>
      <c r="BX132" s="53">
        <v>0</v>
      </c>
      <c r="BY132" s="53">
        <v>9</v>
      </c>
      <c r="BZ132" s="53">
        <v>0</v>
      </c>
      <c r="CA132" s="53">
        <v>0</v>
      </c>
      <c r="CB132" s="53">
        <v>0</v>
      </c>
      <c r="CC132" s="53">
        <v>0</v>
      </c>
      <c r="CD132" s="53">
        <v>0</v>
      </c>
      <c r="CE132" s="53">
        <v>0</v>
      </c>
      <c r="CF132" s="53">
        <v>0</v>
      </c>
      <c r="CG132" s="53">
        <v>0</v>
      </c>
      <c r="CH132" s="53">
        <v>0</v>
      </c>
      <c r="CI132" s="53">
        <v>0</v>
      </c>
      <c r="CJ132" s="53">
        <v>0</v>
      </c>
      <c r="CK132" s="53">
        <v>0</v>
      </c>
      <c r="CL132" s="53">
        <v>0</v>
      </c>
      <c r="CM132" s="53">
        <v>0</v>
      </c>
      <c r="CN132" s="53">
        <v>0</v>
      </c>
      <c r="CO132" s="53">
        <v>0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0</v>
      </c>
      <c r="DA132" s="53">
        <v>0</v>
      </c>
      <c r="DB132" s="53">
        <v>0</v>
      </c>
      <c r="DC132" s="53">
        <v>0</v>
      </c>
      <c r="DD132" s="53">
        <v>0</v>
      </c>
    </row>
    <row r="133" spans="3:108" hidden="1" outlineLevel="1">
      <c r="C133" s="67" t="s">
        <v>112</v>
      </c>
      <c r="D133" s="5">
        <f>G6</f>
        <v>1</v>
      </c>
      <c r="E133" s="5">
        <f>G7</f>
        <v>0</v>
      </c>
      <c r="F133" s="5">
        <f>G8</f>
        <v>0</v>
      </c>
      <c r="G133" s="5">
        <f>G9</f>
        <v>0</v>
      </c>
      <c r="O133" s="66"/>
      <c r="AE133" s="59">
        <v>41</v>
      </c>
      <c r="AF133" s="59">
        <f ca="1">IF(AI133&lt;&gt;0,0,COUNTIF(AI$92:$AI133,0))</f>
        <v>0</v>
      </c>
      <c r="AG133" s="59" t="s">
        <v>102</v>
      </c>
      <c r="AH133" s="59" t="s">
        <v>113</v>
      </c>
      <c r="AI133" s="59">
        <f t="shared" ca="1" si="22"/>
        <v>1</v>
      </c>
      <c r="AJ133" s="53">
        <f t="shared" ca="1" si="23"/>
        <v>0</v>
      </c>
      <c r="AK133" s="53">
        <f t="shared" ca="1" si="24"/>
        <v>0</v>
      </c>
      <c r="AL133" s="53">
        <f t="shared" ca="1" si="25"/>
        <v>0</v>
      </c>
      <c r="AM133" s="53">
        <f t="shared" ca="1" si="26"/>
        <v>0</v>
      </c>
      <c r="AN133" s="53">
        <f t="shared" ca="1" si="27"/>
        <v>1</v>
      </c>
      <c r="AO133" s="53">
        <f t="shared" ca="1" si="28"/>
        <v>0</v>
      </c>
      <c r="AP133" s="53">
        <f t="shared" ca="1" si="29"/>
        <v>0</v>
      </c>
      <c r="AQ133" s="53">
        <f t="shared" ca="1" si="30"/>
        <v>0</v>
      </c>
      <c r="AR133" s="53">
        <f t="shared" ca="1" si="31"/>
        <v>0</v>
      </c>
      <c r="AS133" s="53">
        <f t="shared" ca="1" si="32"/>
        <v>0</v>
      </c>
      <c r="AT133" s="53">
        <f t="shared" ca="1" si="33"/>
        <v>0</v>
      </c>
      <c r="AU133" s="53">
        <f t="shared" ca="1" si="34"/>
        <v>0</v>
      </c>
      <c r="AV133" s="53">
        <f t="shared" ca="1" si="35"/>
        <v>0</v>
      </c>
      <c r="AW133" s="53">
        <f t="shared" ca="1" si="36"/>
        <v>0</v>
      </c>
      <c r="AX133" s="53">
        <f t="shared" ca="1" si="37"/>
        <v>0</v>
      </c>
      <c r="AY133" s="53">
        <f t="shared" ca="1" si="38"/>
        <v>0</v>
      </c>
      <c r="AZ133" s="53">
        <f t="shared" ca="1" si="39"/>
        <v>0</v>
      </c>
      <c r="BA133" s="53">
        <f t="shared" ca="1" si="40"/>
        <v>0</v>
      </c>
      <c r="BB133" s="53">
        <f t="shared" ca="1" si="41"/>
        <v>0</v>
      </c>
      <c r="BC133" s="53">
        <f t="shared" ca="1" si="42"/>
        <v>0</v>
      </c>
      <c r="BD133" s="53">
        <f t="shared" ca="1" si="43"/>
        <v>0</v>
      </c>
      <c r="BE133" s="53">
        <f t="shared" ca="1" si="44"/>
        <v>0</v>
      </c>
      <c r="BF133" s="53">
        <f t="shared" ca="1" si="45"/>
        <v>0</v>
      </c>
      <c r="BG133" s="53">
        <f t="shared" ca="1" si="46"/>
        <v>0</v>
      </c>
      <c r="BH133" s="53">
        <f t="shared" ca="1" si="47"/>
        <v>0</v>
      </c>
      <c r="BI133" s="53">
        <f t="shared" ca="1" si="48"/>
        <v>0</v>
      </c>
      <c r="BJ133" s="53">
        <f t="shared" ca="1" si="49"/>
        <v>0</v>
      </c>
      <c r="BK133" s="53">
        <f t="shared" ca="1" si="50"/>
        <v>0</v>
      </c>
      <c r="BL133" s="53">
        <f t="shared" ca="1" si="51"/>
        <v>0</v>
      </c>
      <c r="BM133" s="53">
        <f t="shared" ca="1" si="52"/>
        <v>0</v>
      </c>
      <c r="BN133" s="53">
        <f t="shared" ca="1" si="53"/>
        <v>0</v>
      </c>
      <c r="BO133" s="53">
        <f t="shared" ca="1" si="54"/>
        <v>0</v>
      </c>
      <c r="BP133" s="53">
        <f t="shared" ca="1" si="55"/>
        <v>0</v>
      </c>
      <c r="BQ133" s="53">
        <f t="shared" ca="1" si="56"/>
        <v>0</v>
      </c>
      <c r="BR133" s="53">
        <f t="shared" ca="1" si="57"/>
        <v>0</v>
      </c>
      <c r="BS133" s="53">
        <f t="shared" ca="1" si="58"/>
        <v>0</v>
      </c>
      <c r="BU133" s="53">
        <v>0</v>
      </c>
      <c r="BV133" s="53">
        <v>0</v>
      </c>
      <c r="BW133" s="53">
        <v>0</v>
      </c>
      <c r="BX133" s="53">
        <v>0</v>
      </c>
      <c r="BY133" s="53">
        <v>9</v>
      </c>
      <c r="BZ133" s="53">
        <v>0</v>
      </c>
      <c r="CA133" s="53">
        <v>0</v>
      </c>
      <c r="CB133" s="53">
        <v>0</v>
      </c>
      <c r="CC133" s="53">
        <v>0</v>
      </c>
      <c r="CD133" s="53">
        <v>0</v>
      </c>
      <c r="CE133" s="53">
        <v>0</v>
      </c>
      <c r="CF133" s="53">
        <v>0</v>
      </c>
      <c r="CG133" s="53">
        <v>0</v>
      </c>
      <c r="CH133" s="53">
        <v>0</v>
      </c>
      <c r="CI133" s="53">
        <v>0</v>
      </c>
      <c r="CJ133" s="53">
        <v>0</v>
      </c>
      <c r="CK133" s="53">
        <v>0</v>
      </c>
      <c r="CL133" s="53">
        <v>0</v>
      </c>
      <c r="CM133" s="53">
        <v>0</v>
      </c>
      <c r="CN133" s="53">
        <v>0</v>
      </c>
      <c r="CO133" s="53">
        <v>0</v>
      </c>
      <c r="CP133" s="53">
        <v>0</v>
      </c>
      <c r="CQ133" s="53">
        <v>0</v>
      </c>
      <c r="CR133" s="53">
        <v>0</v>
      </c>
      <c r="CS133" s="53">
        <v>0</v>
      </c>
      <c r="CT133" s="53">
        <v>0</v>
      </c>
      <c r="CU133" s="53">
        <v>0</v>
      </c>
      <c r="CV133" s="53">
        <v>0</v>
      </c>
      <c r="CW133" s="53">
        <v>0</v>
      </c>
      <c r="CX133" s="53">
        <v>0</v>
      </c>
      <c r="CY133" s="53">
        <v>0</v>
      </c>
      <c r="CZ133" s="53">
        <v>0</v>
      </c>
      <c r="DA133" s="53">
        <v>0</v>
      </c>
      <c r="DB133" s="53">
        <v>0</v>
      </c>
      <c r="DC133" s="53">
        <v>0</v>
      </c>
      <c r="DD133" s="53">
        <v>0</v>
      </c>
    </row>
    <row r="134" spans="3:108" hidden="1" outlineLevel="1">
      <c r="O134" s="66"/>
      <c r="AE134" s="59">
        <v>42</v>
      </c>
      <c r="AF134" s="59">
        <f ca="1">IF(AI134&lt;&gt;0,0,COUNTIF(AI$92:$AI134,0))</f>
        <v>0</v>
      </c>
      <c r="AG134" s="59" t="s">
        <v>102</v>
      </c>
      <c r="AH134" s="59" t="s">
        <v>114</v>
      </c>
      <c r="AI134" s="59">
        <f t="shared" ca="1" si="22"/>
        <v>1</v>
      </c>
      <c r="AJ134" s="53">
        <f t="shared" ca="1" si="23"/>
        <v>0</v>
      </c>
      <c r="AK134" s="53">
        <f t="shared" ca="1" si="24"/>
        <v>0</v>
      </c>
      <c r="AL134" s="53">
        <f t="shared" ca="1" si="25"/>
        <v>0</v>
      </c>
      <c r="AM134" s="53">
        <f t="shared" ca="1" si="26"/>
        <v>0</v>
      </c>
      <c r="AN134" s="53">
        <f t="shared" ca="1" si="27"/>
        <v>1</v>
      </c>
      <c r="AO134" s="53">
        <f t="shared" ca="1" si="28"/>
        <v>0</v>
      </c>
      <c r="AP134" s="53">
        <f t="shared" ca="1" si="29"/>
        <v>0</v>
      </c>
      <c r="AQ134" s="53">
        <f t="shared" ca="1" si="30"/>
        <v>0</v>
      </c>
      <c r="AR134" s="53">
        <f t="shared" ca="1" si="31"/>
        <v>0</v>
      </c>
      <c r="AS134" s="53">
        <f t="shared" ca="1" si="32"/>
        <v>0</v>
      </c>
      <c r="AT134" s="53">
        <f t="shared" ca="1" si="33"/>
        <v>0</v>
      </c>
      <c r="AU134" s="53">
        <f t="shared" ca="1" si="34"/>
        <v>0</v>
      </c>
      <c r="AV134" s="53">
        <f t="shared" ca="1" si="35"/>
        <v>0</v>
      </c>
      <c r="AW134" s="53">
        <f t="shared" ca="1" si="36"/>
        <v>0</v>
      </c>
      <c r="AX134" s="53">
        <f t="shared" ca="1" si="37"/>
        <v>0</v>
      </c>
      <c r="AY134" s="53">
        <f t="shared" ca="1" si="38"/>
        <v>0</v>
      </c>
      <c r="AZ134" s="53">
        <f t="shared" ca="1" si="39"/>
        <v>0</v>
      </c>
      <c r="BA134" s="53">
        <f t="shared" ca="1" si="40"/>
        <v>0</v>
      </c>
      <c r="BB134" s="53">
        <f t="shared" ca="1" si="41"/>
        <v>0</v>
      </c>
      <c r="BC134" s="53">
        <f t="shared" ca="1" si="42"/>
        <v>0</v>
      </c>
      <c r="BD134" s="53">
        <f t="shared" ca="1" si="43"/>
        <v>0</v>
      </c>
      <c r="BE134" s="53">
        <f t="shared" ca="1" si="44"/>
        <v>0</v>
      </c>
      <c r="BF134" s="53">
        <f t="shared" ca="1" si="45"/>
        <v>0</v>
      </c>
      <c r="BG134" s="53">
        <f t="shared" ca="1" si="46"/>
        <v>0</v>
      </c>
      <c r="BH134" s="53">
        <f t="shared" ca="1" si="47"/>
        <v>0</v>
      </c>
      <c r="BI134" s="53">
        <f t="shared" ca="1" si="48"/>
        <v>0</v>
      </c>
      <c r="BJ134" s="53">
        <f t="shared" ca="1" si="49"/>
        <v>0</v>
      </c>
      <c r="BK134" s="53">
        <f t="shared" ca="1" si="50"/>
        <v>0</v>
      </c>
      <c r="BL134" s="53">
        <f t="shared" ca="1" si="51"/>
        <v>0</v>
      </c>
      <c r="BM134" s="53">
        <f t="shared" ca="1" si="52"/>
        <v>0</v>
      </c>
      <c r="BN134" s="53">
        <f t="shared" ca="1" si="53"/>
        <v>0</v>
      </c>
      <c r="BO134" s="53">
        <f t="shared" ca="1" si="54"/>
        <v>0</v>
      </c>
      <c r="BP134" s="53">
        <f t="shared" ca="1" si="55"/>
        <v>0</v>
      </c>
      <c r="BQ134" s="53">
        <f t="shared" ca="1" si="56"/>
        <v>0</v>
      </c>
      <c r="BR134" s="53">
        <f t="shared" ca="1" si="57"/>
        <v>0</v>
      </c>
      <c r="BS134" s="53">
        <f t="shared" ca="1" si="58"/>
        <v>0</v>
      </c>
      <c r="BU134" s="53">
        <v>0</v>
      </c>
      <c r="BV134" s="53">
        <v>0</v>
      </c>
      <c r="BW134" s="53">
        <v>0</v>
      </c>
      <c r="BX134" s="53">
        <v>0</v>
      </c>
      <c r="BY134" s="53">
        <v>9</v>
      </c>
      <c r="BZ134" s="53">
        <v>0</v>
      </c>
      <c r="CA134" s="53">
        <v>0</v>
      </c>
      <c r="CB134" s="53">
        <v>0</v>
      </c>
      <c r="CC134" s="53">
        <v>0</v>
      </c>
      <c r="CD134" s="53">
        <v>0</v>
      </c>
      <c r="CE134" s="53">
        <v>0</v>
      </c>
      <c r="CF134" s="53">
        <v>0</v>
      </c>
      <c r="CG134" s="53">
        <v>0</v>
      </c>
      <c r="CH134" s="53">
        <v>0</v>
      </c>
      <c r="CI134" s="53">
        <v>0</v>
      </c>
      <c r="CJ134" s="53">
        <v>0</v>
      </c>
      <c r="CK134" s="53">
        <v>0</v>
      </c>
      <c r="CL134" s="53">
        <v>0</v>
      </c>
      <c r="CM134" s="53">
        <v>0</v>
      </c>
      <c r="CN134" s="53">
        <v>0</v>
      </c>
      <c r="CO134" s="53">
        <v>0</v>
      </c>
      <c r="CP134" s="53">
        <v>0</v>
      </c>
      <c r="CQ134" s="53">
        <v>0</v>
      </c>
      <c r="CR134" s="53">
        <v>0</v>
      </c>
      <c r="CS134" s="53">
        <v>0</v>
      </c>
      <c r="CT134" s="53">
        <v>0</v>
      </c>
      <c r="CU134" s="53">
        <v>0</v>
      </c>
      <c r="CV134" s="53">
        <v>0</v>
      </c>
      <c r="CW134" s="53">
        <v>0</v>
      </c>
      <c r="CX134" s="53">
        <v>0</v>
      </c>
      <c r="CY134" s="53">
        <v>0</v>
      </c>
      <c r="CZ134" s="53">
        <v>0</v>
      </c>
      <c r="DA134" s="53">
        <v>0</v>
      </c>
      <c r="DB134" s="53">
        <v>0</v>
      </c>
      <c r="DC134" s="53">
        <v>0</v>
      </c>
      <c r="DD134" s="53">
        <v>0</v>
      </c>
    </row>
    <row r="135" spans="3:108" hidden="1" outlineLevel="1">
      <c r="C135" s="5" t="s">
        <v>115</v>
      </c>
      <c r="D135" s="5" t="s">
        <v>116</v>
      </c>
      <c r="E135" s="5" t="s">
        <v>22</v>
      </c>
      <c r="F135" s="5" t="s">
        <v>3</v>
      </c>
      <c r="G135" s="5" t="s">
        <v>117</v>
      </c>
      <c r="L135" s="5" t="s">
        <v>118</v>
      </c>
      <c r="M135" s="5" t="s">
        <v>119</v>
      </c>
      <c r="N135" s="5" t="s">
        <v>120</v>
      </c>
      <c r="O135" s="5" t="s">
        <v>121</v>
      </c>
      <c r="P135" s="5" t="s">
        <v>122</v>
      </c>
      <c r="Q135" s="5" t="s">
        <v>123</v>
      </c>
      <c r="R135" s="5" t="s">
        <v>124</v>
      </c>
      <c r="S135" s="5" t="s">
        <v>125</v>
      </c>
      <c r="T135" s="58" t="s">
        <v>126</v>
      </c>
      <c r="U135" s="58"/>
      <c r="AE135" s="59">
        <v>43</v>
      </c>
      <c r="AF135" s="59">
        <f ca="1">IF(AI135&lt;&gt;0,0,COUNTIF(AI$92:$AI135,0))</f>
        <v>0</v>
      </c>
      <c r="AG135" s="59" t="s">
        <v>127</v>
      </c>
      <c r="AH135" s="59" t="s">
        <v>128</v>
      </c>
      <c r="AI135" s="59">
        <f t="shared" ca="1" si="22"/>
        <v>1</v>
      </c>
      <c r="AJ135" s="53">
        <f t="shared" ca="1" si="23"/>
        <v>0</v>
      </c>
      <c r="AK135" s="53">
        <f t="shared" ca="1" si="24"/>
        <v>0</v>
      </c>
      <c r="AL135" s="53">
        <f t="shared" ca="1" si="25"/>
        <v>0</v>
      </c>
      <c r="AM135" s="53">
        <f t="shared" ca="1" si="26"/>
        <v>0</v>
      </c>
      <c r="AN135" s="53">
        <f t="shared" ca="1" si="27"/>
        <v>0</v>
      </c>
      <c r="AO135" s="53">
        <f t="shared" ca="1" si="28"/>
        <v>1</v>
      </c>
      <c r="AP135" s="53">
        <f t="shared" ca="1" si="29"/>
        <v>0</v>
      </c>
      <c r="AQ135" s="53">
        <f t="shared" ca="1" si="30"/>
        <v>0</v>
      </c>
      <c r="AR135" s="53">
        <f t="shared" ca="1" si="31"/>
        <v>0</v>
      </c>
      <c r="AS135" s="53">
        <f t="shared" ca="1" si="32"/>
        <v>0</v>
      </c>
      <c r="AT135" s="53">
        <f t="shared" ca="1" si="33"/>
        <v>0</v>
      </c>
      <c r="AU135" s="53">
        <f t="shared" ca="1" si="34"/>
        <v>0</v>
      </c>
      <c r="AV135" s="53">
        <f t="shared" ca="1" si="35"/>
        <v>0</v>
      </c>
      <c r="AW135" s="53">
        <f t="shared" ca="1" si="36"/>
        <v>0</v>
      </c>
      <c r="AX135" s="53">
        <f t="shared" ca="1" si="37"/>
        <v>0</v>
      </c>
      <c r="AY135" s="53">
        <f t="shared" ca="1" si="38"/>
        <v>0</v>
      </c>
      <c r="AZ135" s="53">
        <f t="shared" ca="1" si="39"/>
        <v>0</v>
      </c>
      <c r="BA135" s="53">
        <f t="shared" ca="1" si="40"/>
        <v>0</v>
      </c>
      <c r="BB135" s="53">
        <f t="shared" ca="1" si="41"/>
        <v>0</v>
      </c>
      <c r="BC135" s="53">
        <f t="shared" ca="1" si="42"/>
        <v>0</v>
      </c>
      <c r="BD135" s="53">
        <f t="shared" ca="1" si="43"/>
        <v>0</v>
      </c>
      <c r="BE135" s="53">
        <f t="shared" ca="1" si="44"/>
        <v>0</v>
      </c>
      <c r="BF135" s="53">
        <f t="shared" ca="1" si="45"/>
        <v>0</v>
      </c>
      <c r="BG135" s="53">
        <f t="shared" ca="1" si="46"/>
        <v>0</v>
      </c>
      <c r="BH135" s="53">
        <f t="shared" ca="1" si="47"/>
        <v>0</v>
      </c>
      <c r="BI135" s="53">
        <f t="shared" ca="1" si="48"/>
        <v>0</v>
      </c>
      <c r="BJ135" s="53">
        <f t="shared" ca="1" si="49"/>
        <v>0</v>
      </c>
      <c r="BK135" s="53">
        <f t="shared" ca="1" si="50"/>
        <v>0</v>
      </c>
      <c r="BL135" s="53">
        <f t="shared" ca="1" si="51"/>
        <v>0</v>
      </c>
      <c r="BM135" s="53">
        <f t="shared" ca="1" si="52"/>
        <v>0</v>
      </c>
      <c r="BN135" s="53">
        <f t="shared" ca="1" si="53"/>
        <v>0</v>
      </c>
      <c r="BO135" s="53">
        <f t="shared" ca="1" si="54"/>
        <v>0</v>
      </c>
      <c r="BP135" s="53">
        <f t="shared" ca="1" si="55"/>
        <v>0</v>
      </c>
      <c r="BQ135" s="53">
        <f t="shared" ca="1" si="56"/>
        <v>0</v>
      </c>
      <c r="BR135" s="53">
        <f t="shared" ca="1" si="57"/>
        <v>0</v>
      </c>
      <c r="BS135" s="53">
        <f t="shared" ca="1" si="58"/>
        <v>0</v>
      </c>
      <c r="BU135" s="53">
        <v>0</v>
      </c>
      <c r="BV135" s="53">
        <v>0</v>
      </c>
      <c r="BW135" s="53">
        <v>0</v>
      </c>
      <c r="BX135" s="53">
        <v>0</v>
      </c>
      <c r="BY135" s="53">
        <v>0</v>
      </c>
      <c r="BZ135" s="53">
        <v>1</v>
      </c>
      <c r="CA135" s="53">
        <v>0</v>
      </c>
      <c r="CB135" s="53">
        <v>0</v>
      </c>
      <c r="CC135" s="53">
        <v>0</v>
      </c>
      <c r="CD135" s="53">
        <v>0</v>
      </c>
      <c r="CE135" s="53">
        <v>0</v>
      </c>
      <c r="CF135" s="53">
        <v>0</v>
      </c>
      <c r="CG135" s="53">
        <v>0</v>
      </c>
      <c r="CH135" s="53">
        <v>0</v>
      </c>
      <c r="CI135" s="53">
        <v>0</v>
      </c>
      <c r="CJ135" s="53">
        <v>0</v>
      </c>
      <c r="CK135" s="53">
        <v>0</v>
      </c>
      <c r="CL135" s="53">
        <v>0</v>
      </c>
      <c r="CM135" s="53">
        <v>0</v>
      </c>
      <c r="CN135" s="53">
        <v>0</v>
      </c>
      <c r="CO135" s="53">
        <v>0</v>
      </c>
      <c r="CP135" s="53">
        <v>0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0</v>
      </c>
      <c r="DA135" s="53">
        <v>0</v>
      </c>
      <c r="DB135" s="53">
        <v>0</v>
      </c>
      <c r="DC135" s="53">
        <v>0</v>
      </c>
      <c r="DD135" s="53">
        <v>0</v>
      </c>
    </row>
    <row r="136" spans="3:108" hidden="1" outlineLevel="1">
      <c r="C136" s="16" t="s">
        <v>60</v>
      </c>
      <c r="D136" s="16" t="s">
        <v>60</v>
      </c>
      <c r="E136" s="16" t="s">
        <v>60</v>
      </c>
      <c r="F136" s="16" t="s">
        <v>60</v>
      </c>
      <c r="G136" s="16" t="s">
        <v>60</v>
      </c>
      <c r="L136" s="16" t="s">
        <v>60</v>
      </c>
      <c r="M136" s="16" t="s">
        <v>60</v>
      </c>
      <c r="N136" s="16" t="s">
        <v>60</v>
      </c>
      <c r="O136" s="16" t="s">
        <v>60</v>
      </c>
      <c r="P136" s="16" t="s">
        <v>60</v>
      </c>
      <c r="Q136" s="16" t="s">
        <v>60</v>
      </c>
      <c r="R136" s="16" t="s">
        <v>2</v>
      </c>
      <c r="S136" s="16" t="s">
        <v>60</v>
      </c>
      <c r="T136" s="16"/>
      <c r="U136" s="16"/>
      <c r="AE136" s="59">
        <v>44</v>
      </c>
      <c r="AF136" s="59">
        <f ca="1">IF(AI136&lt;&gt;0,0,COUNTIF(AI$92:$AI136,0))</f>
        <v>0</v>
      </c>
      <c r="AG136" s="59" t="s">
        <v>127</v>
      </c>
      <c r="AH136" s="59" t="s">
        <v>129</v>
      </c>
      <c r="AI136" s="59">
        <f t="shared" ca="1" si="22"/>
        <v>1</v>
      </c>
      <c r="AJ136" s="53">
        <f t="shared" ca="1" si="23"/>
        <v>0</v>
      </c>
      <c r="AK136" s="53">
        <f t="shared" ca="1" si="24"/>
        <v>0</v>
      </c>
      <c r="AL136" s="53">
        <f t="shared" ca="1" si="25"/>
        <v>0</v>
      </c>
      <c r="AM136" s="53">
        <f t="shared" ca="1" si="26"/>
        <v>0</v>
      </c>
      <c r="AN136" s="53">
        <f t="shared" ca="1" si="27"/>
        <v>0</v>
      </c>
      <c r="AO136" s="53">
        <f t="shared" ca="1" si="28"/>
        <v>1</v>
      </c>
      <c r="AP136" s="53">
        <f t="shared" ca="1" si="29"/>
        <v>0</v>
      </c>
      <c r="AQ136" s="53">
        <f t="shared" ca="1" si="30"/>
        <v>0</v>
      </c>
      <c r="AR136" s="53">
        <f t="shared" ca="1" si="31"/>
        <v>0</v>
      </c>
      <c r="AS136" s="53">
        <f t="shared" ca="1" si="32"/>
        <v>0</v>
      </c>
      <c r="AT136" s="53">
        <f t="shared" ca="1" si="33"/>
        <v>0</v>
      </c>
      <c r="AU136" s="53">
        <f t="shared" ca="1" si="34"/>
        <v>0</v>
      </c>
      <c r="AV136" s="53">
        <f t="shared" ca="1" si="35"/>
        <v>0</v>
      </c>
      <c r="AW136" s="53">
        <f t="shared" ca="1" si="36"/>
        <v>0</v>
      </c>
      <c r="AX136" s="53">
        <f t="shared" ca="1" si="37"/>
        <v>0</v>
      </c>
      <c r="AY136" s="53">
        <f t="shared" ca="1" si="38"/>
        <v>0</v>
      </c>
      <c r="AZ136" s="53">
        <f t="shared" ca="1" si="39"/>
        <v>0</v>
      </c>
      <c r="BA136" s="53">
        <f t="shared" ca="1" si="40"/>
        <v>0</v>
      </c>
      <c r="BB136" s="53">
        <f t="shared" ca="1" si="41"/>
        <v>0</v>
      </c>
      <c r="BC136" s="53">
        <f t="shared" ca="1" si="42"/>
        <v>0</v>
      </c>
      <c r="BD136" s="53">
        <f t="shared" ca="1" si="43"/>
        <v>0</v>
      </c>
      <c r="BE136" s="53">
        <f t="shared" ca="1" si="44"/>
        <v>0</v>
      </c>
      <c r="BF136" s="53">
        <f t="shared" ca="1" si="45"/>
        <v>0</v>
      </c>
      <c r="BG136" s="53">
        <f t="shared" ca="1" si="46"/>
        <v>0</v>
      </c>
      <c r="BH136" s="53">
        <f t="shared" ca="1" si="47"/>
        <v>0</v>
      </c>
      <c r="BI136" s="53">
        <f t="shared" ca="1" si="48"/>
        <v>0</v>
      </c>
      <c r="BJ136" s="53">
        <f t="shared" ca="1" si="49"/>
        <v>0</v>
      </c>
      <c r="BK136" s="53">
        <f t="shared" ca="1" si="50"/>
        <v>0</v>
      </c>
      <c r="BL136" s="53">
        <f t="shared" ca="1" si="51"/>
        <v>0</v>
      </c>
      <c r="BM136" s="53">
        <f t="shared" ca="1" si="52"/>
        <v>0</v>
      </c>
      <c r="BN136" s="53">
        <f t="shared" ca="1" si="53"/>
        <v>0</v>
      </c>
      <c r="BO136" s="53">
        <f t="shared" ca="1" si="54"/>
        <v>0</v>
      </c>
      <c r="BP136" s="53">
        <f t="shared" ca="1" si="55"/>
        <v>0</v>
      </c>
      <c r="BQ136" s="53">
        <f t="shared" ca="1" si="56"/>
        <v>0</v>
      </c>
      <c r="BR136" s="53">
        <f t="shared" ca="1" si="57"/>
        <v>0</v>
      </c>
      <c r="BS136" s="53">
        <f t="shared" ca="1" si="58"/>
        <v>0</v>
      </c>
      <c r="BU136" s="53">
        <v>0</v>
      </c>
      <c r="BV136" s="53">
        <v>0</v>
      </c>
      <c r="BW136" s="53">
        <v>0</v>
      </c>
      <c r="BX136" s="53">
        <v>0</v>
      </c>
      <c r="BY136" s="53">
        <v>0</v>
      </c>
      <c r="BZ136" s="53">
        <v>3</v>
      </c>
      <c r="CA136" s="53">
        <v>0</v>
      </c>
      <c r="CB136" s="53">
        <v>0</v>
      </c>
      <c r="CC136" s="53">
        <v>0</v>
      </c>
      <c r="CD136" s="53">
        <v>0</v>
      </c>
      <c r="CE136" s="53">
        <v>0</v>
      </c>
      <c r="CF136" s="53">
        <v>0</v>
      </c>
      <c r="CG136" s="53">
        <v>0</v>
      </c>
      <c r="CH136" s="53">
        <v>0</v>
      </c>
      <c r="CI136" s="53">
        <v>0</v>
      </c>
      <c r="CJ136" s="53">
        <v>0</v>
      </c>
      <c r="CK136" s="53">
        <v>0</v>
      </c>
      <c r="CL136" s="53">
        <v>0</v>
      </c>
      <c r="CM136" s="53">
        <v>0</v>
      </c>
      <c r="CN136" s="53">
        <v>0</v>
      </c>
      <c r="CO136" s="53">
        <v>0</v>
      </c>
      <c r="CP136" s="53">
        <v>0</v>
      </c>
      <c r="CQ136" s="53">
        <v>0</v>
      </c>
      <c r="CR136" s="53">
        <v>0</v>
      </c>
      <c r="CS136" s="53">
        <v>0</v>
      </c>
      <c r="CT136" s="53">
        <v>0</v>
      </c>
      <c r="CU136" s="53">
        <v>0</v>
      </c>
      <c r="CV136" s="53">
        <v>0</v>
      </c>
      <c r="CW136" s="53">
        <v>0</v>
      </c>
      <c r="CX136" s="53">
        <v>0</v>
      </c>
      <c r="CY136" s="53">
        <v>0</v>
      </c>
      <c r="CZ136" s="53">
        <v>0</v>
      </c>
      <c r="DA136" s="53">
        <v>0</v>
      </c>
      <c r="DB136" s="53">
        <v>0</v>
      </c>
      <c r="DC136" s="53">
        <v>0</v>
      </c>
      <c r="DD136" s="53">
        <v>0</v>
      </c>
    </row>
    <row r="137" spans="3:108" hidden="1" outlineLevel="1">
      <c r="C137" s="16">
        <f t="shared" ref="C137:C168" si="64">D137*E137/D137+D137</f>
        <v>2901</v>
      </c>
      <c r="D137" s="16">
        <f t="shared" ref="D137:D168" si="65">SUMIF($C$94:$C$129,F137,$D$94:$D$129)</f>
        <v>2900</v>
      </c>
      <c r="E137" s="16">
        <f>COUNTIF($F$136:F137,F137)</f>
        <v>1</v>
      </c>
      <c r="F137" s="16" t="str">
        <f>R137</f>
        <v>魔獣</v>
      </c>
      <c r="G137" s="16">
        <f>S137</f>
        <v>1</v>
      </c>
      <c r="L137" s="16">
        <v>1</v>
      </c>
      <c r="M137" s="16"/>
      <c r="N137" s="16"/>
      <c r="O137" s="16"/>
      <c r="P137" s="16"/>
      <c r="Q137" s="16" t="s">
        <v>2</v>
      </c>
      <c r="R137" s="68" t="str">
        <f>D132</f>
        <v>魔獣</v>
      </c>
      <c r="S137" s="68">
        <f>D133</f>
        <v>1</v>
      </c>
      <c r="T137" s="16"/>
      <c r="U137" s="16"/>
      <c r="AE137" s="59">
        <v>45</v>
      </c>
      <c r="AF137" s="59">
        <f ca="1">IF(AI137&lt;&gt;0,0,COUNTIF(AI$92:$AI137,0))</f>
        <v>0</v>
      </c>
      <c r="AG137" s="59" t="s">
        <v>127</v>
      </c>
      <c r="AH137" s="59" t="s">
        <v>130</v>
      </c>
      <c r="AI137" s="59">
        <f t="shared" ca="1" si="22"/>
        <v>1</v>
      </c>
      <c r="AJ137" s="53">
        <f t="shared" ca="1" si="23"/>
        <v>0</v>
      </c>
      <c r="AK137" s="53">
        <f t="shared" ca="1" si="24"/>
        <v>0</v>
      </c>
      <c r="AL137" s="53">
        <f t="shared" ca="1" si="25"/>
        <v>0</v>
      </c>
      <c r="AM137" s="53">
        <f t="shared" ca="1" si="26"/>
        <v>0</v>
      </c>
      <c r="AN137" s="53">
        <f t="shared" ca="1" si="27"/>
        <v>0</v>
      </c>
      <c r="AO137" s="53">
        <f t="shared" ca="1" si="28"/>
        <v>1</v>
      </c>
      <c r="AP137" s="53">
        <f t="shared" ca="1" si="29"/>
        <v>0</v>
      </c>
      <c r="AQ137" s="53">
        <f t="shared" ca="1" si="30"/>
        <v>0</v>
      </c>
      <c r="AR137" s="53">
        <f t="shared" ca="1" si="31"/>
        <v>0</v>
      </c>
      <c r="AS137" s="53">
        <f t="shared" ca="1" si="32"/>
        <v>0</v>
      </c>
      <c r="AT137" s="53">
        <f t="shared" ca="1" si="33"/>
        <v>0</v>
      </c>
      <c r="AU137" s="53">
        <f t="shared" ca="1" si="34"/>
        <v>0</v>
      </c>
      <c r="AV137" s="53">
        <f t="shared" ca="1" si="35"/>
        <v>0</v>
      </c>
      <c r="AW137" s="53">
        <f t="shared" ca="1" si="36"/>
        <v>0</v>
      </c>
      <c r="AX137" s="53">
        <f t="shared" ca="1" si="37"/>
        <v>0</v>
      </c>
      <c r="AY137" s="53">
        <f t="shared" ca="1" si="38"/>
        <v>0</v>
      </c>
      <c r="AZ137" s="53">
        <f t="shared" ca="1" si="39"/>
        <v>0</v>
      </c>
      <c r="BA137" s="53">
        <f t="shared" ca="1" si="40"/>
        <v>0</v>
      </c>
      <c r="BB137" s="53">
        <f t="shared" ca="1" si="41"/>
        <v>0</v>
      </c>
      <c r="BC137" s="53">
        <f t="shared" ca="1" si="42"/>
        <v>0</v>
      </c>
      <c r="BD137" s="53">
        <f t="shared" ca="1" si="43"/>
        <v>0</v>
      </c>
      <c r="BE137" s="53">
        <f t="shared" ca="1" si="44"/>
        <v>0</v>
      </c>
      <c r="BF137" s="53">
        <f t="shared" ca="1" si="45"/>
        <v>0</v>
      </c>
      <c r="BG137" s="53">
        <f t="shared" ca="1" si="46"/>
        <v>0</v>
      </c>
      <c r="BH137" s="53">
        <f t="shared" ca="1" si="47"/>
        <v>0</v>
      </c>
      <c r="BI137" s="53">
        <f t="shared" ca="1" si="48"/>
        <v>0</v>
      </c>
      <c r="BJ137" s="53">
        <f t="shared" ca="1" si="49"/>
        <v>0</v>
      </c>
      <c r="BK137" s="53">
        <f t="shared" ca="1" si="50"/>
        <v>0</v>
      </c>
      <c r="BL137" s="53">
        <f t="shared" ca="1" si="51"/>
        <v>0</v>
      </c>
      <c r="BM137" s="53">
        <f t="shared" ca="1" si="52"/>
        <v>0</v>
      </c>
      <c r="BN137" s="53">
        <f t="shared" ca="1" si="53"/>
        <v>0</v>
      </c>
      <c r="BO137" s="53">
        <f t="shared" ca="1" si="54"/>
        <v>0</v>
      </c>
      <c r="BP137" s="53">
        <f t="shared" ca="1" si="55"/>
        <v>0</v>
      </c>
      <c r="BQ137" s="53">
        <f t="shared" ca="1" si="56"/>
        <v>0</v>
      </c>
      <c r="BR137" s="53">
        <f t="shared" ca="1" si="57"/>
        <v>0</v>
      </c>
      <c r="BS137" s="53">
        <f t="shared" ca="1" si="58"/>
        <v>0</v>
      </c>
      <c r="BU137" s="53">
        <v>0</v>
      </c>
      <c r="BV137" s="53">
        <v>0</v>
      </c>
      <c r="BW137" s="53">
        <v>0</v>
      </c>
      <c r="BX137" s="53">
        <v>0</v>
      </c>
      <c r="BY137" s="53">
        <v>0</v>
      </c>
      <c r="BZ137" s="53">
        <v>5</v>
      </c>
      <c r="CA137" s="53">
        <v>0</v>
      </c>
      <c r="CB137" s="53">
        <v>0</v>
      </c>
      <c r="CC137" s="53">
        <v>0</v>
      </c>
      <c r="CD137" s="53">
        <v>0</v>
      </c>
      <c r="CE137" s="53">
        <v>0</v>
      </c>
      <c r="CF137" s="53">
        <v>0</v>
      </c>
      <c r="CG137" s="53">
        <v>0</v>
      </c>
      <c r="CH137" s="53">
        <v>0</v>
      </c>
      <c r="CI137" s="53">
        <v>0</v>
      </c>
      <c r="CJ137" s="53">
        <v>0</v>
      </c>
      <c r="CK137" s="53">
        <v>0</v>
      </c>
      <c r="CL137" s="53">
        <v>0</v>
      </c>
      <c r="CM137" s="53">
        <v>0</v>
      </c>
      <c r="CN137" s="53">
        <v>0</v>
      </c>
      <c r="CO137" s="53">
        <v>0</v>
      </c>
      <c r="CP137" s="53">
        <v>0</v>
      </c>
      <c r="CQ137" s="53">
        <v>0</v>
      </c>
      <c r="CR137" s="53">
        <v>0</v>
      </c>
      <c r="CS137" s="53">
        <v>0</v>
      </c>
      <c r="CT137" s="53">
        <v>0</v>
      </c>
      <c r="CU137" s="53">
        <v>0</v>
      </c>
      <c r="CV137" s="53">
        <v>0</v>
      </c>
      <c r="CW137" s="53">
        <v>0</v>
      </c>
      <c r="CX137" s="53">
        <v>0</v>
      </c>
      <c r="CY137" s="53">
        <v>0</v>
      </c>
      <c r="CZ137" s="53">
        <v>0</v>
      </c>
      <c r="DA137" s="53">
        <v>0</v>
      </c>
      <c r="DB137" s="53">
        <v>0</v>
      </c>
      <c r="DC137" s="53">
        <v>0</v>
      </c>
      <c r="DD137" s="53">
        <v>0</v>
      </c>
    </row>
    <row r="138" spans="3:108" hidden="1" outlineLevel="1">
      <c r="C138" s="16" t="e">
        <f t="shared" si="64"/>
        <v>#DIV/0!</v>
      </c>
      <c r="D138" s="16">
        <f t="shared" si="65"/>
        <v>0</v>
      </c>
      <c r="E138" s="16">
        <f>COUNTIF($F$136:F138,F138)</f>
        <v>2</v>
      </c>
      <c r="F138" s="16" t="str">
        <f>Q138</f>
        <v>-</v>
      </c>
      <c r="G138" s="16" t="str">
        <f>R138</f>
        <v>-</v>
      </c>
      <c r="L138" s="16">
        <v>2</v>
      </c>
      <c r="M138" s="16"/>
      <c r="N138" s="16"/>
      <c r="O138" s="16"/>
      <c r="P138" s="16" t="s">
        <v>2</v>
      </c>
      <c r="Q138" s="69" t="str">
        <f>DGET(種族解放条件,T138,R136:R137)</f>
        <v>-</v>
      </c>
      <c r="R138" s="69" t="str">
        <f>DGET(種族解放条件,U138,R136:R137)</f>
        <v>-</v>
      </c>
      <c r="S138" s="16"/>
      <c r="T138" s="16">
        <v>6</v>
      </c>
      <c r="U138" s="16">
        <v>7</v>
      </c>
      <c r="AE138" s="59">
        <v>46</v>
      </c>
      <c r="AF138" s="59">
        <f ca="1">IF(AI138&lt;&gt;0,0,COUNTIF(AI$92:$AI138,0))</f>
        <v>0</v>
      </c>
      <c r="AG138" s="59" t="s">
        <v>127</v>
      </c>
      <c r="AH138" s="59" t="s">
        <v>131</v>
      </c>
      <c r="AI138" s="59">
        <f t="shared" ca="1" si="22"/>
        <v>1</v>
      </c>
      <c r="AJ138" s="53">
        <f t="shared" ca="1" si="23"/>
        <v>1</v>
      </c>
      <c r="AK138" s="53">
        <f t="shared" ca="1" si="24"/>
        <v>0</v>
      </c>
      <c r="AL138" s="53">
        <f t="shared" ca="1" si="25"/>
        <v>0</v>
      </c>
      <c r="AM138" s="53">
        <f t="shared" ca="1" si="26"/>
        <v>0</v>
      </c>
      <c r="AN138" s="53">
        <f t="shared" ca="1" si="27"/>
        <v>0</v>
      </c>
      <c r="AO138" s="53">
        <f t="shared" ca="1" si="28"/>
        <v>0</v>
      </c>
      <c r="AP138" s="53">
        <f t="shared" ca="1" si="29"/>
        <v>0</v>
      </c>
      <c r="AQ138" s="53">
        <f t="shared" ca="1" si="30"/>
        <v>0</v>
      </c>
      <c r="AR138" s="53">
        <f t="shared" ca="1" si="31"/>
        <v>0</v>
      </c>
      <c r="AS138" s="53">
        <f t="shared" ca="1" si="32"/>
        <v>0</v>
      </c>
      <c r="AT138" s="53">
        <f t="shared" ca="1" si="33"/>
        <v>0</v>
      </c>
      <c r="AU138" s="53">
        <f t="shared" ca="1" si="34"/>
        <v>0</v>
      </c>
      <c r="AV138" s="53">
        <f t="shared" ca="1" si="35"/>
        <v>0</v>
      </c>
      <c r="AW138" s="53">
        <f t="shared" ca="1" si="36"/>
        <v>0</v>
      </c>
      <c r="AX138" s="53">
        <f t="shared" ca="1" si="37"/>
        <v>0</v>
      </c>
      <c r="AY138" s="53">
        <f t="shared" ca="1" si="38"/>
        <v>0</v>
      </c>
      <c r="AZ138" s="53">
        <f t="shared" ca="1" si="39"/>
        <v>0</v>
      </c>
      <c r="BA138" s="53">
        <f t="shared" ca="1" si="40"/>
        <v>0</v>
      </c>
      <c r="BB138" s="53">
        <f t="shared" ca="1" si="41"/>
        <v>0</v>
      </c>
      <c r="BC138" s="53">
        <f t="shared" ca="1" si="42"/>
        <v>0</v>
      </c>
      <c r="BD138" s="53">
        <f t="shared" ca="1" si="43"/>
        <v>0</v>
      </c>
      <c r="BE138" s="53">
        <f t="shared" ca="1" si="44"/>
        <v>0</v>
      </c>
      <c r="BF138" s="53">
        <f t="shared" ca="1" si="45"/>
        <v>0</v>
      </c>
      <c r="BG138" s="53">
        <f t="shared" ca="1" si="46"/>
        <v>0</v>
      </c>
      <c r="BH138" s="53">
        <f t="shared" ca="1" si="47"/>
        <v>0</v>
      </c>
      <c r="BI138" s="53">
        <f t="shared" ca="1" si="48"/>
        <v>0</v>
      </c>
      <c r="BJ138" s="53">
        <f t="shared" ca="1" si="49"/>
        <v>0</v>
      </c>
      <c r="BK138" s="53">
        <f t="shared" ca="1" si="50"/>
        <v>0</v>
      </c>
      <c r="BL138" s="53">
        <f t="shared" ca="1" si="51"/>
        <v>0</v>
      </c>
      <c r="BM138" s="53">
        <f t="shared" ca="1" si="52"/>
        <v>0</v>
      </c>
      <c r="BN138" s="53">
        <f t="shared" ca="1" si="53"/>
        <v>0</v>
      </c>
      <c r="BO138" s="53">
        <f t="shared" ca="1" si="54"/>
        <v>0</v>
      </c>
      <c r="BP138" s="53">
        <f t="shared" ca="1" si="55"/>
        <v>0</v>
      </c>
      <c r="BQ138" s="53">
        <f t="shared" ca="1" si="56"/>
        <v>0</v>
      </c>
      <c r="BR138" s="53">
        <f t="shared" ca="1" si="57"/>
        <v>0</v>
      </c>
      <c r="BS138" s="53">
        <f t="shared" ca="1" si="58"/>
        <v>0</v>
      </c>
      <c r="BU138" s="53">
        <v>7</v>
      </c>
      <c r="BV138" s="53">
        <v>0</v>
      </c>
      <c r="BW138" s="53">
        <v>0</v>
      </c>
      <c r="BX138" s="53">
        <v>0</v>
      </c>
      <c r="BY138" s="53">
        <v>0</v>
      </c>
      <c r="BZ138" s="53">
        <v>0</v>
      </c>
      <c r="CA138" s="53">
        <v>0</v>
      </c>
      <c r="CB138" s="53">
        <v>0</v>
      </c>
      <c r="CC138" s="53">
        <v>0</v>
      </c>
      <c r="CD138" s="53">
        <v>0</v>
      </c>
      <c r="CE138" s="53">
        <v>0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0</v>
      </c>
      <c r="DA138" s="53">
        <v>0</v>
      </c>
      <c r="DB138" s="53">
        <v>0</v>
      </c>
      <c r="DC138" s="53">
        <v>0</v>
      </c>
      <c r="DD138" s="53">
        <v>0</v>
      </c>
    </row>
    <row r="139" spans="3:108" hidden="1" outlineLevel="1">
      <c r="C139" s="16" t="e">
        <f t="shared" si="64"/>
        <v>#DIV/0!</v>
      </c>
      <c r="D139" s="16">
        <f t="shared" si="65"/>
        <v>0</v>
      </c>
      <c r="E139" s="16">
        <f>COUNTIF($F$136:F139,F139)</f>
        <v>1</v>
      </c>
      <c r="F139" s="16" t="e">
        <f>P139</f>
        <v>#VALUE!</v>
      </c>
      <c r="G139" s="16" t="e">
        <f>Q139</f>
        <v>#VALUE!</v>
      </c>
      <c r="L139" s="16">
        <v>3</v>
      </c>
      <c r="M139" s="16"/>
      <c r="N139" s="16"/>
      <c r="O139" s="16" t="s">
        <v>2</v>
      </c>
      <c r="P139" s="70" t="e">
        <f>DGET(種族解放条件,T139,Q137:Q138)</f>
        <v>#VALUE!</v>
      </c>
      <c r="Q139" s="70" t="e">
        <f>DGET(種族解放条件,U139,Q137:Q138)</f>
        <v>#VALUE!</v>
      </c>
      <c r="R139" s="16"/>
      <c r="S139" s="16"/>
      <c r="T139" s="16">
        <v>6</v>
      </c>
      <c r="U139" s="16">
        <v>7</v>
      </c>
      <c r="AE139" s="59">
        <v>47</v>
      </c>
      <c r="AF139" s="59">
        <f ca="1">IF(AI139&lt;&gt;0,0,COUNTIF(AI$92:$AI139,0))</f>
        <v>0</v>
      </c>
      <c r="AG139" s="59" t="s">
        <v>127</v>
      </c>
      <c r="AH139" s="59" t="s">
        <v>132</v>
      </c>
      <c r="AI139" s="59">
        <f t="shared" ca="1" si="22"/>
        <v>1</v>
      </c>
      <c r="AJ139" s="53">
        <f t="shared" ca="1" si="23"/>
        <v>0</v>
      </c>
      <c r="AK139" s="53">
        <f t="shared" ca="1" si="24"/>
        <v>0</v>
      </c>
      <c r="AL139" s="53">
        <f t="shared" ca="1" si="25"/>
        <v>0</v>
      </c>
      <c r="AM139" s="53">
        <f t="shared" ca="1" si="26"/>
        <v>0</v>
      </c>
      <c r="AN139" s="53">
        <f t="shared" ca="1" si="27"/>
        <v>1</v>
      </c>
      <c r="AO139" s="53">
        <f t="shared" ca="1" si="28"/>
        <v>0</v>
      </c>
      <c r="AP139" s="53">
        <f t="shared" ca="1" si="29"/>
        <v>0</v>
      </c>
      <c r="AQ139" s="53">
        <f t="shared" ca="1" si="30"/>
        <v>0</v>
      </c>
      <c r="AR139" s="53">
        <f t="shared" ca="1" si="31"/>
        <v>0</v>
      </c>
      <c r="AS139" s="53">
        <f t="shared" ca="1" si="32"/>
        <v>0</v>
      </c>
      <c r="AT139" s="53">
        <f t="shared" ca="1" si="33"/>
        <v>0</v>
      </c>
      <c r="AU139" s="53">
        <f t="shared" ca="1" si="34"/>
        <v>0</v>
      </c>
      <c r="AV139" s="53">
        <f t="shared" ca="1" si="35"/>
        <v>0</v>
      </c>
      <c r="AW139" s="53">
        <f t="shared" ca="1" si="36"/>
        <v>0</v>
      </c>
      <c r="AX139" s="53">
        <f t="shared" ca="1" si="37"/>
        <v>0</v>
      </c>
      <c r="AY139" s="53">
        <f t="shared" ca="1" si="38"/>
        <v>0</v>
      </c>
      <c r="AZ139" s="53">
        <f t="shared" ca="1" si="39"/>
        <v>0</v>
      </c>
      <c r="BA139" s="53">
        <f t="shared" ca="1" si="40"/>
        <v>0</v>
      </c>
      <c r="BB139" s="53">
        <f t="shared" ca="1" si="41"/>
        <v>0</v>
      </c>
      <c r="BC139" s="53">
        <f t="shared" ca="1" si="42"/>
        <v>0</v>
      </c>
      <c r="BD139" s="53">
        <f t="shared" ca="1" si="43"/>
        <v>0</v>
      </c>
      <c r="BE139" s="53">
        <f t="shared" ca="1" si="44"/>
        <v>0</v>
      </c>
      <c r="BF139" s="53">
        <f t="shared" ca="1" si="45"/>
        <v>0</v>
      </c>
      <c r="BG139" s="53">
        <f t="shared" ca="1" si="46"/>
        <v>0</v>
      </c>
      <c r="BH139" s="53">
        <f t="shared" ca="1" si="47"/>
        <v>0</v>
      </c>
      <c r="BI139" s="53">
        <f t="shared" ca="1" si="48"/>
        <v>0</v>
      </c>
      <c r="BJ139" s="53">
        <f t="shared" ca="1" si="49"/>
        <v>0</v>
      </c>
      <c r="BK139" s="53">
        <f t="shared" ca="1" si="50"/>
        <v>0</v>
      </c>
      <c r="BL139" s="53">
        <f t="shared" ca="1" si="51"/>
        <v>0</v>
      </c>
      <c r="BM139" s="53">
        <f t="shared" ca="1" si="52"/>
        <v>0</v>
      </c>
      <c r="BN139" s="53">
        <f t="shared" ca="1" si="53"/>
        <v>0</v>
      </c>
      <c r="BO139" s="53">
        <f t="shared" ca="1" si="54"/>
        <v>0</v>
      </c>
      <c r="BP139" s="53">
        <f t="shared" ca="1" si="55"/>
        <v>0</v>
      </c>
      <c r="BQ139" s="53">
        <f t="shared" ca="1" si="56"/>
        <v>0</v>
      </c>
      <c r="BR139" s="53">
        <f t="shared" ca="1" si="57"/>
        <v>0</v>
      </c>
      <c r="BS139" s="53">
        <f t="shared" ca="1" si="58"/>
        <v>0</v>
      </c>
      <c r="BU139" s="53">
        <v>0</v>
      </c>
      <c r="BV139" s="53">
        <v>0</v>
      </c>
      <c r="BW139" s="53">
        <v>0</v>
      </c>
      <c r="BX139" s="53">
        <v>0</v>
      </c>
      <c r="BY139" s="53">
        <v>8</v>
      </c>
      <c r="BZ139" s="53">
        <v>0</v>
      </c>
      <c r="CA139" s="53">
        <v>0</v>
      </c>
      <c r="CB139" s="53">
        <v>0</v>
      </c>
      <c r="CC139" s="53">
        <v>0</v>
      </c>
      <c r="CD139" s="53">
        <v>0</v>
      </c>
      <c r="CE139" s="53">
        <v>0</v>
      </c>
      <c r="CF139" s="53">
        <v>0</v>
      </c>
      <c r="CG139" s="53">
        <v>0</v>
      </c>
      <c r="CH139" s="53">
        <v>0</v>
      </c>
      <c r="CI139" s="53">
        <v>0</v>
      </c>
      <c r="CJ139" s="53">
        <v>0</v>
      </c>
      <c r="CK139" s="53">
        <v>0</v>
      </c>
      <c r="CL139" s="53">
        <v>0</v>
      </c>
      <c r="CM139" s="53">
        <v>0</v>
      </c>
      <c r="CN139" s="53">
        <v>0</v>
      </c>
      <c r="CO139" s="53">
        <v>0</v>
      </c>
      <c r="CP139" s="53">
        <v>0</v>
      </c>
      <c r="CQ139" s="53">
        <v>0</v>
      </c>
      <c r="CR139" s="53">
        <v>0</v>
      </c>
      <c r="CS139" s="53">
        <v>0</v>
      </c>
      <c r="CT139" s="53">
        <v>0</v>
      </c>
      <c r="CU139" s="53">
        <v>0</v>
      </c>
      <c r="CV139" s="53">
        <v>0</v>
      </c>
      <c r="CW139" s="53">
        <v>0</v>
      </c>
      <c r="CX139" s="53">
        <v>0</v>
      </c>
      <c r="CY139" s="53">
        <v>0</v>
      </c>
      <c r="CZ139" s="53">
        <v>0</v>
      </c>
      <c r="DA139" s="53">
        <v>0</v>
      </c>
      <c r="DB139" s="53">
        <v>0</v>
      </c>
      <c r="DC139" s="53">
        <v>0</v>
      </c>
      <c r="DD139" s="53">
        <v>0</v>
      </c>
    </row>
    <row r="140" spans="3:108" hidden="1" outlineLevel="1">
      <c r="C140" s="16" t="e">
        <f t="shared" si="64"/>
        <v>#DIV/0!</v>
      </c>
      <c r="D140" s="16">
        <f t="shared" si="65"/>
        <v>0</v>
      </c>
      <c r="E140" s="16">
        <f>COUNTIF($F$136:F140,F140)</f>
        <v>2</v>
      </c>
      <c r="F140" s="16" t="e">
        <f>O140</f>
        <v>#VALUE!</v>
      </c>
      <c r="G140" s="16" t="e">
        <f>P140</f>
        <v>#VALUE!</v>
      </c>
      <c r="L140" s="16">
        <v>4</v>
      </c>
      <c r="M140" s="16"/>
      <c r="N140" s="16"/>
      <c r="O140" s="71" t="e">
        <f>DGET(種族解放条件,T140,P138:P139)</f>
        <v>#VALUE!</v>
      </c>
      <c r="P140" s="71" t="e">
        <f>DGET(種族解放条件,U140,P138:P139)</f>
        <v>#VALUE!</v>
      </c>
      <c r="Q140" s="16"/>
      <c r="R140" s="16"/>
      <c r="S140" s="16"/>
      <c r="T140" s="16">
        <v>6</v>
      </c>
      <c r="U140" s="16">
        <v>7</v>
      </c>
      <c r="AE140" s="59">
        <v>48</v>
      </c>
      <c r="AF140" s="59">
        <f ca="1">IF(AI140&lt;&gt;0,0,COUNTIF(AI$92:$AI140,0))</f>
        <v>0</v>
      </c>
      <c r="AG140" s="59" t="s">
        <v>133</v>
      </c>
      <c r="AH140" s="59" t="s">
        <v>134</v>
      </c>
      <c r="AI140" s="59">
        <f t="shared" ca="1" si="22"/>
        <v>1</v>
      </c>
      <c r="AJ140" s="53">
        <f t="shared" ca="1" si="23"/>
        <v>0</v>
      </c>
      <c r="AK140" s="53">
        <f t="shared" ca="1" si="24"/>
        <v>0</v>
      </c>
      <c r="AL140" s="53">
        <f t="shared" ca="1" si="25"/>
        <v>0</v>
      </c>
      <c r="AM140" s="53">
        <f t="shared" ca="1" si="26"/>
        <v>0</v>
      </c>
      <c r="AN140" s="53">
        <f t="shared" ca="1" si="27"/>
        <v>0</v>
      </c>
      <c r="AO140" s="53">
        <f t="shared" ca="1" si="28"/>
        <v>0</v>
      </c>
      <c r="AP140" s="53">
        <f t="shared" ca="1" si="29"/>
        <v>0</v>
      </c>
      <c r="AQ140" s="53">
        <f t="shared" ca="1" si="30"/>
        <v>0</v>
      </c>
      <c r="AR140" s="53">
        <f t="shared" ca="1" si="31"/>
        <v>0</v>
      </c>
      <c r="AS140" s="53">
        <f t="shared" ca="1" si="32"/>
        <v>0</v>
      </c>
      <c r="AT140" s="53">
        <f t="shared" ca="1" si="33"/>
        <v>0</v>
      </c>
      <c r="AU140" s="53">
        <f t="shared" ca="1" si="34"/>
        <v>0</v>
      </c>
      <c r="AV140" s="53">
        <f t="shared" ca="1" si="35"/>
        <v>0</v>
      </c>
      <c r="AW140" s="53">
        <f t="shared" ca="1" si="36"/>
        <v>0</v>
      </c>
      <c r="AX140" s="53">
        <f t="shared" ca="1" si="37"/>
        <v>0</v>
      </c>
      <c r="AY140" s="53">
        <f t="shared" ca="1" si="38"/>
        <v>0</v>
      </c>
      <c r="AZ140" s="53">
        <f t="shared" ca="1" si="39"/>
        <v>1</v>
      </c>
      <c r="BA140" s="53">
        <f t="shared" ca="1" si="40"/>
        <v>0</v>
      </c>
      <c r="BB140" s="53">
        <f t="shared" ca="1" si="41"/>
        <v>0</v>
      </c>
      <c r="BC140" s="53">
        <f t="shared" ca="1" si="42"/>
        <v>0</v>
      </c>
      <c r="BD140" s="53">
        <f t="shared" ca="1" si="43"/>
        <v>0</v>
      </c>
      <c r="BE140" s="53">
        <f t="shared" ca="1" si="44"/>
        <v>0</v>
      </c>
      <c r="BF140" s="53">
        <f t="shared" ca="1" si="45"/>
        <v>0</v>
      </c>
      <c r="BG140" s="53">
        <f t="shared" ca="1" si="46"/>
        <v>0</v>
      </c>
      <c r="BH140" s="53">
        <f t="shared" ca="1" si="47"/>
        <v>0</v>
      </c>
      <c r="BI140" s="53">
        <f t="shared" ca="1" si="48"/>
        <v>0</v>
      </c>
      <c r="BJ140" s="53">
        <f t="shared" ca="1" si="49"/>
        <v>0</v>
      </c>
      <c r="BK140" s="53">
        <f t="shared" ca="1" si="50"/>
        <v>0</v>
      </c>
      <c r="BL140" s="53">
        <f t="shared" ca="1" si="51"/>
        <v>0</v>
      </c>
      <c r="BM140" s="53">
        <f t="shared" ca="1" si="52"/>
        <v>0</v>
      </c>
      <c r="BN140" s="53">
        <f t="shared" ca="1" si="53"/>
        <v>0</v>
      </c>
      <c r="BO140" s="53">
        <f t="shared" ca="1" si="54"/>
        <v>0</v>
      </c>
      <c r="BP140" s="53">
        <f t="shared" ca="1" si="55"/>
        <v>0</v>
      </c>
      <c r="BQ140" s="53">
        <f t="shared" ca="1" si="56"/>
        <v>0</v>
      </c>
      <c r="BR140" s="53">
        <f t="shared" ca="1" si="57"/>
        <v>0</v>
      </c>
      <c r="BS140" s="53">
        <f t="shared" ca="1" si="58"/>
        <v>0</v>
      </c>
      <c r="BU140" s="53">
        <v>0</v>
      </c>
      <c r="BV140" s="53">
        <v>0</v>
      </c>
      <c r="BW140" s="53">
        <v>0</v>
      </c>
      <c r="BX140" s="53">
        <v>0</v>
      </c>
      <c r="BY140" s="53">
        <v>0</v>
      </c>
      <c r="BZ140" s="53">
        <v>0</v>
      </c>
      <c r="CA140" s="53">
        <v>0</v>
      </c>
      <c r="CB140" s="53">
        <v>0</v>
      </c>
      <c r="CC140" s="53">
        <v>0</v>
      </c>
      <c r="CD140" s="53">
        <v>0</v>
      </c>
      <c r="CE140" s="53">
        <v>0</v>
      </c>
      <c r="CF140" s="53">
        <v>0</v>
      </c>
      <c r="CG140" s="53">
        <v>0</v>
      </c>
      <c r="CH140" s="53">
        <v>0</v>
      </c>
      <c r="CI140" s="53">
        <v>0</v>
      </c>
      <c r="CJ140" s="53">
        <v>0</v>
      </c>
      <c r="CK140" s="53">
        <v>1</v>
      </c>
      <c r="CL140" s="53">
        <v>0</v>
      </c>
      <c r="CM140" s="53">
        <v>0</v>
      </c>
      <c r="CN140" s="53">
        <v>0</v>
      </c>
      <c r="CO140" s="53">
        <v>0</v>
      </c>
      <c r="CP140" s="53">
        <v>0</v>
      </c>
      <c r="CQ140" s="53">
        <v>0</v>
      </c>
      <c r="CR140" s="53">
        <v>0</v>
      </c>
      <c r="CS140" s="53">
        <v>0</v>
      </c>
      <c r="CT140" s="53">
        <v>0</v>
      </c>
      <c r="CU140" s="53">
        <v>0</v>
      </c>
      <c r="CV140" s="53">
        <v>0</v>
      </c>
      <c r="CW140" s="53">
        <v>0</v>
      </c>
      <c r="CX140" s="53">
        <v>0</v>
      </c>
      <c r="CY140" s="53">
        <v>0</v>
      </c>
      <c r="CZ140" s="53">
        <v>0</v>
      </c>
      <c r="DA140" s="53">
        <v>0</v>
      </c>
      <c r="DB140" s="53">
        <v>0</v>
      </c>
      <c r="DC140" s="53">
        <v>0</v>
      </c>
      <c r="DD140" s="53">
        <v>0</v>
      </c>
    </row>
    <row r="141" spans="3:108" hidden="1" outlineLevel="1">
      <c r="C141" s="16" t="e">
        <f t="shared" si="64"/>
        <v>#DIV/0!</v>
      </c>
      <c r="D141" s="16">
        <f t="shared" si="65"/>
        <v>0</v>
      </c>
      <c r="E141" s="16">
        <f>COUNTIF($F$136:F141,F141)</f>
        <v>3</v>
      </c>
      <c r="F141" s="16" t="e">
        <f>M141</f>
        <v>#VALUE!</v>
      </c>
      <c r="G141" s="16" t="e">
        <f>N141</f>
        <v>#VALUE!</v>
      </c>
      <c r="L141" s="16">
        <v>5</v>
      </c>
      <c r="M141" s="72" t="e">
        <f>DGET(種族解放条件,T141,O139:O140)</f>
        <v>#VALUE!</v>
      </c>
      <c r="N141" s="72" t="e">
        <f>DGET(種族解放条件,U141,O139:O140)</f>
        <v>#VALUE!</v>
      </c>
      <c r="O141" s="16"/>
      <c r="P141" s="16"/>
      <c r="Q141" s="16"/>
      <c r="R141" s="16"/>
      <c r="S141" s="16"/>
      <c r="T141" s="16">
        <v>6</v>
      </c>
      <c r="U141" s="16">
        <v>7</v>
      </c>
      <c r="AE141" s="59">
        <v>49</v>
      </c>
      <c r="AF141" s="59">
        <f ca="1">IF(AI141&lt;&gt;0,0,COUNTIF(AI$92:$AI141,0))</f>
        <v>0</v>
      </c>
      <c r="AG141" s="59" t="s">
        <v>133</v>
      </c>
      <c r="AH141" s="59" t="s">
        <v>135</v>
      </c>
      <c r="AI141" s="59">
        <f t="shared" ca="1" si="22"/>
        <v>1</v>
      </c>
      <c r="AJ141" s="53">
        <f t="shared" ca="1" si="23"/>
        <v>0</v>
      </c>
      <c r="AK141" s="53">
        <f t="shared" ca="1" si="24"/>
        <v>0</v>
      </c>
      <c r="AL141" s="53">
        <f t="shared" ca="1" si="25"/>
        <v>0</v>
      </c>
      <c r="AM141" s="53">
        <f t="shared" ca="1" si="26"/>
        <v>0</v>
      </c>
      <c r="AN141" s="53">
        <f t="shared" ca="1" si="27"/>
        <v>0</v>
      </c>
      <c r="AO141" s="53">
        <f t="shared" ca="1" si="28"/>
        <v>0</v>
      </c>
      <c r="AP141" s="53">
        <f t="shared" ca="1" si="29"/>
        <v>0</v>
      </c>
      <c r="AQ141" s="53">
        <f t="shared" ca="1" si="30"/>
        <v>0</v>
      </c>
      <c r="AR141" s="53">
        <f t="shared" ca="1" si="31"/>
        <v>0</v>
      </c>
      <c r="AS141" s="53">
        <f t="shared" ca="1" si="32"/>
        <v>0</v>
      </c>
      <c r="AT141" s="53">
        <f t="shared" ca="1" si="33"/>
        <v>0</v>
      </c>
      <c r="AU141" s="53">
        <f t="shared" ca="1" si="34"/>
        <v>0</v>
      </c>
      <c r="AV141" s="53">
        <f t="shared" ca="1" si="35"/>
        <v>0</v>
      </c>
      <c r="AW141" s="53">
        <f t="shared" ca="1" si="36"/>
        <v>0</v>
      </c>
      <c r="AX141" s="53">
        <f t="shared" ca="1" si="37"/>
        <v>0</v>
      </c>
      <c r="AY141" s="53">
        <f t="shared" ca="1" si="38"/>
        <v>0</v>
      </c>
      <c r="AZ141" s="53">
        <f t="shared" ca="1" si="39"/>
        <v>1</v>
      </c>
      <c r="BA141" s="53">
        <f t="shared" ca="1" si="40"/>
        <v>0</v>
      </c>
      <c r="BB141" s="53">
        <f t="shared" ca="1" si="41"/>
        <v>0</v>
      </c>
      <c r="BC141" s="53">
        <f t="shared" ca="1" si="42"/>
        <v>0</v>
      </c>
      <c r="BD141" s="53">
        <f t="shared" ca="1" si="43"/>
        <v>0</v>
      </c>
      <c r="BE141" s="53">
        <f t="shared" ca="1" si="44"/>
        <v>0</v>
      </c>
      <c r="BF141" s="53">
        <f t="shared" ca="1" si="45"/>
        <v>0</v>
      </c>
      <c r="BG141" s="53">
        <f t="shared" ca="1" si="46"/>
        <v>0</v>
      </c>
      <c r="BH141" s="53">
        <f t="shared" ca="1" si="47"/>
        <v>0</v>
      </c>
      <c r="BI141" s="53">
        <f t="shared" ca="1" si="48"/>
        <v>0</v>
      </c>
      <c r="BJ141" s="53">
        <f t="shared" ca="1" si="49"/>
        <v>0</v>
      </c>
      <c r="BK141" s="53">
        <f t="shared" ca="1" si="50"/>
        <v>0</v>
      </c>
      <c r="BL141" s="53">
        <f t="shared" ca="1" si="51"/>
        <v>0</v>
      </c>
      <c r="BM141" s="53">
        <f t="shared" ca="1" si="52"/>
        <v>0</v>
      </c>
      <c r="BN141" s="53">
        <f t="shared" ca="1" si="53"/>
        <v>0</v>
      </c>
      <c r="BO141" s="53">
        <f t="shared" ca="1" si="54"/>
        <v>0</v>
      </c>
      <c r="BP141" s="53">
        <f t="shared" ca="1" si="55"/>
        <v>0</v>
      </c>
      <c r="BQ141" s="53">
        <f t="shared" ca="1" si="56"/>
        <v>0</v>
      </c>
      <c r="BR141" s="53">
        <f t="shared" ca="1" si="57"/>
        <v>0</v>
      </c>
      <c r="BS141" s="53">
        <f t="shared" ca="1" si="58"/>
        <v>0</v>
      </c>
      <c r="BU141" s="53">
        <v>0</v>
      </c>
      <c r="BV141" s="53">
        <v>0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1</v>
      </c>
      <c r="CL141" s="53">
        <v>0</v>
      </c>
      <c r="CM141" s="53">
        <v>0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0</v>
      </c>
      <c r="DA141" s="53">
        <v>0</v>
      </c>
      <c r="DB141" s="53">
        <v>0</v>
      </c>
      <c r="DC141" s="53">
        <v>0</v>
      </c>
      <c r="DD141" s="53">
        <v>0</v>
      </c>
    </row>
    <row r="142" spans="3:108" hidden="1" outlineLevel="1">
      <c r="C142" s="16" t="e">
        <f t="shared" si="64"/>
        <v>#DIV/0!</v>
      </c>
      <c r="D142" s="16">
        <f t="shared" si="65"/>
        <v>0</v>
      </c>
      <c r="E142" s="16">
        <f>COUNTIF($F$136:F142,F142)</f>
        <v>4</v>
      </c>
      <c r="F142" s="16" t="e">
        <f>M142</f>
        <v>#VALUE!</v>
      </c>
      <c r="G142" s="16" t="e">
        <f>N142</f>
        <v>#VALUE!</v>
      </c>
      <c r="L142" s="16">
        <v>5</v>
      </c>
      <c r="M142" s="72" t="e">
        <f>DGET(種族解放条件,T142,O139:O140)</f>
        <v>#VALUE!</v>
      </c>
      <c r="N142" s="72" t="e">
        <f>DGET(種族解放条件,U142,O139:O140)</f>
        <v>#VALUE!</v>
      </c>
      <c r="O142" s="16" t="s">
        <v>2</v>
      </c>
      <c r="P142" s="16"/>
      <c r="Q142" s="16"/>
      <c r="R142" s="16"/>
      <c r="S142" s="16"/>
      <c r="T142" s="16">
        <v>8</v>
      </c>
      <c r="U142" s="16">
        <v>9</v>
      </c>
      <c r="AE142" s="59">
        <v>50</v>
      </c>
      <c r="AF142" s="59">
        <f ca="1">IF(AI142&lt;&gt;0,0,COUNTIF(AI$92:$AI142,0))</f>
        <v>0</v>
      </c>
      <c r="AG142" s="59" t="s">
        <v>133</v>
      </c>
      <c r="AH142" s="59" t="s">
        <v>136</v>
      </c>
      <c r="AI142" s="59">
        <f t="shared" ca="1" si="22"/>
        <v>1</v>
      </c>
      <c r="AJ142" s="53">
        <f t="shared" ca="1" si="23"/>
        <v>0</v>
      </c>
      <c r="AK142" s="53">
        <f t="shared" ca="1" si="24"/>
        <v>0</v>
      </c>
      <c r="AL142" s="53">
        <f t="shared" ca="1" si="25"/>
        <v>0</v>
      </c>
      <c r="AM142" s="53">
        <f t="shared" ca="1" si="26"/>
        <v>0</v>
      </c>
      <c r="AN142" s="53">
        <f t="shared" ca="1" si="27"/>
        <v>0</v>
      </c>
      <c r="AO142" s="53">
        <f t="shared" ca="1" si="28"/>
        <v>0</v>
      </c>
      <c r="AP142" s="53">
        <f t="shared" ca="1" si="29"/>
        <v>0</v>
      </c>
      <c r="AQ142" s="53">
        <f t="shared" ca="1" si="30"/>
        <v>0</v>
      </c>
      <c r="AR142" s="53">
        <f t="shared" ca="1" si="31"/>
        <v>0</v>
      </c>
      <c r="AS142" s="53">
        <f t="shared" ca="1" si="32"/>
        <v>0</v>
      </c>
      <c r="AT142" s="53">
        <f t="shared" ca="1" si="33"/>
        <v>0</v>
      </c>
      <c r="AU142" s="53">
        <f t="shared" ca="1" si="34"/>
        <v>0</v>
      </c>
      <c r="AV142" s="53">
        <f t="shared" ca="1" si="35"/>
        <v>0</v>
      </c>
      <c r="AW142" s="53">
        <f t="shared" ca="1" si="36"/>
        <v>0</v>
      </c>
      <c r="AX142" s="53">
        <f t="shared" ca="1" si="37"/>
        <v>0</v>
      </c>
      <c r="AY142" s="53">
        <f t="shared" ca="1" si="38"/>
        <v>0</v>
      </c>
      <c r="AZ142" s="53">
        <f t="shared" ca="1" si="39"/>
        <v>1</v>
      </c>
      <c r="BA142" s="53">
        <f t="shared" ca="1" si="40"/>
        <v>0</v>
      </c>
      <c r="BB142" s="53">
        <f t="shared" ca="1" si="41"/>
        <v>0</v>
      </c>
      <c r="BC142" s="53">
        <f t="shared" ca="1" si="42"/>
        <v>0</v>
      </c>
      <c r="BD142" s="53">
        <f t="shared" ca="1" si="43"/>
        <v>0</v>
      </c>
      <c r="BE142" s="53">
        <f t="shared" ca="1" si="44"/>
        <v>0</v>
      </c>
      <c r="BF142" s="53">
        <f t="shared" ca="1" si="45"/>
        <v>0</v>
      </c>
      <c r="BG142" s="53">
        <f t="shared" ca="1" si="46"/>
        <v>0</v>
      </c>
      <c r="BH142" s="53">
        <f t="shared" ca="1" si="47"/>
        <v>0</v>
      </c>
      <c r="BI142" s="53">
        <f t="shared" ca="1" si="48"/>
        <v>0</v>
      </c>
      <c r="BJ142" s="53">
        <f t="shared" ca="1" si="49"/>
        <v>0</v>
      </c>
      <c r="BK142" s="53">
        <f t="shared" ca="1" si="50"/>
        <v>0</v>
      </c>
      <c r="BL142" s="53">
        <f t="shared" ca="1" si="51"/>
        <v>0</v>
      </c>
      <c r="BM142" s="53">
        <f t="shared" ca="1" si="52"/>
        <v>0</v>
      </c>
      <c r="BN142" s="53">
        <f t="shared" ca="1" si="53"/>
        <v>0</v>
      </c>
      <c r="BO142" s="53">
        <f t="shared" ca="1" si="54"/>
        <v>0</v>
      </c>
      <c r="BP142" s="53">
        <f t="shared" ca="1" si="55"/>
        <v>0</v>
      </c>
      <c r="BQ142" s="53">
        <f t="shared" ca="1" si="56"/>
        <v>0</v>
      </c>
      <c r="BR142" s="53">
        <f t="shared" ca="1" si="57"/>
        <v>0</v>
      </c>
      <c r="BS142" s="53">
        <f t="shared" ca="1" si="58"/>
        <v>0</v>
      </c>
      <c r="BU142" s="53">
        <v>0</v>
      </c>
      <c r="BV142" s="53">
        <v>0</v>
      </c>
      <c r="BW142" s="53">
        <v>0</v>
      </c>
      <c r="BX142" s="53">
        <v>0</v>
      </c>
      <c r="BY142" s="53">
        <v>0</v>
      </c>
      <c r="BZ142" s="53">
        <v>0</v>
      </c>
      <c r="CA142" s="53">
        <v>0</v>
      </c>
      <c r="CB142" s="53">
        <v>0</v>
      </c>
      <c r="CC142" s="53">
        <v>0</v>
      </c>
      <c r="CD142" s="53">
        <v>0</v>
      </c>
      <c r="CE142" s="53">
        <v>0</v>
      </c>
      <c r="CF142" s="53">
        <v>0</v>
      </c>
      <c r="CG142" s="53">
        <v>0</v>
      </c>
      <c r="CH142" s="53">
        <v>0</v>
      </c>
      <c r="CI142" s="53">
        <v>0</v>
      </c>
      <c r="CJ142" s="53">
        <v>0</v>
      </c>
      <c r="CK142" s="53">
        <v>2</v>
      </c>
      <c r="CL142" s="53">
        <v>0</v>
      </c>
      <c r="CM142" s="53">
        <v>0</v>
      </c>
      <c r="CN142" s="53">
        <v>0</v>
      </c>
      <c r="CO142" s="53">
        <v>0</v>
      </c>
      <c r="CP142" s="53">
        <v>0</v>
      </c>
      <c r="CQ142" s="53">
        <v>0</v>
      </c>
      <c r="CR142" s="53">
        <v>0</v>
      </c>
      <c r="CS142" s="53">
        <v>0</v>
      </c>
      <c r="CT142" s="53">
        <v>0</v>
      </c>
      <c r="CU142" s="53">
        <v>0</v>
      </c>
      <c r="CV142" s="53">
        <v>0</v>
      </c>
      <c r="CW142" s="53">
        <v>0</v>
      </c>
      <c r="CX142" s="53">
        <v>0</v>
      </c>
      <c r="CY142" s="53">
        <v>0</v>
      </c>
      <c r="CZ142" s="53">
        <v>0</v>
      </c>
      <c r="DA142" s="53">
        <v>0</v>
      </c>
      <c r="DB142" s="53">
        <v>0</v>
      </c>
      <c r="DC142" s="53">
        <v>0</v>
      </c>
      <c r="DD142" s="53">
        <v>0</v>
      </c>
    </row>
    <row r="143" spans="3:108" hidden="1" outlineLevel="1">
      <c r="C143" s="16" t="e">
        <f t="shared" si="64"/>
        <v>#DIV/0!</v>
      </c>
      <c r="D143" s="16">
        <f t="shared" si="65"/>
        <v>0</v>
      </c>
      <c r="E143" s="16">
        <f>COUNTIF($F$136:F143,F143)</f>
        <v>5</v>
      </c>
      <c r="F143" s="16" t="e">
        <f>O143</f>
        <v>#VALUE!</v>
      </c>
      <c r="G143" s="16" t="e">
        <f>P143</f>
        <v>#VALUE!</v>
      </c>
      <c r="L143" s="16">
        <v>4</v>
      </c>
      <c r="M143" s="16"/>
      <c r="N143" s="16"/>
      <c r="O143" s="71" t="e">
        <f>DGET(種族解放条件,T143,P138:P139)</f>
        <v>#VALUE!</v>
      </c>
      <c r="P143" s="71" t="e">
        <f>DGET(種族解放条件,U143,P138:P139)</f>
        <v>#VALUE!</v>
      </c>
      <c r="Q143" s="16"/>
      <c r="R143" s="16"/>
      <c r="S143" s="16"/>
      <c r="T143" s="16">
        <v>8</v>
      </c>
      <c r="U143" s="16">
        <v>9</v>
      </c>
      <c r="AE143" s="59">
        <v>51</v>
      </c>
      <c r="AF143" s="59">
        <f ca="1">IF(AI143&lt;&gt;0,0,COUNTIF(AI$92:$AI143,0))</f>
        <v>0</v>
      </c>
      <c r="AG143" s="59" t="s">
        <v>133</v>
      </c>
      <c r="AH143" s="59" t="s">
        <v>137</v>
      </c>
      <c r="AI143" s="59">
        <f t="shared" ca="1" si="22"/>
        <v>1</v>
      </c>
      <c r="AJ143" s="53">
        <f t="shared" ca="1" si="23"/>
        <v>0</v>
      </c>
      <c r="AK143" s="53">
        <f t="shared" ca="1" si="24"/>
        <v>0</v>
      </c>
      <c r="AL143" s="53">
        <f t="shared" ca="1" si="25"/>
        <v>0</v>
      </c>
      <c r="AM143" s="53">
        <f t="shared" ca="1" si="26"/>
        <v>0</v>
      </c>
      <c r="AN143" s="53">
        <f t="shared" ca="1" si="27"/>
        <v>0</v>
      </c>
      <c r="AO143" s="53">
        <f t="shared" ca="1" si="28"/>
        <v>0</v>
      </c>
      <c r="AP143" s="53">
        <f t="shared" ca="1" si="29"/>
        <v>0</v>
      </c>
      <c r="AQ143" s="53">
        <f t="shared" ca="1" si="30"/>
        <v>0</v>
      </c>
      <c r="AR143" s="53">
        <f t="shared" ca="1" si="31"/>
        <v>0</v>
      </c>
      <c r="AS143" s="53">
        <f t="shared" ca="1" si="32"/>
        <v>0</v>
      </c>
      <c r="AT143" s="53">
        <f t="shared" ca="1" si="33"/>
        <v>0</v>
      </c>
      <c r="AU143" s="53">
        <f t="shared" ca="1" si="34"/>
        <v>0</v>
      </c>
      <c r="AV143" s="53">
        <f t="shared" ca="1" si="35"/>
        <v>0</v>
      </c>
      <c r="AW143" s="53">
        <f t="shared" ca="1" si="36"/>
        <v>0</v>
      </c>
      <c r="AX143" s="53">
        <f t="shared" ca="1" si="37"/>
        <v>0</v>
      </c>
      <c r="AY143" s="53">
        <f t="shared" ca="1" si="38"/>
        <v>0</v>
      </c>
      <c r="AZ143" s="53">
        <f t="shared" ca="1" si="39"/>
        <v>1</v>
      </c>
      <c r="BA143" s="53">
        <f t="shared" ca="1" si="40"/>
        <v>0</v>
      </c>
      <c r="BB143" s="53">
        <f t="shared" ca="1" si="41"/>
        <v>0</v>
      </c>
      <c r="BC143" s="53">
        <f t="shared" ca="1" si="42"/>
        <v>0</v>
      </c>
      <c r="BD143" s="53">
        <f t="shared" ca="1" si="43"/>
        <v>0</v>
      </c>
      <c r="BE143" s="53">
        <f t="shared" ca="1" si="44"/>
        <v>0</v>
      </c>
      <c r="BF143" s="53">
        <f t="shared" ca="1" si="45"/>
        <v>0</v>
      </c>
      <c r="BG143" s="53">
        <f t="shared" ca="1" si="46"/>
        <v>0</v>
      </c>
      <c r="BH143" s="53">
        <f t="shared" ca="1" si="47"/>
        <v>0</v>
      </c>
      <c r="BI143" s="53">
        <f t="shared" ca="1" si="48"/>
        <v>0</v>
      </c>
      <c r="BJ143" s="53">
        <f t="shared" ca="1" si="49"/>
        <v>0</v>
      </c>
      <c r="BK143" s="53">
        <f t="shared" ca="1" si="50"/>
        <v>0</v>
      </c>
      <c r="BL143" s="53">
        <f t="shared" ca="1" si="51"/>
        <v>0</v>
      </c>
      <c r="BM143" s="53">
        <f t="shared" ca="1" si="52"/>
        <v>0</v>
      </c>
      <c r="BN143" s="53">
        <f t="shared" ca="1" si="53"/>
        <v>0</v>
      </c>
      <c r="BO143" s="53">
        <f t="shared" ca="1" si="54"/>
        <v>0</v>
      </c>
      <c r="BP143" s="53">
        <f t="shared" ca="1" si="55"/>
        <v>0</v>
      </c>
      <c r="BQ143" s="53">
        <f t="shared" ca="1" si="56"/>
        <v>0</v>
      </c>
      <c r="BR143" s="53">
        <f t="shared" ca="1" si="57"/>
        <v>0</v>
      </c>
      <c r="BS143" s="53">
        <f t="shared" ca="1" si="58"/>
        <v>0</v>
      </c>
      <c r="BU143" s="53">
        <v>0</v>
      </c>
      <c r="BV143" s="53">
        <v>0</v>
      </c>
      <c r="BW143" s="53">
        <v>0</v>
      </c>
      <c r="BX143" s="53">
        <v>0</v>
      </c>
      <c r="BY143" s="53">
        <v>0</v>
      </c>
      <c r="BZ143" s="53">
        <v>0</v>
      </c>
      <c r="CA143" s="53">
        <v>0</v>
      </c>
      <c r="CB143" s="53">
        <v>0</v>
      </c>
      <c r="CC143" s="53">
        <v>0</v>
      </c>
      <c r="CD143" s="53">
        <v>0</v>
      </c>
      <c r="CE143" s="53">
        <v>0</v>
      </c>
      <c r="CF143" s="53">
        <v>0</v>
      </c>
      <c r="CG143" s="53">
        <v>0</v>
      </c>
      <c r="CH143" s="53">
        <v>0</v>
      </c>
      <c r="CI143" s="53">
        <v>0</v>
      </c>
      <c r="CJ143" s="53">
        <v>0</v>
      </c>
      <c r="CK143" s="53">
        <v>3</v>
      </c>
      <c r="CL143" s="53">
        <v>0</v>
      </c>
      <c r="CM143" s="53">
        <v>0</v>
      </c>
      <c r="CN143" s="53">
        <v>0</v>
      </c>
      <c r="CO143" s="53">
        <v>0</v>
      </c>
      <c r="CP143" s="53">
        <v>0</v>
      </c>
      <c r="CQ143" s="53">
        <v>0</v>
      </c>
      <c r="CR143" s="53">
        <v>0</v>
      </c>
      <c r="CS143" s="53">
        <v>0</v>
      </c>
      <c r="CT143" s="53">
        <v>0</v>
      </c>
      <c r="CU143" s="53">
        <v>0</v>
      </c>
      <c r="CV143" s="53">
        <v>0</v>
      </c>
      <c r="CW143" s="53">
        <v>0</v>
      </c>
      <c r="CX143" s="53">
        <v>0</v>
      </c>
      <c r="CY143" s="53">
        <v>0</v>
      </c>
      <c r="CZ143" s="53">
        <v>0</v>
      </c>
      <c r="DA143" s="53">
        <v>0</v>
      </c>
      <c r="DB143" s="53">
        <v>0</v>
      </c>
      <c r="DC143" s="53">
        <v>0</v>
      </c>
      <c r="DD143" s="53">
        <v>0</v>
      </c>
    </row>
    <row r="144" spans="3:108" hidden="1" outlineLevel="1">
      <c r="C144" s="16" t="e">
        <f t="shared" si="64"/>
        <v>#DIV/0!</v>
      </c>
      <c r="D144" s="16">
        <f t="shared" si="65"/>
        <v>0</v>
      </c>
      <c r="E144" s="16">
        <f>COUNTIF($F$136:F144,F144)</f>
        <v>6</v>
      </c>
      <c r="F144" s="16" t="e">
        <f>M144</f>
        <v>#VALUE!</v>
      </c>
      <c r="G144" s="16" t="e">
        <f>N144</f>
        <v>#VALUE!</v>
      </c>
      <c r="L144" s="16">
        <v>5</v>
      </c>
      <c r="M144" s="72" t="e">
        <f>DGET(種族解放条件,T144,O142:O143)</f>
        <v>#VALUE!</v>
      </c>
      <c r="N144" s="72" t="e">
        <f>DGET(種族解放条件,U144,O142:O143)</f>
        <v>#VALUE!</v>
      </c>
      <c r="O144" s="16"/>
      <c r="P144" s="16"/>
      <c r="Q144" s="16"/>
      <c r="R144" s="16"/>
      <c r="S144" s="16"/>
      <c r="T144" s="16">
        <v>6</v>
      </c>
      <c r="U144" s="16">
        <v>7</v>
      </c>
      <c r="AE144" s="59">
        <v>52</v>
      </c>
      <c r="AF144" s="59">
        <f ca="1">IF(AI144&lt;&gt;0,0,COUNTIF(AI$92:$AI144,0))</f>
        <v>0</v>
      </c>
      <c r="AG144" s="59" t="s">
        <v>133</v>
      </c>
      <c r="AH144" s="59" t="s">
        <v>138</v>
      </c>
      <c r="AI144" s="59">
        <f t="shared" ca="1" si="22"/>
        <v>1</v>
      </c>
      <c r="AJ144" s="53">
        <f t="shared" ca="1" si="23"/>
        <v>0</v>
      </c>
      <c r="AK144" s="53">
        <f t="shared" ca="1" si="24"/>
        <v>0</v>
      </c>
      <c r="AL144" s="53">
        <f t="shared" ca="1" si="25"/>
        <v>0</v>
      </c>
      <c r="AM144" s="53">
        <f t="shared" ca="1" si="26"/>
        <v>0</v>
      </c>
      <c r="AN144" s="53">
        <f t="shared" ca="1" si="27"/>
        <v>0</v>
      </c>
      <c r="AO144" s="53">
        <f t="shared" ca="1" si="28"/>
        <v>0</v>
      </c>
      <c r="AP144" s="53">
        <f t="shared" ca="1" si="29"/>
        <v>0</v>
      </c>
      <c r="AQ144" s="53">
        <f t="shared" ca="1" si="30"/>
        <v>0</v>
      </c>
      <c r="AR144" s="53">
        <f t="shared" ca="1" si="31"/>
        <v>0</v>
      </c>
      <c r="AS144" s="53">
        <f t="shared" ca="1" si="32"/>
        <v>0</v>
      </c>
      <c r="AT144" s="53">
        <f t="shared" ca="1" si="33"/>
        <v>0</v>
      </c>
      <c r="AU144" s="53">
        <f t="shared" ca="1" si="34"/>
        <v>0</v>
      </c>
      <c r="AV144" s="53">
        <f t="shared" ca="1" si="35"/>
        <v>0</v>
      </c>
      <c r="AW144" s="53">
        <f t="shared" ca="1" si="36"/>
        <v>0</v>
      </c>
      <c r="AX144" s="53">
        <f t="shared" ca="1" si="37"/>
        <v>0</v>
      </c>
      <c r="AY144" s="53">
        <f t="shared" ca="1" si="38"/>
        <v>0</v>
      </c>
      <c r="AZ144" s="53">
        <f t="shared" ca="1" si="39"/>
        <v>1</v>
      </c>
      <c r="BA144" s="53">
        <f t="shared" ca="1" si="40"/>
        <v>0</v>
      </c>
      <c r="BB144" s="53">
        <f t="shared" ca="1" si="41"/>
        <v>0</v>
      </c>
      <c r="BC144" s="53">
        <f t="shared" ca="1" si="42"/>
        <v>0</v>
      </c>
      <c r="BD144" s="53">
        <f t="shared" ca="1" si="43"/>
        <v>0</v>
      </c>
      <c r="BE144" s="53">
        <f t="shared" ca="1" si="44"/>
        <v>0</v>
      </c>
      <c r="BF144" s="53">
        <f t="shared" ca="1" si="45"/>
        <v>0</v>
      </c>
      <c r="BG144" s="53">
        <f t="shared" ca="1" si="46"/>
        <v>0</v>
      </c>
      <c r="BH144" s="53">
        <f t="shared" ca="1" si="47"/>
        <v>0</v>
      </c>
      <c r="BI144" s="53">
        <f t="shared" ca="1" si="48"/>
        <v>0</v>
      </c>
      <c r="BJ144" s="53">
        <f t="shared" ca="1" si="49"/>
        <v>0</v>
      </c>
      <c r="BK144" s="53">
        <f t="shared" ca="1" si="50"/>
        <v>0</v>
      </c>
      <c r="BL144" s="53">
        <f t="shared" ca="1" si="51"/>
        <v>0</v>
      </c>
      <c r="BM144" s="53">
        <f t="shared" ca="1" si="52"/>
        <v>0</v>
      </c>
      <c r="BN144" s="53">
        <f t="shared" ca="1" si="53"/>
        <v>0</v>
      </c>
      <c r="BO144" s="53">
        <f t="shared" ca="1" si="54"/>
        <v>0</v>
      </c>
      <c r="BP144" s="53">
        <f t="shared" ca="1" si="55"/>
        <v>0</v>
      </c>
      <c r="BQ144" s="53">
        <f t="shared" ca="1" si="56"/>
        <v>0</v>
      </c>
      <c r="BR144" s="53">
        <f t="shared" ca="1" si="57"/>
        <v>0</v>
      </c>
      <c r="BS144" s="53">
        <f t="shared" ca="1" si="58"/>
        <v>0</v>
      </c>
      <c r="BU144" s="53">
        <v>0</v>
      </c>
      <c r="BV144" s="53">
        <v>0</v>
      </c>
      <c r="BW144" s="53">
        <v>0</v>
      </c>
      <c r="BX144" s="53">
        <v>0</v>
      </c>
      <c r="BY144" s="53">
        <v>0</v>
      </c>
      <c r="BZ144" s="53">
        <v>0</v>
      </c>
      <c r="CA144" s="53">
        <v>0</v>
      </c>
      <c r="CB144" s="53">
        <v>0</v>
      </c>
      <c r="CC144" s="53">
        <v>0</v>
      </c>
      <c r="CD144" s="53">
        <v>0</v>
      </c>
      <c r="CE144" s="53">
        <v>0</v>
      </c>
      <c r="CF144" s="53">
        <v>0</v>
      </c>
      <c r="CG144" s="53">
        <v>0</v>
      </c>
      <c r="CH144" s="53">
        <v>0</v>
      </c>
      <c r="CI144" s="53">
        <v>0</v>
      </c>
      <c r="CJ144" s="53">
        <v>0</v>
      </c>
      <c r="CK144" s="53">
        <v>4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0</v>
      </c>
      <c r="DA144" s="53">
        <v>0</v>
      </c>
      <c r="DB144" s="53">
        <v>0</v>
      </c>
      <c r="DC144" s="53">
        <v>0</v>
      </c>
      <c r="DD144" s="53">
        <v>0</v>
      </c>
    </row>
    <row r="145" spans="3:108" hidden="1" outlineLevel="1">
      <c r="C145" s="16" t="e">
        <f t="shared" si="64"/>
        <v>#DIV/0!</v>
      </c>
      <c r="D145" s="16">
        <f t="shared" si="65"/>
        <v>0</v>
      </c>
      <c r="E145" s="16">
        <f>COUNTIF($F$136:F145,F145)</f>
        <v>7</v>
      </c>
      <c r="F145" s="16" t="e">
        <f>M145</f>
        <v>#VALUE!</v>
      </c>
      <c r="G145" s="16" t="e">
        <f>N145</f>
        <v>#VALUE!</v>
      </c>
      <c r="L145" s="16">
        <v>5</v>
      </c>
      <c r="M145" s="72" t="e">
        <f>DGET(種族解放条件,T145,O142:O143)</f>
        <v>#VALUE!</v>
      </c>
      <c r="N145" s="72" t="e">
        <f>DGET(種族解放条件,U145,O142:O143)</f>
        <v>#VALUE!</v>
      </c>
      <c r="O145" s="16"/>
      <c r="P145" s="16" t="s">
        <v>2</v>
      </c>
      <c r="Q145" s="16"/>
      <c r="R145" s="16"/>
      <c r="S145" s="16"/>
      <c r="T145" s="16">
        <v>8</v>
      </c>
      <c r="U145" s="16">
        <v>9</v>
      </c>
      <c r="AE145" s="59">
        <v>53</v>
      </c>
      <c r="AF145" s="59">
        <f ca="1">IF(AI145&lt;&gt;0,0,COUNTIF(AI$92:$AI145,0))</f>
        <v>0</v>
      </c>
      <c r="AG145" s="59" t="s">
        <v>133</v>
      </c>
      <c r="AH145" s="59" t="s">
        <v>139</v>
      </c>
      <c r="AI145" s="59">
        <f t="shared" ca="1" si="22"/>
        <v>1</v>
      </c>
      <c r="AJ145" s="53">
        <f t="shared" ca="1" si="23"/>
        <v>0</v>
      </c>
      <c r="AK145" s="53">
        <f t="shared" ca="1" si="24"/>
        <v>0</v>
      </c>
      <c r="AL145" s="53">
        <f t="shared" ca="1" si="25"/>
        <v>0</v>
      </c>
      <c r="AM145" s="53">
        <f t="shared" ca="1" si="26"/>
        <v>0</v>
      </c>
      <c r="AN145" s="53">
        <f t="shared" ca="1" si="27"/>
        <v>0</v>
      </c>
      <c r="AO145" s="53">
        <f t="shared" ca="1" si="28"/>
        <v>0</v>
      </c>
      <c r="AP145" s="53">
        <f t="shared" ca="1" si="29"/>
        <v>0</v>
      </c>
      <c r="AQ145" s="53">
        <f t="shared" ca="1" si="30"/>
        <v>0</v>
      </c>
      <c r="AR145" s="53">
        <f t="shared" ca="1" si="31"/>
        <v>0</v>
      </c>
      <c r="AS145" s="53">
        <f t="shared" ca="1" si="32"/>
        <v>0</v>
      </c>
      <c r="AT145" s="53">
        <f t="shared" ca="1" si="33"/>
        <v>0</v>
      </c>
      <c r="AU145" s="53">
        <f t="shared" ca="1" si="34"/>
        <v>0</v>
      </c>
      <c r="AV145" s="53">
        <f t="shared" ca="1" si="35"/>
        <v>0</v>
      </c>
      <c r="AW145" s="53">
        <f t="shared" ca="1" si="36"/>
        <v>0</v>
      </c>
      <c r="AX145" s="53">
        <f t="shared" ca="1" si="37"/>
        <v>0</v>
      </c>
      <c r="AY145" s="53">
        <f t="shared" ca="1" si="38"/>
        <v>0</v>
      </c>
      <c r="AZ145" s="53">
        <f t="shared" ca="1" si="39"/>
        <v>1</v>
      </c>
      <c r="BA145" s="53">
        <f t="shared" ca="1" si="40"/>
        <v>0</v>
      </c>
      <c r="BB145" s="53">
        <f t="shared" ca="1" si="41"/>
        <v>0</v>
      </c>
      <c r="BC145" s="53">
        <f t="shared" ca="1" si="42"/>
        <v>0</v>
      </c>
      <c r="BD145" s="53">
        <f t="shared" ca="1" si="43"/>
        <v>0</v>
      </c>
      <c r="BE145" s="53">
        <f t="shared" ca="1" si="44"/>
        <v>0</v>
      </c>
      <c r="BF145" s="53">
        <f t="shared" ca="1" si="45"/>
        <v>0</v>
      </c>
      <c r="BG145" s="53">
        <f t="shared" ca="1" si="46"/>
        <v>0</v>
      </c>
      <c r="BH145" s="53">
        <f t="shared" ca="1" si="47"/>
        <v>0</v>
      </c>
      <c r="BI145" s="53">
        <f t="shared" ca="1" si="48"/>
        <v>0</v>
      </c>
      <c r="BJ145" s="53">
        <f t="shared" ca="1" si="49"/>
        <v>0</v>
      </c>
      <c r="BK145" s="53">
        <f t="shared" ca="1" si="50"/>
        <v>0</v>
      </c>
      <c r="BL145" s="53">
        <f t="shared" ca="1" si="51"/>
        <v>0</v>
      </c>
      <c r="BM145" s="53">
        <f t="shared" ca="1" si="52"/>
        <v>0</v>
      </c>
      <c r="BN145" s="53">
        <f t="shared" ca="1" si="53"/>
        <v>0</v>
      </c>
      <c r="BO145" s="53">
        <f t="shared" ca="1" si="54"/>
        <v>0</v>
      </c>
      <c r="BP145" s="53">
        <f t="shared" ca="1" si="55"/>
        <v>0</v>
      </c>
      <c r="BQ145" s="53">
        <f t="shared" ca="1" si="56"/>
        <v>0</v>
      </c>
      <c r="BR145" s="53">
        <f t="shared" ca="1" si="57"/>
        <v>0</v>
      </c>
      <c r="BS145" s="53">
        <f t="shared" ca="1" si="58"/>
        <v>0</v>
      </c>
      <c r="BU145" s="53">
        <v>0</v>
      </c>
      <c r="BV145" s="53">
        <v>0</v>
      </c>
      <c r="BW145" s="53">
        <v>0</v>
      </c>
      <c r="BX145" s="53">
        <v>0</v>
      </c>
      <c r="BY145" s="53">
        <v>0</v>
      </c>
      <c r="BZ145" s="53">
        <v>0</v>
      </c>
      <c r="CA145" s="53">
        <v>0</v>
      </c>
      <c r="CB145" s="53">
        <v>0</v>
      </c>
      <c r="CC145" s="53">
        <v>0</v>
      </c>
      <c r="CD145" s="53">
        <v>0</v>
      </c>
      <c r="CE145" s="53">
        <v>0</v>
      </c>
      <c r="CF145" s="53">
        <v>0</v>
      </c>
      <c r="CG145" s="53">
        <v>0</v>
      </c>
      <c r="CH145" s="53">
        <v>0</v>
      </c>
      <c r="CI145" s="53">
        <v>0</v>
      </c>
      <c r="CJ145" s="53">
        <v>0</v>
      </c>
      <c r="CK145" s="53">
        <v>5</v>
      </c>
      <c r="CL145" s="53">
        <v>0</v>
      </c>
      <c r="CM145" s="53">
        <v>0</v>
      </c>
      <c r="CN145" s="53">
        <v>0</v>
      </c>
      <c r="CO145" s="53">
        <v>0</v>
      </c>
      <c r="CP145" s="53">
        <v>0</v>
      </c>
      <c r="CQ145" s="53">
        <v>0</v>
      </c>
      <c r="CR145" s="53">
        <v>0</v>
      </c>
      <c r="CS145" s="53">
        <v>0</v>
      </c>
      <c r="CT145" s="53">
        <v>0</v>
      </c>
      <c r="CU145" s="53">
        <v>0</v>
      </c>
      <c r="CV145" s="53">
        <v>0</v>
      </c>
      <c r="CW145" s="53">
        <v>0</v>
      </c>
      <c r="CX145" s="53">
        <v>0</v>
      </c>
      <c r="CY145" s="53">
        <v>0</v>
      </c>
      <c r="CZ145" s="53">
        <v>0</v>
      </c>
      <c r="DA145" s="53">
        <v>0</v>
      </c>
      <c r="DB145" s="53">
        <v>0</v>
      </c>
      <c r="DC145" s="53">
        <v>0</v>
      </c>
      <c r="DD145" s="53">
        <v>0</v>
      </c>
    </row>
    <row r="146" spans="3:108" hidden="1" outlineLevel="1">
      <c r="C146" s="16" t="e">
        <f t="shared" si="64"/>
        <v>#DIV/0!</v>
      </c>
      <c r="D146" s="16">
        <f t="shared" si="65"/>
        <v>0</v>
      </c>
      <c r="E146" s="16">
        <f>COUNTIF($F$136:F146,F146)</f>
        <v>8</v>
      </c>
      <c r="F146" s="16" t="e">
        <f>P146</f>
        <v>#VALUE!</v>
      </c>
      <c r="G146" s="16" t="e">
        <f>Q146</f>
        <v>#VALUE!</v>
      </c>
      <c r="L146" s="16">
        <v>3</v>
      </c>
      <c r="M146" s="16"/>
      <c r="N146" s="16"/>
      <c r="O146" s="16" t="s">
        <v>2</v>
      </c>
      <c r="P146" s="70" t="e">
        <f>DGET(種族解放条件,T146,Q137:Q138)</f>
        <v>#VALUE!</v>
      </c>
      <c r="Q146" s="70" t="e">
        <f>DGET(種族解放条件,U146,Q137:Q138)</f>
        <v>#VALUE!</v>
      </c>
      <c r="R146" s="16"/>
      <c r="S146" s="16"/>
      <c r="T146" s="16">
        <v>8</v>
      </c>
      <c r="U146" s="16">
        <v>9</v>
      </c>
      <c r="AE146" s="59">
        <v>54</v>
      </c>
      <c r="AF146" s="59">
        <f ca="1">IF(AI146&lt;&gt;0,0,COUNTIF(AI$92:$AI146,0))</f>
        <v>0</v>
      </c>
      <c r="AG146" s="59" t="s">
        <v>133</v>
      </c>
      <c r="AH146" s="59" t="s">
        <v>140</v>
      </c>
      <c r="AI146" s="59">
        <f t="shared" ca="1" si="22"/>
        <v>1</v>
      </c>
      <c r="AJ146" s="53">
        <f t="shared" ca="1" si="23"/>
        <v>0</v>
      </c>
      <c r="AK146" s="53">
        <f t="shared" ca="1" si="24"/>
        <v>0</v>
      </c>
      <c r="AL146" s="53">
        <f t="shared" ca="1" si="25"/>
        <v>0</v>
      </c>
      <c r="AM146" s="53">
        <f t="shared" ca="1" si="26"/>
        <v>0</v>
      </c>
      <c r="AN146" s="53">
        <f t="shared" ca="1" si="27"/>
        <v>0</v>
      </c>
      <c r="AO146" s="53">
        <f t="shared" ca="1" si="28"/>
        <v>0</v>
      </c>
      <c r="AP146" s="53">
        <f t="shared" ca="1" si="29"/>
        <v>0</v>
      </c>
      <c r="AQ146" s="53">
        <f t="shared" ca="1" si="30"/>
        <v>0</v>
      </c>
      <c r="AR146" s="53">
        <f t="shared" ca="1" si="31"/>
        <v>0</v>
      </c>
      <c r="AS146" s="53">
        <f t="shared" ca="1" si="32"/>
        <v>0</v>
      </c>
      <c r="AT146" s="53">
        <f t="shared" ca="1" si="33"/>
        <v>0</v>
      </c>
      <c r="AU146" s="53">
        <f t="shared" ca="1" si="34"/>
        <v>0</v>
      </c>
      <c r="AV146" s="53">
        <f t="shared" ca="1" si="35"/>
        <v>0</v>
      </c>
      <c r="AW146" s="53">
        <f t="shared" ca="1" si="36"/>
        <v>0</v>
      </c>
      <c r="AX146" s="53">
        <f t="shared" ca="1" si="37"/>
        <v>0</v>
      </c>
      <c r="AY146" s="53">
        <f t="shared" ca="1" si="38"/>
        <v>0</v>
      </c>
      <c r="AZ146" s="53">
        <f t="shared" ca="1" si="39"/>
        <v>1</v>
      </c>
      <c r="BA146" s="53">
        <f t="shared" ca="1" si="40"/>
        <v>0</v>
      </c>
      <c r="BB146" s="53">
        <f t="shared" ca="1" si="41"/>
        <v>0</v>
      </c>
      <c r="BC146" s="53">
        <f t="shared" ca="1" si="42"/>
        <v>0</v>
      </c>
      <c r="BD146" s="53">
        <f t="shared" ca="1" si="43"/>
        <v>0</v>
      </c>
      <c r="BE146" s="53">
        <f t="shared" ca="1" si="44"/>
        <v>0</v>
      </c>
      <c r="BF146" s="53">
        <f t="shared" ca="1" si="45"/>
        <v>0</v>
      </c>
      <c r="BG146" s="53">
        <f t="shared" ca="1" si="46"/>
        <v>0</v>
      </c>
      <c r="BH146" s="53">
        <f t="shared" ca="1" si="47"/>
        <v>0</v>
      </c>
      <c r="BI146" s="53">
        <f t="shared" ca="1" si="48"/>
        <v>0</v>
      </c>
      <c r="BJ146" s="53">
        <f t="shared" ca="1" si="49"/>
        <v>0</v>
      </c>
      <c r="BK146" s="53">
        <f t="shared" ca="1" si="50"/>
        <v>0</v>
      </c>
      <c r="BL146" s="53">
        <f t="shared" ca="1" si="51"/>
        <v>0</v>
      </c>
      <c r="BM146" s="53">
        <f t="shared" ca="1" si="52"/>
        <v>0</v>
      </c>
      <c r="BN146" s="53">
        <f t="shared" ca="1" si="53"/>
        <v>0</v>
      </c>
      <c r="BO146" s="53">
        <f t="shared" ca="1" si="54"/>
        <v>0</v>
      </c>
      <c r="BP146" s="53">
        <f t="shared" ca="1" si="55"/>
        <v>0</v>
      </c>
      <c r="BQ146" s="53">
        <f t="shared" ca="1" si="56"/>
        <v>0</v>
      </c>
      <c r="BR146" s="53">
        <f t="shared" ca="1" si="57"/>
        <v>0</v>
      </c>
      <c r="BS146" s="53">
        <f t="shared" ca="1" si="58"/>
        <v>0</v>
      </c>
      <c r="BU146" s="53">
        <v>0</v>
      </c>
      <c r="BV146" s="53">
        <v>0</v>
      </c>
      <c r="BW146" s="53">
        <v>0</v>
      </c>
      <c r="BX146" s="53">
        <v>0</v>
      </c>
      <c r="BY146" s="53">
        <v>0</v>
      </c>
      <c r="BZ146" s="53">
        <v>0</v>
      </c>
      <c r="CA146" s="53">
        <v>0</v>
      </c>
      <c r="CB146" s="53">
        <v>0</v>
      </c>
      <c r="CC146" s="53">
        <v>0</v>
      </c>
      <c r="CD146" s="53">
        <v>0</v>
      </c>
      <c r="CE146" s="53">
        <v>0</v>
      </c>
      <c r="CF146" s="53">
        <v>0</v>
      </c>
      <c r="CG146" s="53">
        <v>0</v>
      </c>
      <c r="CH146" s="53">
        <v>0</v>
      </c>
      <c r="CI146" s="53">
        <v>0</v>
      </c>
      <c r="CJ146" s="53">
        <v>0</v>
      </c>
      <c r="CK146" s="53">
        <v>6</v>
      </c>
      <c r="CL146" s="53">
        <v>0</v>
      </c>
      <c r="CM146" s="53">
        <v>0</v>
      </c>
      <c r="CN146" s="53">
        <v>0</v>
      </c>
      <c r="CO146" s="53">
        <v>0</v>
      </c>
      <c r="CP146" s="53">
        <v>0</v>
      </c>
      <c r="CQ146" s="53">
        <v>0</v>
      </c>
      <c r="CR146" s="53">
        <v>0</v>
      </c>
      <c r="CS146" s="53">
        <v>0</v>
      </c>
      <c r="CT146" s="53">
        <v>0</v>
      </c>
      <c r="CU146" s="53">
        <v>0</v>
      </c>
      <c r="CV146" s="53">
        <v>0</v>
      </c>
      <c r="CW146" s="53">
        <v>0</v>
      </c>
      <c r="CX146" s="53">
        <v>0</v>
      </c>
      <c r="CY146" s="53">
        <v>0</v>
      </c>
      <c r="CZ146" s="53">
        <v>0</v>
      </c>
      <c r="DA146" s="53">
        <v>0</v>
      </c>
      <c r="DB146" s="53">
        <v>0</v>
      </c>
      <c r="DC146" s="53">
        <v>0</v>
      </c>
      <c r="DD146" s="53">
        <v>0</v>
      </c>
    </row>
    <row r="147" spans="3:108" hidden="1" outlineLevel="1">
      <c r="C147" s="16" t="e">
        <f t="shared" si="64"/>
        <v>#DIV/0!</v>
      </c>
      <c r="D147" s="16">
        <f t="shared" si="65"/>
        <v>0</v>
      </c>
      <c r="E147" s="16">
        <f>COUNTIF($F$136:F147,F147)</f>
        <v>9</v>
      </c>
      <c r="F147" s="16" t="e">
        <f>O147</f>
        <v>#VALUE!</v>
      </c>
      <c r="G147" s="16" t="e">
        <f>P147</f>
        <v>#VALUE!</v>
      </c>
      <c r="L147" s="16">
        <v>4</v>
      </c>
      <c r="M147" s="16"/>
      <c r="N147" s="16"/>
      <c r="O147" s="71" t="e">
        <f>DGET(種族解放条件,T147,P145:P146)</f>
        <v>#VALUE!</v>
      </c>
      <c r="P147" s="71" t="e">
        <f>DGET(種族解放条件,U147,P145:P146)</f>
        <v>#VALUE!</v>
      </c>
      <c r="Q147" s="16"/>
      <c r="R147" s="16"/>
      <c r="S147" s="16"/>
      <c r="T147" s="16">
        <v>6</v>
      </c>
      <c r="U147" s="16">
        <v>7</v>
      </c>
      <c r="AE147" s="59">
        <v>55</v>
      </c>
      <c r="AF147" s="59">
        <f ca="1">IF(AI147&lt;&gt;0,0,COUNTIF(AI$92:$AI147,0))</f>
        <v>0</v>
      </c>
      <c r="AG147" s="59" t="s">
        <v>133</v>
      </c>
      <c r="AH147" s="59" t="s">
        <v>141</v>
      </c>
      <c r="AI147" s="59">
        <f t="shared" ca="1" si="22"/>
        <v>1</v>
      </c>
      <c r="AJ147" s="53">
        <f t="shared" ca="1" si="23"/>
        <v>0</v>
      </c>
      <c r="AK147" s="53">
        <f t="shared" ca="1" si="24"/>
        <v>0</v>
      </c>
      <c r="AL147" s="53">
        <f t="shared" ca="1" si="25"/>
        <v>0</v>
      </c>
      <c r="AM147" s="53">
        <f t="shared" ca="1" si="26"/>
        <v>0</v>
      </c>
      <c r="AN147" s="53">
        <f t="shared" ca="1" si="27"/>
        <v>0</v>
      </c>
      <c r="AO147" s="53">
        <f t="shared" ca="1" si="28"/>
        <v>0</v>
      </c>
      <c r="AP147" s="53">
        <f t="shared" ca="1" si="29"/>
        <v>0</v>
      </c>
      <c r="AQ147" s="53">
        <f t="shared" ca="1" si="30"/>
        <v>0</v>
      </c>
      <c r="AR147" s="53">
        <f t="shared" ca="1" si="31"/>
        <v>0</v>
      </c>
      <c r="AS147" s="53">
        <f t="shared" ca="1" si="32"/>
        <v>0</v>
      </c>
      <c r="AT147" s="53">
        <f t="shared" ca="1" si="33"/>
        <v>0</v>
      </c>
      <c r="AU147" s="53">
        <f t="shared" ca="1" si="34"/>
        <v>0</v>
      </c>
      <c r="AV147" s="53">
        <f t="shared" ca="1" si="35"/>
        <v>0</v>
      </c>
      <c r="AW147" s="53">
        <f t="shared" ca="1" si="36"/>
        <v>0</v>
      </c>
      <c r="AX147" s="53">
        <f t="shared" ca="1" si="37"/>
        <v>0</v>
      </c>
      <c r="AY147" s="53">
        <f t="shared" ca="1" si="38"/>
        <v>0</v>
      </c>
      <c r="AZ147" s="53">
        <f t="shared" ca="1" si="39"/>
        <v>1</v>
      </c>
      <c r="BA147" s="53">
        <f t="shared" ca="1" si="40"/>
        <v>0</v>
      </c>
      <c r="BB147" s="53">
        <f t="shared" ca="1" si="41"/>
        <v>0</v>
      </c>
      <c r="BC147" s="53">
        <f t="shared" ca="1" si="42"/>
        <v>0</v>
      </c>
      <c r="BD147" s="53">
        <f t="shared" ca="1" si="43"/>
        <v>0</v>
      </c>
      <c r="BE147" s="53">
        <f t="shared" ca="1" si="44"/>
        <v>0</v>
      </c>
      <c r="BF147" s="53">
        <f t="shared" ca="1" si="45"/>
        <v>0</v>
      </c>
      <c r="BG147" s="53">
        <f t="shared" ca="1" si="46"/>
        <v>0</v>
      </c>
      <c r="BH147" s="53">
        <f t="shared" ca="1" si="47"/>
        <v>0</v>
      </c>
      <c r="BI147" s="53">
        <f t="shared" ca="1" si="48"/>
        <v>0</v>
      </c>
      <c r="BJ147" s="53">
        <f t="shared" ca="1" si="49"/>
        <v>0</v>
      </c>
      <c r="BK147" s="53">
        <f t="shared" ca="1" si="50"/>
        <v>0</v>
      </c>
      <c r="BL147" s="53">
        <f t="shared" ca="1" si="51"/>
        <v>0</v>
      </c>
      <c r="BM147" s="53">
        <f t="shared" ca="1" si="52"/>
        <v>0</v>
      </c>
      <c r="BN147" s="53">
        <f t="shared" ca="1" si="53"/>
        <v>0</v>
      </c>
      <c r="BO147" s="53">
        <f t="shared" ca="1" si="54"/>
        <v>0</v>
      </c>
      <c r="BP147" s="53">
        <f t="shared" ca="1" si="55"/>
        <v>0</v>
      </c>
      <c r="BQ147" s="53">
        <f t="shared" ca="1" si="56"/>
        <v>0</v>
      </c>
      <c r="BR147" s="53">
        <f t="shared" ca="1" si="57"/>
        <v>0</v>
      </c>
      <c r="BS147" s="53">
        <f t="shared" ca="1" si="58"/>
        <v>0</v>
      </c>
      <c r="BU147" s="53">
        <v>0</v>
      </c>
      <c r="BV147" s="53">
        <v>0</v>
      </c>
      <c r="BW147" s="53">
        <v>0</v>
      </c>
      <c r="BX147" s="53">
        <v>0</v>
      </c>
      <c r="BY147" s="53">
        <v>0</v>
      </c>
      <c r="BZ147" s="53">
        <v>0</v>
      </c>
      <c r="CA147" s="53">
        <v>0</v>
      </c>
      <c r="CB147" s="53">
        <v>0</v>
      </c>
      <c r="CC147" s="53">
        <v>0</v>
      </c>
      <c r="CD147" s="53">
        <v>0</v>
      </c>
      <c r="CE147" s="53">
        <v>0</v>
      </c>
      <c r="CF147" s="53">
        <v>0</v>
      </c>
      <c r="CG147" s="53">
        <v>0</v>
      </c>
      <c r="CH147" s="53">
        <v>0</v>
      </c>
      <c r="CI147" s="53">
        <v>0</v>
      </c>
      <c r="CJ147" s="53">
        <v>0</v>
      </c>
      <c r="CK147" s="53">
        <v>6</v>
      </c>
      <c r="CL147" s="53">
        <v>0</v>
      </c>
      <c r="CM147" s="53">
        <v>0</v>
      </c>
      <c r="CN147" s="53">
        <v>0</v>
      </c>
      <c r="CO147" s="53">
        <v>0</v>
      </c>
      <c r="CP147" s="53">
        <v>0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0</v>
      </c>
      <c r="DA147" s="53">
        <v>0</v>
      </c>
      <c r="DB147" s="53">
        <v>0</v>
      </c>
      <c r="DC147" s="53">
        <v>0</v>
      </c>
      <c r="DD147" s="53">
        <v>0</v>
      </c>
    </row>
    <row r="148" spans="3:108" hidden="1" outlineLevel="1">
      <c r="C148" s="16" t="e">
        <f t="shared" si="64"/>
        <v>#DIV/0!</v>
      </c>
      <c r="D148" s="16">
        <f t="shared" si="65"/>
        <v>0</v>
      </c>
      <c r="E148" s="16">
        <f>COUNTIF($F$136:F148,F148)</f>
        <v>10</v>
      </c>
      <c r="F148" s="16" t="e">
        <f>M148</f>
        <v>#VALUE!</v>
      </c>
      <c r="G148" s="16" t="e">
        <f>N148</f>
        <v>#VALUE!</v>
      </c>
      <c r="L148" s="16">
        <v>5</v>
      </c>
      <c r="M148" s="72" t="e">
        <f>DGET(種族解放条件,T148,O146:O147)</f>
        <v>#VALUE!</v>
      </c>
      <c r="N148" s="72" t="e">
        <f>DGET(種族解放条件,U148,O146:O147)</f>
        <v>#VALUE!</v>
      </c>
      <c r="O148" s="16"/>
      <c r="P148" s="16"/>
      <c r="Q148" s="16"/>
      <c r="R148" s="16"/>
      <c r="S148" s="16"/>
      <c r="T148" s="16">
        <v>6</v>
      </c>
      <c r="U148" s="16">
        <v>7</v>
      </c>
      <c r="AE148" s="59">
        <v>56</v>
      </c>
      <c r="AF148" s="59">
        <f ca="1">IF(AI148&lt;&gt;0,0,COUNTIF(AI$92:$AI148,0))</f>
        <v>0</v>
      </c>
      <c r="AG148" s="59" t="s">
        <v>142</v>
      </c>
      <c r="AH148" s="59" t="s">
        <v>143</v>
      </c>
      <c r="AI148" s="59">
        <f t="shared" ca="1" si="22"/>
        <v>1</v>
      </c>
      <c r="AJ148" s="53">
        <f t="shared" ca="1" si="23"/>
        <v>0</v>
      </c>
      <c r="AK148" s="53">
        <f t="shared" ca="1" si="24"/>
        <v>0</v>
      </c>
      <c r="AL148" s="53">
        <f t="shared" ca="1" si="25"/>
        <v>0</v>
      </c>
      <c r="AM148" s="53">
        <f t="shared" ca="1" si="26"/>
        <v>0</v>
      </c>
      <c r="AN148" s="53">
        <f t="shared" ca="1" si="27"/>
        <v>0</v>
      </c>
      <c r="AO148" s="53">
        <f t="shared" ca="1" si="28"/>
        <v>0</v>
      </c>
      <c r="AP148" s="53">
        <f t="shared" ca="1" si="29"/>
        <v>0</v>
      </c>
      <c r="AQ148" s="53">
        <f t="shared" ca="1" si="30"/>
        <v>0</v>
      </c>
      <c r="AR148" s="53">
        <f t="shared" ca="1" si="31"/>
        <v>0</v>
      </c>
      <c r="AS148" s="53">
        <f t="shared" ca="1" si="32"/>
        <v>0</v>
      </c>
      <c r="AT148" s="53">
        <f t="shared" ca="1" si="33"/>
        <v>0</v>
      </c>
      <c r="AU148" s="53">
        <f t="shared" ca="1" si="34"/>
        <v>0</v>
      </c>
      <c r="AV148" s="53">
        <f t="shared" ca="1" si="35"/>
        <v>0</v>
      </c>
      <c r="AW148" s="53">
        <f t="shared" ca="1" si="36"/>
        <v>0</v>
      </c>
      <c r="AX148" s="53">
        <f t="shared" ca="1" si="37"/>
        <v>0</v>
      </c>
      <c r="AY148" s="53">
        <f t="shared" ca="1" si="38"/>
        <v>0</v>
      </c>
      <c r="AZ148" s="53">
        <f t="shared" ca="1" si="39"/>
        <v>0</v>
      </c>
      <c r="BA148" s="53">
        <f t="shared" ca="1" si="40"/>
        <v>0</v>
      </c>
      <c r="BB148" s="53">
        <f t="shared" ca="1" si="41"/>
        <v>0</v>
      </c>
      <c r="BC148" s="53">
        <f t="shared" ca="1" si="42"/>
        <v>0</v>
      </c>
      <c r="BD148" s="53">
        <f t="shared" ca="1" si="43"/>
        <v>0</v>
      </c>
      <c r="BE148" s="53">
        <f t="shared" ca="1" si="44"/>
        <v>0</v>
      </c>
      <c r="BF148" s="53">
        <f t="shared" ca="1" si="45"/>
        <v>0</v>
      </c>
      <c r="BG148" s="53">
        <f t="shared" ca="1" si="46"/>
        <v>0</v>
      </c>
      <c r="BH148" s="53">
        <f t="shared" ca="1" si="47"/>
        <v>0</v>
      </c>
      <c r="BI148" s="53">
        <f t="shared" ca="1" si="48"/>
        <v>1</v>
      </c>
      <c r="BJ148" s="53">
        <f t="shared" ca="1" si="49"/>
        <v>0</v>
      </c>
      <c r="BK148" s="53">
        <f t="shared" ca="1" si="50"/>
        <v>0</v>
      </c>
      <c r="BL148" s="53">
        <f t="shared" ca="1" si="51"/>
        <v>0</v>
      </c>
      <c r="BM148" s="53">
        <f t="shared" ca="1" si="52"/>
        <v>0</v>
      </c>
      <c r="BN148" s="53">
        <f t="shared" ca="1" si="53"/>
        <v>0</v>
      </c>
      <c r="BO148" s="53">
        <f t="shared" ca="1" si="54"/>
        <v>0</v>
      </c>
      <c r="BP148" s="53">
        <f t="shared" ca="1" si="55"/>
        <v>0</v>
      </c>
      <c r="BQ148" s="53">
        <f t="shared" ca="1" si="56"/>
        <v>0</v>
      </c>
      <c r="BR148" s="53">
        <f t="shared" ca="1" si="57"/>
        <v>0</v>
      </c>
      <c r="BS148" s="53">
        <f t="shared" ca="1" si="58"/>
        <v>0</v>
      </c>
      <c r="BU148" s="53">
        <v>0</v>
      </c>
      <c r="BV148" s="53">
        <v>0</v>
      </c>
      <c r="BW148" s="53">
        <v>0</v>
      </c>
      <c r="BX148" s="53">
        <v>0</v>
      </c>
      <c r="BY148" s="53">
        <v>0</v>
      </c>
      <c r="BZ148" s="53">
        <v>0</v>
      </c>
      <c r="CA148" s="53">
        <v>0</v>
      </c>
      <c r="CB148" s="53">
        <v>0</v>
      </c>
      <c r="CC148" s="53">
        <v>0</v>
      </c>
      <c r="CD148" s="53">
        <v>0</v>
      </c>
      <c r="CE148" s="53">
        <v>0</v>
      </c>
      <c r="CF148" s="53">
        <v>0</v>
      </c>
      <c r="CG148" s="53">
        <v>0</v>
      </c>
      <c r="CH148" s="53">
        <v>0</v>
      </c>
      <c r="CI148" s="53">
        <v>0</v>
      </c>
      <c r="CJ148" s="53">
        <v>0</v>
      </c>
      <c r="CK148" s="53">
        <v>0</v>
      </c>
      <c r="CL148" s="53">
        <v>0</v>
      </c>
      <c r="CM148" s="53">
        <v>0</v>
      </c>
      <c r="CN148" s="53">
        <v>0</v>
      </c>
      <c r="CO148" s="53">
        <v>0</v>
      </c>
      <c r="CP148" s="53">
        <v>0</v>
      </c>
      <c r="CQ148" s="53">
        <v>0</v>
      </c>
      <c r="CR148" s="53">
        <v>0</v>
      </c>
      <c r="CS148" s="53">
        <v>0</v>
      </c>
      <c r="CT148" s="53">
        <v>1</v>
      </c>
      <c r="CU148" s="53">
        <v>0</v>
      </c>
      <c r="CV148" s="53">
        <v>0</v>
      </c>
      <c r="CW148" s="53">
        <v>0</v>
      </c>
      <c r="CX148" s="53">
        <v>0</v>
      </c>
      <c r="CY148" s="53">
        <v>0</v>
      </c>
      <c r="CZ148" s="53">
        <v>0</v>
      </c>
      <c r="DA148" s="53">
        <v>0</v>
      </c>
      <c r="DB148" s="53">
        <v>0</v>
      </c>
      <c r="DC148" s="53">
        <v>0</v>
      </c>
      <c r="DD148" s="53">
        <v>0</v>
      </c>
    </row>
    <row r="149" spans="3:108" hidden="1" outlineLevel="1">
      <c r="C149" s="16" t="e">
        <f t="shared" si="64"/>
        <v>#DIV/0!</v>
      </c>
      <c r="D149" s="16">
        <f t="shared" si="65"/>
        <v>0</v>
      </c>
      <c r="E149" s="16">
        <f>COUNTIF($F$136:F149,F149)</f>
        <v>11</v>
      </c>
      <c r="F149" s="16" t="e">
        <f>M149</f>
        <v>#VALUE!</v>
      </c>
      <c r="G149" s="16" t="e">
        <f>N149</f>
        <v>#VALUE!</v>
      </c>
      <c r="L149" s="16">
        <v>5</v>
      </c>
      <c r="M149" s="72" t="e">
        <f>DGET(種族解放条件,T149,O146:O147)</f>
        <v>#VALUE!</v>
      </c>
      <c r="N149" s="72" t="e">
        <f>DGET(種族解放条件,U149,O146:O147)</f>
        <v>#VALUE!</v>
      </c>
      <c r="O149" s="16" t="s">
        <v>2</v>
      </c>
      <c r="P149" s="16"/>
      <c r="Q149" s="16"/>
      <c r="R149" s="16"/>
      <c r="S149" s="16"/>
      <c r="T149" s="16">
        <v>8</v>
      </c>
      <c r="U149" s="16">
        <v>9</v>
      </c>
      <c r="AE149" s="59">
        <v>57</v>
      </c>
      <c r="AF149" s="59">
        <f ca="1">IF(AI149&lt;&gt;0,0,COUNTIF(AI$92:$AI149,0))</f>
        <v>0</v>
      </c>
      <c r="AG149" s="59" t="s">
        <v>142</v>
      </c>
      <c r="AH149" s="59" t="s">
        <v>144</v>
      </c>
      <c r="AI149" s="59">
        <f t="shared" ca="1" si="22"/>
        <v>1</v>
      </c>
      <c r="AJ149" s="53">
        <f t="shared" ca="1" si="23"/>
        <v>0</v>
      </c>
      <c r="AK149" s="53">
        <f t="shared" ca="1" si="24"/>
        <v>0</v>
      </c>
      <c r="AL149" s="53">
        <f t="shared" ca="1" si="25"/>
        <v>0</v>
      </c>
      <c r="AM149" s="53">
        <f t="shared" ca="1" si="26"/>
        <v>0</v>
      </c>
      <c r="AN149" s="53">
        <f t="shared" ca="1" si="27"/>
        <v>0</v>
      </c>
      <c r="AO149" s="53">
        <f t="shared" ca="1" si="28"/>
        <v>0</v>
      </c>
      <c r="AP149" s="53">
        <f t="shared" ca="1" si="29"/>
        <v>0</v>
      </c>
      <c r="AQ149" s="53">
        <f t="shared" ca="1" si="30"/>
        <v>0</v>
      </c>
      <c r="AR149" s="53">
        <f t="shared" ca="1" si="31"/>
        <v>0</v>
      </c>
      <c r="AS149" s="53">
        <f t="shared" ca="1" si="32"/>
        <v>0</v>
      </c>
      <c r="AT149" s="53">
        <f t="shared" ca="1" si="33"/>
        <v>0</v>
      </c>
      <c r="AU149" s="53">
        <f t="shared" ca="1" si="34"/>
        <v>0</v>
      </c>
      <c r="AV149" s="53">
        <f t="shared" ca="1" si="35"/>
        <v>0</v>
      </c>
      <c r="AW149" s="53">
        <f t="shared" ca="1" si="36"/>
        <v>0</v>
      </c>
      <c r="AX149" s="53">
        <f t="shared" ca="1" si="37"/>
        <v>0</v>
      </c>
      <c r="AY149" s="53">
        <f t="shared" ca="1" si="38"/>
        <v>0</v>
      </c>
      <c r="AZ149" s="53">
        <f t="shared" ca="1" si="39"/>
        <v>0</v>
      </c>
      <c r="BA149" s="53">
        <f t="shared" ca="1" si="40"/>
        <v>0</v>
      </c>
      <c r="BB149" s="53">
        <f t="shared" ca="1" si="41"/>
        <v>0</v>
      </c>
      <c r="BC149" s="53">
        <f t="shared" ca="1" si="42"/>
        <v>0</v>
      </c>
      <c r="BD149" s="53">
        <f t="shared" ca="1" si="43"/>
        <v>0</v>
      </c>
      <c r="BE149" s="53">
        <f t="shared" ca="1" si="44"/>
        <v>0</v>
      </c>
      <c r="BF149" s="53">
        <f t="shared" ca="1" si="45"/>
        <v>0</v>
      </c>
      <c r="BG149" s="53">
        <f t="shared" ca="1" si="46"/>
        <v>0</v>
      </c>
      <c r="BH149" s="53">
        <f t="shared" ca="1" si="47"/>
        <v>0</v>
      </c>
      <c r="BI149" s="53">
        <f t="shared" ca="1" si="48"/>
        <v>1</v>
      </c>
      <c r="BJ149" s="53">
        <f t="shared" ca="1" si="49"/>
        <v>0</v>
      </c>
      <c r="BK149" s="53">
        <f t="shared" ca="1" si="50"/>
        <v>0</v>
      </c>
      <c r="BL149" s="53">
        <f t="shared" ca="1" si="51"/>
        <v>0</v>
      </c>
      <c r="BM149" s="53">
        <f t="shared" ca="1" si="52"/>
        <v>0</v>
      </c>
      <c r="BN149" s="53">
        <f t="shared" ca="1" si="53"/>
        <v>0</v>
      </c>
      <c r="BO149" s="53">
        <f t="shared" ca="1" si="54"/>
        <v>0</v>
      </c>
      <c r="BP149" s="53">
        <f t="shared" ca="1" si="55"/>
        <v>0</v>
      </c>
      <c r="BQ149" s="53">
        <f t="shared" ca="1" si="56"/>
        <v>0</v>
      </c>
      <c r="BR149" s="53">
        <f t="shared" ca="1" si="57"/>
        <v>0</v>
      </c>
      <c r="BS149" s="53">
        <f t="shared" ca="1" si="58"/>
        <v>0</v>
      </c>
      <c r="BU149" s="53">
        <v>0</v>
      </c>
      <c r="BV149" s="53">
        <v>0</v>
      </c>
      <c r="BW149" s="53">
        <v>0</v>
      </c>
      <c r="BX149" s="53">
        <v>0</v>
      </c>
      <c r="BY149" s="53">
        <v>0</v>
      </c>
      <c r="BZ149" s="53">
        <v>0</v>
      </c>
      <c r="CA149" s="53">
        <v>0</v>
      </c>
      <c r="CB149" s="53">
        <v>0</v>
      </c>
      <c r="CC149" s="53">
        <v>0</v>
      </c>
      <c r="CD149" s="53">
        <v>0</v>
      </c>
      <c r="CE149" s="53">
        <v>0</v>
      </c>
      <c r="CF149" s="53">
        <v>0</v>
      </c>
      <c r="CG149" s="53">
        <v>0</v>
      </c>
      <c r="CH149" s="53">
        <v>0</v>
      </c>
      <c r="CI149" s="53">
        <v>0</v>
      </c>
      <c r="CJ149" s="53">
        <v>0</v>
      </c>
      <c r="CK149" s="53">
        <v>0</v>
      </c>
      <c r="CL149" s="53">
        <v>0</v>
      </c>
      <c r="CM149" s="53">
        <v>0</v>
      </c>
      <c r="CN149" s="53">
        <v>0</v>
      </c>
      <c r="CO149" s="53">
        <v>0</v>
      </c>
      <c r="CP149" s="53">
        <v>0</v>
      </c>
      <c r="CQ149" s="53">
        <v>0</v>
      </c>
      <c r="CR149" s="53">
        <v>0</v>
      </c>
      <c r="CS149" s="53">
        <v>0</v>
      </c>
      <c r="CT149" s="53">
        <v>1</v>
      </c>
      <c r="CU149" s="53">
        <v>0</v>
      </c>
      <c r="CV149" s="53">
        <v>0</v>
      </c>
      <c r="CW149" s="53">
        <v>0</v>
      </c>
      <c r="CX149" s="53">
        <v>0</v>
      </c>
      <c r="CY149" s="53">
        <v>0</v>
      </c>
      <c r="CZ149" s="53">
        <v>0</v>
      </c>
      <c r="DA149" s="53">
        <v>0</v>
      </c>
      <c r="DB149" s="53">
        <v>0</v>
      </c>
      <c r="DC149" s="53">
        <v>0</v>
      </c>
      <c r="DD149" s="53">
        <v>0</v>
      </c>
    </row>
    <row r="150" spans="3:108" hidden="1" outlineLevel="1">
      <c r="C150" s="16" t="e">
        <f t="shared" si="64"/>
        <v>#DIV/0!</v>
      </c>
      <c r="D150" s="16">
        <f t="shared" si="65"/>
        <v>0</v>
      </c>
      <c r="E150" s="16">
        <f>COUNTIF($F$136:F150,F150)</f>
        <v>12</v>
      </c>
      <c r="F150" s="16" t="e">
        <f>O150</f>
        <v>#VALUE!</v>
      </c>
      <c r="G150" s="16" t="e">
        <f>P150</f>
        <v>#VALUE!</v>
      </c>
      <c r="L150" s="16">
        <v>4</v>
      </c>
      <c r="M150" s="16"/>
      <c r="N150" s="16"/>
      <c r="O150" s="71" t="e">
        <f>DGET(種族解放条件,T150,P145:P146)</f>
        <v>#VALUE!</v>
      </c>
      <c r="P150" s="71" t="e">
        <f>DGET(種族解放条件,U150,P145:P146)</f>
        <v>#VALUE!</v>
      </c>
      <c r="Q150" s="16"/>
      <c r="R150" s="16"/>
      <c r="S150" s="16"/>
      <c r="T150" s="16">
        <v>8</v>
      </c>
      <c r="U150" s="16">
        <v>9</v>
      </c>
      <c r="AE150" s="59">
        <v>58</v>
      </c>
      <c r="AF150" s="59">
        <f ca="1">IF(AI150&lt;&gt;0,0,COUNTIF(AI$92:$AI150,0))</f>
        <v>0</v>
      </c>
      <c r="AG150" s="59" t="s">
        <v>142</v>
      </c>
      <c r="AH150" s="59" t="s">
        <v>145</v>
      </c>
      <c r="AI150" s="59">
        <f t="shared" ca="1" si="22"/>
        <v>1</v>
      </c>
      <c r="AJ150" s="53">
        <f t="shared" ca="1" si="23"/>
        <v>0</v>
      </c>
      <c r="AK150" s="53">
        <f t="shared" ca="1" si="24"/>
        <v>0</v>
      </c>
      <c r="AL150" s="53">
        <f t="shared" ca="1" si="25"/>
        <v>0</v>
      </c>
      <c r="AM150" s="53">
        <f t="shared" ca="1" si="26"/>
        <v>0</v>
      </c>
      <c r="AN150" s="53">
        <f t="shared" ca="1" si="27"/>
        <v>0</v>
      </c>
      <c r="AO150" s="53">
        <f t="shared" ca="1" si="28"/>
        <v>0</v>
      </c>
      <c r="AP150" s="53">
        <f t="shared" ca="1" si="29"/>
        <v>0</v>
      </c>
      <c r="AQ150" s="53">
        <f t="shared" ca="1" si="30"/>
        <v>0</v>
      </c>
      <c r="AR150" s="53">
        <f t="shared" ca="1" si="31"/>
        <v>0</v>
      </c>
      <c r="AS150" s="53">
        <f t="shared" ca="1" si="32"/>
        <v>0</v>
      </c>
      <c r="AT150" s="53">
        <f t="shared" ca="1" si="33"/>
        <v>0</v>
      </c>
      <c r="AU150" s="53">
        <f t="shared" ca="1" si="34"/>
        <v>0</v>
      </c>
      <c r="AV150" s="53">
        <f t="shared" ca="1" si="35"/>
        <v>0</v>
      </c>
      <c r="AW150" s="53">
        <f t="shared" ca="1" si="36"/>
        <v>0</v>
      </c>
      <c r="AX150" s="53">
        <f t="shared" ca="1" si="37"/>
        <v>0</v>
      </c>
      <c r="AY150" s="53">
        <f t="shared" ca="1" si="38"/>
        <v>0</v>
      </c>
      <c r="AZ150" s="53">
        <f t="shared" ca="1" si="39"/>
        <v>0</v>
      </c>
      <c r="BA150" s="53">
        <f t="shared" ca="1" si="40"/>
        <v>0</v>
      </c>
      <c r="BB150" s="53">
        <f t="shared" ca="1" si="41"/>
        <v>0</v>
      </c>
      <c r="BC150" s="53">
        <f t="shared" ca="1" si="42"/>
        <v>0</v>
      </c>
      <c r="BD150" s="53">
        <f t="shared" ca="1" si="43"/>
        <v>0</v>
      </c>
      <c r="BE150" s="53">
        <f t="shared" ca="1" si="44"/>
        <v>0</v>
      </c>
      <c r="BF150" s="53">
        <f t="shared" ca="1" si="45"/>
        <v>0</v>
      </c>
      <c r="BG150" s="53">
        <f t="shared" ca="1" si="46"/>
        <v>0</v>
      </c>
      <c r="BH150" s="53">
        <f t="shared" ca="1" si="47"/>
        <v>0</v>
      </c>
      <c r="BI150" s="53">
        <f t="shared" ca="1" si="48"/>
        <v>1</v>
      </c>
      <c r="BJ150" s="53">
        <f t="shared" ca="1" si="49"/>
        <v>0</v>
      </c>
      <c r="BK150" s="53">
        <f t="shared" ca="1" si="50"/>
        <v>0</v>
      </c>
      <c r="BL150" s="53">
        <f t="shared" ca="1" si="51"/>
        <v>0</v>
      </c>
      <c r="BM150" s="53">
        <f t="shared" ca="1" si="52"/>
        <v>0</v>
      </c>
      <c r="BN150" s="53">
        <f t="shared" ca="1" si="53"/>
        <v>0</v>
      </c>
      <c r="BO150" s="53">
        <f t="shared" ca="1" si="54"/>
        <v>0</v>
      </c>
      <c r="BP150" s="53">
        <f t="shared" ca="1" si="55"/>
        <v>0</v>
      </c>
      <c r="BQ150" s="53">
        <f t="shared" ca="1" si="56"/>
        <v>0</v>
      </c>
      <c r="BR150" s="53">
        <f t="shared" ca="1" si="57"/>
        <v>0</v>
      </c>
      <c r="BS150" s="53">
        <f t="shared" ca="1" si="58"/>
        <v>0</v>
      </c>
      <c r="BU150" s="53">
        <v>0</v>
      </c>
      <c r="BV150" s="53">
        <v>0</v>
      </c>
      <c r="BW150" s="53">
        <v>0</v>
      </c>
      <c r="BX150" s="53">
        <v>0</v>
      </c>
      <c r="BY150" s="53">
        <v>0</v>
      </c>
      <c r="BZ150" s="53">
        <v>0</v>
      </c>
      <c r="CA150" s="53">
        <v>0</v>
      </c>
      <c r="CB150" s="53">
        <v>0</v>
      </c>
      <c r="CC150" s="53">
        <v>0</v>
      </c>
      <c r="CD150" s="53">
        <v>0</v>
      </c>
      <c r="CE150" s="53">
        <v>0</v>
      </c>
      <c r="CF150" s="53">
        <v>0</v>
      </c>
      <c r="CG150" s="53">
        <v>0</v>
      </c>
      <c r="CH150" s="53">
        <v>0</v>
      </c>
      <c r="CI150" s="53">
        <v>0</v>
      </c>
      <c r="CJ150" s="53">
        <v>0</v>
      </c>
      <c r="CK150" s="53">
        <v>0</v>
      </c>
      <c r="CL150" s="53">
        <v>0</v>
      </c>
      <c r="CM150" s="53">
        <v>0</v>
      </c>
      <c r="CN150" s="53">
        <v>0</v>
      </c>
      <c r="CO150" s="53">
        <v>0</v>
      </c>
      <c r="CP150" s="53">
        <v>0</v>
      </c>
      <c r="CQ150" s="53">
        <v>0</v>
      </c>
      <c r="CR150" s="53">
        <v>0</v>
      </c>
      <c r="CS150" s="53">
        <v>0</v>
      </c>
      <c r="CT150" s="53">
        <v>2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0</v>
      </c>
      <c r="DA150" s="53">
        <v>0</v>
      </c>
      <c r="DB150" s="53">
        <v>0</v>
      </c>
      <c r="DC150" s="53">
        <v>0</v>
      </c>
      <c r="DD150" s="53">
        <v>0</v>
      </c>
    </row>
    <row r="151" spans="3:108" hidden="1" outlineLevel="1">
      <c r="C151" s="16" t="e">
        <f t="shared" si="64"/>
        <v>#DIV/0!</v>
      </c>
      <c r="D151" s="16">
        <f t="shared" si="65"/>
        <v>0</v>
      </c>
      <c r="E151" s="16">
        <f>COUNTIF($F$136:F151,F151)</f>
        <v>13</v>
      </c>
      <c r="F151" s="16" t="e">
        <f>M151</f>
        <v>#VALUE!</v>
      </c>
      <c r="G151" s="16" t="e">
        <f>N151</f>
        <v>#VALUE!</v>
      </c>
      <c r="L151" s="16">
        <v>5</v>
      </c>
      <c r="M151" s="72" t="e">
        <f>DGET(種族解放条件,T151,O149:O150)</f>
        <v>#VALUE!</v>
      </c>
      <c r="N151" s="72" t="e">
        <f>DGET(種族解放条件,U151,O149:O150)</f>
        <v>#VALUE!</v>
      </c>
      <c r="O151" s="16"/>
      <c r="P151" s="16"/>
      <c r="Q151" s="16"/>
      <c r="R151" s="16"/>
      <c r="S151" s="16"/>
      <c r="T151" s="16">
        <v>6</v>
      </c>
      <c r="U151" s="16">
        <v>7</v>
      </c>
      <c r="AE151" s="59">
        <v>59</v>
      </c>
      <c r="AF151" s="59">
        <f ca="1">IF(AI151&lt;&gt;0,0,COUNTIF(AI$92:$AI151,0))</f>
        <v>0</v>
      </c>
      <c r="AG151" s="59" t="s">
        <v>142</v>
      </c>
      <c r="AH151" s="59" t="s">
        <v>146</v>
      </c>
      <c r="AI151" s="59">
        <f t="shared" ca="1" si="22"/>
        <v>1</v>
      </c>
      <c r="AJ151" s="53">
        <f t="shared" ca="1" si="23"/>
        <v>0</v>
      </c>
      <c r="AK151" s="53">
        <f t="shared" ca="1" si="24"/>
        <v>0</v>
      </c>
      <c r="AL151" s="53">
        <f t="shared" ca="1" si="25"/>
        <v>0</v>
      </c>
      <c r="AM151" s="53">
        <f t="shared" ca="1" si="26"/>
        <v>0</v>
      </c>
      <c r="AN151" s="53">
        <f t="shared" ca="1" si="27"/>
        <v>0</v>
      </c>
      <c r="AO151" s="53">
        <f t="shared" ca="1" si="28"/>
        <v>0</v>
      </c>
      <c r="AP151" s="53">
        <f t="shared" ca="1" si="29"/>
        <v>0</v>
      </c>
      <c r="AQ151" s="53">
        <f t="shared" ca="1" si="30"/>
        <v>0</v>
      </c>
      <c r="AR151" s="53">
        <f t="shared" ca="1" si="31"/>
        <v>0</v>
      </c>
      <c r="AS151" s="53">
        <f t="shared" ca="1" si="32"/>
        <v>0</v>
      </c>
      <c r="AT151" s="53">
        <f t="shared" ca="1" si="33"/>
        <v>0</v>
      </c>
      <c r="AU151" s="53">
        <f t="shared" ca="1" si="34"/>
        <v>0</v>
      </c>
      <c r="AV151" s="53">
        <f t="shared" ca="1" si="35"/>
        <v>0</v>
      </c>
      <c r="AW151" s="53">
        <f t="shared" ca="1" si="36"/>
        <v>0</v>
      </c>
      <c r="AX151" s="53">
        <f t="shared" ca="1" si="37"/>
        <v>0</v>
      </c>
      <c r="AY151" s="53">
        <f t="shared" ca="1" si="38"/>
        <v>0</v>
      </c>
      <c r="AZ151" s="53">
        <f t="shared" ca="1" si="39"/>
        <v>0</v>
      </c>
      <c r="BA151" s="53">
        <f t="shared" ca="1" si="40"/>
        <v>0</v>
      </c>
      <c r="BB151" s="53">
        <f t="shared" ca="1" si="41"/>
        <v>0</v>
      </c>
      <c r="BC151" s="53">
        <f t="shared" ca="1" si="42"/>
        <v>0</v>
      </c>
      <c r="BD151" s="53">
        <f t="shared" ca="1" si="43"/>
        <v>0</v>
      </c>
      <c r="BE151" s="53">
        <f t="shared" ca="1" si="44"/>
        <v>0</v>
      </c>
      <c r="BF151" s="53">
        <f t="shared" ca="1" si="45"/>
        <v>0</v>
      </c>
      <c r="BG151" s="53">
        <f t="shared" ca="1" si="46"/>
        <v>0</v>
      </c>
      <c r="BH151" s="53">
        <f t="shared" ca="1" si="47"/>
        <v>0</v>
      </c>
      <c r="BI151" s="53">
        <f t="shared" ca="1" si="48"/>
        <v>1</v>
      </c>
      <c r="BJ151" s="53">
        <f t="shared" ca="1" si="49"/>
        <v>0</v>
      </c>
      <c r="BK151" s="53">
        <f t="shared" ca="1" si="50"/>
        <v>0</v>
      </c>
      <c r="BL151" s="53">
        <f t="shared" ca="1" si="51"/>
        <v>0</v>
      </c>
      <c r="BM151" s="53">
        <f t="shared" ca="1" si="52"/>
        <v>0</v>
      </c>
      <c r="BN151" s="53">
        <f t="shared" ca="1" si="53"/>
        <v>0</v>
      </c>
      <c r="BO151" s="53">
        <f t="shared" ca="1" si="54"/>
        <v>0</v>
      </c>
      <c r="BP151" s="53">
        <f t="shared" ca="1" si="55"/>
        <v>0</v>
      </c>
      <c r="BQ151" s="53">
        <f t="shared" ca="1" si="56"/>
        <v>0</v>
      </c>
      <c r="BR151" s="53">
        <f t="shared" ca="1" si="57"/>
        <v>0</v>
      </c>
      <c r="BS151" s="53">
        <f t="shared" ca="1" si="58"/>
        <v>0</v>
      </c>
      <c r="BU151" s="53">
        <v>0</v>
      </c>
      <c r="BV151" s="53">
        <v>0</v>
      </c>
      <c r="BW151" s="53">
        <v>0</v>
      </c>
      <c r="BX151" s="53">
        <v>0</v>
      </c>
      <c r="BY151" s="53">
        <v>0</v>
      </c>
      <c r="BZ151" s="53">
        <v>0</v>
      </c>
      <c r="CA151" s="53">
        <v>0</v>
      </c>
      <c r="CB151" s="53">
        <v>0</v>
      </c>
      <c r="CC151" s="53">
        <v>0</v>
      </c>
      <c r="CD151" s="53">
        <v>0</v>
      </c>
      <c r="CE151" s="53">
        <v>0</v>
      </c>
      <c r="CF151" s="53">
        <v>0</v>
      </c>
      <c r="CG151" s="53">
        <v>0</v>
      </c>
      <c r="CH151" s="53">
        <v>0</v>
      </c>
      <c r="CI151" s="53">
        <v>0</v>
      </c>
      <c r="CJ151" s="53">
        <v>0</v>
      </c>
      <c r="CK151" s="53">
        <v>0</v>
      </c>
      <c r="CL151" s="53">
        <v>0</v>
      </c>
      <c r="CM151" s="53">
        <v>0</v>
      </c>
      <c r="CN151" s="53">
        <v>0</v>
      </c>
      <c r="CO151" s="53">
        <v>0</v>
      </c>
      <c r="CP151" s="53">
        <v>0</v>
      </c>
      <c r="CQ151" s="53">
        <v>0</v>
      </c>
      <c r="CR151" s="53">
        <v>0</v>
      </c>
      <c r="CS151" s="53">
        <v>0</v>
      </c>
      <c r="CT151" s="53">
        <v>3</v>
      </c>
      <c r="CU151" s="53">
        <v>0</v>
      </c>
      <c r="CV151" s="53">
        <v>0</v>
      </c>
      <c r="CW151" s="53">
        <v>0</v>
      </c>
      <c r="CX151" s="53">
        <v>0</v>
      </c>
      <c r="CY151" s="53">
        <v>0</v>
      </c>
      <c r="CZ151" s="53">
        <v>0</v>
      </c>
      <c r="DA151" s="53">
        <v>0</v>
      </c>
      <c r="DB151" s="53">
        <v>0</v>
      </c>
      <c r="DC151" s="53">
        <v>0</v>
      </c>
      <c r="DD151" s="53">
        <v>0</v>
      </c>
    </row>
    <row r="152" spans="3:108" hidden="1" outlineLevel="1">
      <c r="C152" s="16" t="e">
        <f t="shared" si="64"/>
        <v>#DIV/0!</v>
      </c>
      <c r="D152" s="16">
        <f t="shared" si="65"/>
        <v>0</v>
      </c>
      <c r="E152" s="16">
        <f>COUNTIF($F$136:F152,F152)</f>
        <v>14</v>
      </c>
      <c r="F152" s="16" t="e">
        <f>M152</f>
        <v>#VALUE!</v>
      </c>
      <c r="G152" s="16" t="e">
        <f>N152</f>
        <v>#VALUE!</v>
      </c>
      <c r="L152" s="16">
        <v>5</v>
      </c>
      <c r="M152" s="72" t="e">
        <f>DGET(種族解放条件,T152,O149:O150)</f>
        <v>#VALUE!</v>
      </c>
      <c r="N152" s="72" t="e">
        <f>DGET(種族解放条件,U152,O149:O150)</f>
        <v>#VALUE!</v>
      </c>
      <c r="O152" s="16"/>
      <c r="P152" s="16"/>
      <c r="Q152" s="16" t="s">
        <v>2</v>
      </c>
      <c r="R152" s="16"/>
      <c r="S152" s="16"/>
      <c r="T152" s="16">
        <v>8</v>
      </c>
      <c r="U152" s="16">
        <v>9</v>
      </c>
      <c r="AE152" s="59">
        <v>60</v>
      </c>
      <c r="AF152" s="59">
        <f ca="1">IF(AI152&lt;&gt;0,0,COUNTIF(AI$92:$AI152,0))</f>
        <v>0</v>
      </c>
      <c r="AG152" s="59" t="s">
        <v>142</v>
      </c>
      <c r="AH152" s="59" t="s">
        <v>147</v>
      </c>
      <c r="AI152" s="59">
        <f t="shared" ca="1" si="22"/>
        <v>1</v>
      </c>
      <c r="AJ152" s="53">
        <f t="shared" ca="1" si="23"/>
        <v>0</v>
      </c>
      <c r="AK152" s="53">
        <f t="shared" ca="1" si="24"/>
        <v>0</v>
      </c>
      <c r="AL152" s="53">
        <f t="shared" ca="1" si="25"/>
        <v>0</v>
      </c>
      <c r="AM152" s="53">
        <f t="shared" ca="1" si="26"/>
        <v>0</v>
      </c>
      <c r="AN152" s="53">
        <f t="shared" ca="1" si="27"/>
        <v>0</v>
      </c>
      <c r="AO152" s="53">
        <f t="shared" ca="1" si="28"/>
        <v>0</v>
      </c>
      <c r="AP152" s="53">
        <f t="shared" ca="1" si="29"/>
        <v>0</v>
      </c>
      <c r="AQ152" s="53">
        <f t="shared" ca="1" si="30"/>
        <v>0</v>
      </c>
      <c r="AR152" s="53">
        <f t="shared" ca="1" si="31"/>
        <v>0</v>
      </c>
      <c r="AS152" s="53">
        <f t="shared" ca="1" si="32"/>
        <v>0</v>
      </c>
      <c r="AT152" s="53">
        <f t="shared" ca="1" si="33"/>
        <v>0</v>
      </c>
      <c r="AU152" s="53">
        <f t="shared" ca="1" si="34"/>
        <v>0</v>
      </c>
      <c r="AV152" s="53">
        <f t="shared" ca="1" si="35"/>
        <v>0</v>
      </c>
      <c r="AW152" s="53">
        <f t="shared" ca="1" si="36"/>
        <v>0</v>
      </c>
      <c r="AX152" s="53">
        <f t="shared" ca="1" si="37"/>
        <v>0</v>
      </c>
      <c r="AY152" s="53">
        <f t="shared" ca="1" si="38"/>
        <v>0</v>
      </c>
      <c r="AZ152" s="53">
        <f t="shared" ca="1" si="39"/>
        <v>0</v>
      </c>
      <c r="BA152" s="53">
        <f t="shared" ca="1" si="40"/>
        <v>0</v>
      </c>
      <c r="BB152" s="53">
        <f t="shared" ca="1" si="41"/>
        <v>0</v>
      </c>
      <c r="BC152" s="53">
        <f t="shared" ca="1" si="42"/>
        <v>0</v>
      </c>
      <c r="BD152" s="53">
        <f t="shared" ca="1" si="43"/>
        <v>0</v>
      </c>
      <c r="BE152" s="53">
        <f t="shared" ca="1" si="44"/>
        <v>0</v>
      </c>
      <c r="BF152" s="53">
        <f t="shared" ca="1" si="45"/>
        <v>0</v>
      </c>
      <c r="BG152" s="53">
        <f t="shared" ca="1" si="46"/>
        <v>0</v>
      </c>
      <c r="BH152" s="53">
        <f t="shared" ca="1" si="47"/>
        <v>0</v>
      </c>
      <c r="BI152" s="53">
        <f t="shared" ca="1" si="48"/>
        <v>1</v>
      </c>
      <c r="BJ152" s="53">
        <f t="shared" ca="1" si="49"/>
        <v>0</v>
      </c>
      <c r="BK152" s="53">
        <f t="shared" ca="1" si="50"/>
        <v>0</v>
      </c>
      <c r="BL152" s="53">
        <f t="shared" ca="1" si="51"/>
        <v>0</v>
      </c>
      <c r="BM152" s="53">
        <f t="shared" ca="1" si="52"/>
        <v>0</v>
      </c>
      <c r="BN152" s="53">
        <f t="shared" ca="1" si="53"/>
        <v>0</v>
      </c>
      <c r="BO152" s="53">
        <f t="shared" ca="1" si="54"/>
        <v>0</v>
      </c>
      <c r="BP152" s="53">
        <f t="shared" ca="1" si="55"/>
        <v>0</v>
      </c>
      <c r="BQ152" s="53">
        <f t="shared" ca="1" si="56"/>
        <v>0</v>
      </c>
      <c r="BR152" s="53">
        <f t="shared" ca="1" si="57"/>
        <v>0</v>
      </c>
      <c r="BS152" s="53">
        <f t="shared" ca="1" si="58"/>
        <v>0</v>
      </c>
      <c r="BU152" s="53">
        <v>0</v>
      </c>
      <c r="BV152" s="53">
        <v>0</v>
      </c>
      <c r="BW152" s="53">
        <v>0</v>
      </c>
      <c r="BX152" s="53">
        <v>0</v>
      </c>
      <c r="BY152" s="53">
        <v>0</v>
      </c>
      <c r="BZ152" s="53">
        <v>0</v>
      </c>
      <c r="CA152" s="53">
        <v>0</v>
      </c>
      <c r="CB152" s="53">
        <v>0</v>
      </c>
      <c r="CC152" s="53">
        <v>0</v>
      </c>
      <c r="CD152" s="53">
        <v>0</v>
      </c>
      <c r="CE152" s="53">
        <v>0</v>
      </c>
      <c r="CF152" s="53">
        <v>0</v>
      </c>
      <c r="CG152" s="53">
        <v>0</v>
      </c>
      <c r="CH152" s="53">
        <v>0</v>
      </c>
      <c r="CI152" s="53">
        <v>0</v>
      </c>
      <c r="CJ152" s="53">
        <v>0</v>
      </c>
      <c r="CK152" s="53">
        <v>0</v>
      </c>
      <c r="CL152" s="53">
        <v>0</v>
      </c>
      <c r="CM152" s="53">
        <v>0</v>
      </c>
      <c r="CN152" s="53">
        <v>0</v>
      </c>
      <c r="CO152" s="53">
        <v>0</v>
      </c>
      <c r="CP152" s="53">
        <v>0</v>
      </c>
      <c r="CQ152" s="53">
        <v>0</v>
      </c>
      <c r="CR152" s="53">
        <v>0</v>
      </c>
      <c r="CS152" s="53">
        <v>0</v>
      </c>
      <c r="CT152" s="53">
        <v>4</v>
      </c>
      <c r="CU152" s="53">
        <v>0</v>
      </c>
      <c r="CV152" s="53">
        <v>0</v>
      </c>
      <c r="CW152" s="53">
        <v>0</v>
      </c>
      <c r="CX152" s="53">
        <v>0</v>
      </c>
      <c r="CY152" s="53">
        <v>0</v>
      </c>
      <c r="CZ152" s="53">
        <v>0</v>
      </c>
      <c r="DA152" s="53">
        <v>0</v>
      </c>
      <c r="DB152" s="53">
        <v>0</v>
      </c>
      <c r="DC152" s="53">
        <v>0</v>
      </c>
      <c r="DD152" s="53">
        <v>0</v>
      </c>
    </row>
    <row r="153" spans="3:108" hidden="1" outlineLevel="1">
      <c r="C153" s="16" t="e">
        <f t="shared" si="64"/>
        <v>#DIV/0!</v>
      </c>
      <c r="D153" s="16">
        <f t="shared" si="65"/>
        <v>0</v>
      </c>
      <c r="E153" s="16">
        <f>COUNTIF($F$136:F153,F153)</f>
        <v>3</v>
      </c>
      <c r="F153" s="16" t="str">
        <f>Q153</f>
        <v>-</v>
      </c>
      <c r="G153" s="16" t="str">
        <f>R153</f>
        <v>-</v>
      </c>
      <c r="L153" s="16">
        <v>2</v>
      </c>
      <c r="M153" s="16"/>
      <c r="N153" s="16"/>
      <c r="O153" s="16"/>
      <c r="P153" s="16" t="s">
        <v>2</v>
      </c>
      <c r="Q153" s="69" t="str">
        <f>DGET(種族解放条件,T153,R136:R137)</f>
        <v>-</v>
      </c>
      <c r="R153" s="69" t="str">
        <f>DGET(種族解放条件,U153,R136:R137)</f>
        <v>-</v>
      </c>
      <c r="S153" s="16"/>
      <c r="T153" s="16">
        <v>8</v>
      </c>
      <c r="U153" s="16">
        <v>9</v>
      </c>
      <c r="AE153" s="59">
        <v>61</v>
      </c>
      <c r="AF153" s="59">
        <f ca="1">IF(AI153&lt;&gt;0,0,COUNTIF(AI$92:$AI153,0))</f>
        <v>0</v>
      </c>
      <c r="AG153" s="59" t="s">
        <v>142</v>
      </c>
      <c r="AH153" s="59" t="s">
        <v>148</v>
      </c>
      <c r="AI153" s="59">
        <f t="shared" ca="1" si="22"/>
        <v>1</v>
      </c>
      <c r="AJ153" s="53">
        <f t="shared" ca="1" si="23"/>
        <v>0</v>
      </c>
      <c r="AK153" s="53">
        <f t="shared" ca="1" si="24"/>
        <v>0</v>
      </c>
      <c r="AL153" s="53">
        <f t="shared" ca="1" si="25"/>
        <v>0</v>
      </c>
      <c r="AM153" s="53">
        <f t="shared" ca="1" si="26"/>
        <v>0</v>
      </c>
      <c r="AN153" s="53">
        <f t="shared" ca="1" si="27"/>
        <v>0</v>
      </c>
      <c r="AO153" s="53">
        <f t="shared" ca="1" si="28"/>
        <v>0</v>
      </c>
      <c r="AP153" s="53">
        <f t="shared" ca="1" si="29"/>
        <v>0</v>
      </c>
      <c r="AQ153" s="53">
        <f t="shared" ca="1" si="30"/>
        <v>0</v>
      </c>
      <c r="AR153" s="53">
        <f t="shared" ca="1" si="31"/>
        <v>0</v>
      </c>
      <c r="AS153" s="53">
        <f t="shared" ca="1" si="32"/>
        <v>0</v>
      </c>
      <c r="AT153" s="53">
        <f t="shared" ca="1" si="33"/>
        <v>0</v>
      </c>
      <c r="AU153" s="53">
        <f t="shared" ca="1" si="34"/>
        <v>0</v>
      </c>
      <c r="AV153" s="53">
        <f t="shared" ca="1" si="35"/>
        <v>0</v>
      </c>
      <c r="AW153" s="53">
        <f t="shared" ca="1" si="36"/>
        <v>0</v>
      </c>
      <c r="AX153" s="53">
        <f t="shared" ca="1" si="37"/>
        <v>0</v>
      </c>
      <c r="AY153" s="53">
        <f t="shared" ca="1" si="38"/>
        <v>0</v>
      </c>
      <c r="AZ153" s="53">
        <f t="shared" ca="1" si="39"/>
        <v>0</v>
      </c>
      <c r="BA153" s="53">
        <f t="shared" ca="1" si="40"/>
        <v>0</v>
      </c>
      <c r="BB153" s="53">
        <f t="shared" ca="1" si="41"/>
        <v>0</v>
      </c>
      <c r="BC153" s="53">
        <f t="shared" ca="1" si="42"/>
        <v>0</v>
      </c>
      <c r="BD153" s="53">
        <f t="shared" ca="1" si="43"/>
        <v>0</v>
      </c>
      <c r="BE153" s="53">
        <f t="shared" ca="1" si="44"/>
        <v>0</v>
      </c>
      <c r="BF153" s="53">
        <f t="shared" ca="1" si="45"/>
        <v>0</v>
      </c>
      <c r="BG153" s="53">
        <f t="shared" ca="1" si="46"/>
        <v>0</v>
      </c>
      <c r="BH153" s="53">
        <f t="shared" ca="1" si="47"/>
        <v>0</v>
      </c>
      <c r="BI153" s="53">
        <f t="shared" ca="1" si="48"/>
        <v>1</v>
      </c>
      <c r="BJ153" s="53">
        <f t="shared" ca="1" si="49"/>
        <v>0</v>
      </c>
      <c r="BK153" s="53">
        <f t="shared" ca="1" si="50"/>
        <v>0</v>
      </c>
      <c r="BL153" s="53">
        <f t="shared" ca="1" si="51"/>
        <v>0</v>
      </c>
      <c r="BM153" s="53">
        <f t="shared" ca="1" si="52"/>
        <v>0</v>
      </c>
      <c r="BN153" s="53">
        <f t="shared" ca="1" si="53"/>
        <v>0</v>
      </c>
      <c r="BO153" s="53">
        <f t="shared" ca="1" si="54"/>
        <v>0</v>
      </c>
      <c r="BP153" s="53">
        <f t="shared" ca="1" si="55"/>
        <v>0</v>
      </c>
      <c r="BQ153" s="53">
        <f t="shared" ca="1" si="56"/>
        <v>0</v>
      </c>
      <c r="BR153" s="53">
        <f t="shared" ca="1" si="57"/>
        <v>0</v>
      </c>
      <c r="BS153" s="53">
        <f t="shared" ca="1" si="58"/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5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0</v>
      </c>
      <c r="DA153" s="53">
        <v>0</v>
      </c>
      <c r="DB153" s="53">
        <v>0</v>
      </c>
      <c r="DC153" s="53">
        <v>0</v>
      </c>
      <c r="DD153" s="53">
        <v>0</v>
      </c>
    </row>
    <row r="154" spans="3:108" hidden="1" outlineLevel="1">
      <c r="C154" s="16" t="e">
        <f t="shared" si="64"/>
        <v>#DIV/0!</v>
      </c>
      <c r="D154" s="16">
        <f t="shared" si="65"/>
        <v>0</v>
      </c>
      <c r="E154" s="16">
        <f>COUNTIF($F$136:F154,F154)</f>
        <v>15</v>
      </c>
      <c r="F154" s="16" t="e">
        <f>P154</f>
        <v>#VALUE!</v>
      </c>
      <c r="G154" s="16" t="e">
        <f>Q154</f>
        <v>#VALUE!</v>
      </c>
      <c r="L154" s="16">
        <v>3</v>
      </c>
      <c r="M154" s="16"/>
      <c r="N154" s="16"/>
      <c r="O154" s="16" t="s">
        <v>2</v>
      </c>
      <c r="P154" s="70" t="e">
        <f>DGET(種族解放条件,T154,Q152:Q153)</f>
        <v>#VALUE!</v>
      </c>
      <c r="Q154" s="70" t="e">
        <f>DGET(種族解放条件,U154,Q152:Q153)</f>
        <v>#VALUE!</v>
      </c>
      <c r="R154" s="16"/>
      <c r="S154" s="16"/>
      <c r="T154" s="16">
        <v>6</v>
      </c>
      <c r="U154" s="16">
        <v>7</v>
      </c>
      <c r="AE154" s="59">
        <v>62</v>
      </c>
      <c r="AF154" s="59">
        <f ca="1">IF(AI154&lt;&gt;0,0,COUNTIF(AI$92:$AI154,0))</f>
        <v>0</v>
      </c>
      <c r="AG154" s="59" t="s">
        <v>142</v>
      </c>
      <c r="AH154" s="59" t="s">
        <v>149</v>
      </c>
      <c r="AI154" s="59">
        <f t="shared" ca="1" si="22"/>
        <v>1</v>
      </c>
      <c r="AJ154" s="53">
        <f t="shared" ca="1" si="23"/>
        <v>0</v>
      </c>
      <c r="AK154" s="53">
        <f t="shared" ca="1" si="24"/>
        <v>0</v>
      </c>
      <c r="AL154" s="53">
        <f t="shared" ca="1" si="25"/>
        <v>0</v>
      </c>
      <c r="AM154" s="53">
        <f t="shared" ca="1" si="26"/>
        <v>0</v>
      </c>
      <c r="AN154" s="53">
        <f t="shared" ca="1" si="27"/>
        <v>0</v>
      </c>
      <c r="AO154" s="53">
        <f t="shared" ca="1" si="28"/>
        <v>0</v>
      </c>
      <c r="AP154" s="53">
        <f t="shared" ca="1" si="29"/>
        <v>0</v>
      </c>
      <c r="AQ154" s="53">
        <f t="shared" ca="1" si="30"/>
        <v>0</v>
      </c>
      <c r="AR154" s="53">
        <f t="shared" ca="1" si="31"/>
        <v>0</v>
      </c>
      <c r="AS154" s="53">
        <f t="shared" ca="1" si="32"/>
        <v>0</v>
      </c>
      <c r="AT154" s="53">
        <f t="shared" ca="1" si="33"/>
        <v>0</v>
      </c>
      <c r="AU154" s="53">
        <f t="shared" ca="1" si="34"/>
        <v>0</v>
      </c>
      <c r="AV154" s="53">
        <f t="shared" ca="1" si="35"/>
        <v>0</v>
      </c>
      <c r="AW154" s="53">
        <f t="shared" ca="1" si="36"/>
        <v>0</v>
      </c>
      <c r="AX154" s="53">
        <f t="shared" ca="1" si="37"/>
        <v>0</v>
      </c>
      <c r="AY154" s="53">
        <f t="shared" ca="1" si="38"/>
        <v>0</v>
      </c>
      <c r="AZ154" s="53">
        <f t="shared" ca="1" si="39"/>
        <v>0</v>
      </c>
      <c r="BA154" s="53">
        <f t="shared" ca="1" si="40"/>
        <v>0</v>
      </c>
      <c r="BB154" s="53">
        <f t="shared" ca="1" si="41"/>
        <v>0</v>
      </c>
      <c r="BC154" s="53">
        <f t="shared" ca="1" si="42"/>
        <v>0</v>
      </c>
      <c r="BD154" s="53">
        <f t="shared" ca="1" si="43"/>
        <v>0</v>
      </c>
      <c r="BE154" s="53">
        <f t="shared" ca="1" si="44"/>
        <v>0</v>
      </c>
      <c r="BF154" s="53">
        <f t="shared" ca="1" si="45"/>
        <v>0</v>
      </c>
      <c r="BG154" s="53">
        <f t="shared" ca="1" si="46"/>
        <v>0</v>
      </c>
      <c r="BH154" s="53">
        <f t="shared" ca="1" si="47"/>
        <v>0</v>
      </c>
      <c r="BI154" s="53">
        <f t="shared" ca="1" si="48"/>
        <v>1</v>
      </c>
      <c r="BJ154" s="53">
        <f t="shared" ca="1" si="49"/>
        <v>0</v>
      </c>
      <c r="BK154" s="53">
        <f t="shared" ca="1" si="50"/>
        <v>0</v>
      </c>
      <c r="BL154" s="53">
        <f t="shared" ca="1" si="51"/>
        <v>0</v>
      </c>
      <c r="BM154" s="53">
        <f t="shared" ca="1" si="52"/>
        <v>0</v>
      </c>
      <c r="BN154" s="53">
        <f t="shared" ca="1" si="53"/>
        <v>0</v>
      </c>
      <c r="BO154" s="53">
        <f t="shared" ca="1" si="54"/>
        <v>0</v>
      </c>
      <c r="BP154" s="53">
        <f t="shared" ca="1" si="55"/>
        <v>0</v>
      </c>
      <c r="BQ154" s="53">
        <f t="shared" ca="1" si="56"/>
        <v>0</v>
      </c>
      <c r="BR154" s="53">
        <f t="shared" ca="1" si="57"/>
        <v>0</v>
      </c>
      <c r="BS154" s="53">
        <f t="shared" ca="1" si="58"/>
        <v>0</v>
      </c>
      <c r="BU154" s="53">
        <v>0</v>
      </c>
      <c r="BV154" s="53">
        <v>0</v>
      </c>
      <c r="BW154" s="53">
        <v>0</v>
      </c>
      <c r="BX154" s="53">
        <v>0</v>
      </c>
      <c r="BY154" s="53">
        <v>0</v>
      </c>
      <c r="BZ154" s="53">
        <v>0</v>
      </c>
      <c r="CA154" s="53">
        <v>0</v>
      </c>
      <c r="CB154" s="53">
        <v>0</v>
      </c>
      <c r="CC154" s="53">
        <v>0</v>
      </c>
      <c r="CD154" s="53">
        <v>0</v>
      </c>
      <c r="CE154" s="53">
        <v>0</v>
      </c>
      <c r="CF154" s="53">
        <v>0</v>
      </c>
      <c r="CG154" s="53">
        <v>0</v>
      </c>
      <c r="CH154" s="53">
        <v>0</v>
      </c>
      <c r="CI154" s="53">
        <v>0</v>
      </c>
      <c r="CJ154" s="53">
        <v>0</v>
      </c>
      <c r="CK154" s="53">
        <v>0</v>
      </c>
      <c r="CL154" s="53">
        <v>0</v>
      </c>
      <c r="CM154" s="53">
        <v>0</v>
      </c>
      <c r="CN154" s="53">
        <v>0</v>
      </c>
      <c r="CO154" s="53">
        <v>0</v>
      </c>
      <c r="CP154" s="53">
        <v>0</v>
      </c>
      <c r="CQ154" s="53">
        <v>0</v>
      </c>
      <c r="CR154" s="53">
        <v>0</v>
      </c>
      <c r="CS154" s="53">
        <v>0</v>
      </c>
      <c r="CT154" s="53">
        <v>6</v>
      </c>
      <c r="CU154" s="53">
        <v>0</v>
      </c>
      <c r="CV154" s="53">
        <v>0</v>
      </c>
      <c r="CW154" s="53">
        <v>0</v>
      </c>
      <c r="CX154" s="53">
        <v>0</v>
      </c>
      <c r="CY154" s="53">
        <v>0</v>
      </c>
      <c r="CZ154" s="53">
        <v>0</v>
      </c>
      <c r="DA154" s="53">
        <v>0</v>
      </c>
      <c r="DB154" s="53">
        <v>0</v>
      </c>
      <c r="DC154" s="53">
        <v>0</v>
      </c>
      <c r="DD154" s="53">
        <v>0</v>
      </c>
    </row>
    <row r="155" spans="3:108" hidden="1" outlineLevel="1">
      <c r="C155" s="16" t="e">
        <f t="shared" si="64"/>
        <v>#DIV/0!</v>
      </c>
      <c r="D155" s="16">
        <f t="shared" si="65"/>
        <v>0</v>
      </c>
      <c r="E155" s="16">
        <f>COUNTIF($F$136:F155,F155)</f>
        <v>16</v>
      </c>
      <c r="F155" s="16" t="e">
        <f>O155</f>
        <v>#VALUE!</v>
      </c>
      <c r="G155" s="16" t="e">
        <f>P155</f>
        <v>#VALUE!</v>
      </c>
      <c r="L155" s="16">
        <v>4</v>
      </c>
      <c r="M155" s="16"/>
      <c r="N155" s="16"/>
      <c r="O155" s="71" t="e">
        <f>DGET(種族解放条件,T155,P153:P154)</f>
        <v>#VALUE!</v>
      </c>
      <c r="P155" s="71" t="e">
        <f>DGET(種族解放条件,U155,P153:P154)</f>
        <v>#VALUE!</v>
      </c>
      <c r="Q155" s="16"/>
      <c r="R155" s="16"/>
      <c r="S155" s="16"/>
      <c r="T155" s="16">
        <v>6</v>
      </c>
      <c r="U155" s="16">
        <v>7</v>
      </c>
      <c r="AE155" s="59">
        <v>63</v>
      </c>
      <c r="AF155" s="59">
        <f ca="1">IF(AI155&lt;&gt;0,0,COUNTIF(AI$92:$AI155,0))</f>
        <v>0</v>
      </c>
      <c r="AG155" s="59" t="s">
        <v>150</v>
      </c>
      <c r="AH155" s="59" t="s">
        <v>151</v>
      </c>
      <c r="AI155" s="59">
        <f t="shared" ca="1" si="22"/>
        <v>1</v>
      </c>
      <c r="AJ155" s="53">
        <f t="shared" ca="1" si="23"/>
        <v>0</v>
      </c>
      <c r="AK155" s="53">
        <f t="shared" ca="1" si="24"/>
        <v>0</v>
      </c>
      <c r="AL155" s="53">
        <f t="shared" ca="1" si="25"/>
        <v>0</v>
      </c>
      <c r="AM155" s="53">
        <f t="shared" ca="1" si="26"/>
        <v>0</v>
      </c>
      <c r="AN155" s="53">
        <f t="shared" ca="1" si="27"/>
        <v>0</v>
      </c>
      <c r="AO155" s="53">
        <f t="shared" ca="1" si="28"/>
        <v>0</v>
      </c>
      <c r="AP155" s="53">
        <f t="shared" ca="1" si="29"/>
        <v>0</v>
      </c>
      <c r="AQ155" s="53">
        <f t="shared" ca="1" si="30"/>
        <v>0</v>
      </c>
      <c r="AR155" s="53">
        <f t="shared" ca="1" si="31"/>
        <v>0</v>
      </c>
      <c r="AS155" s="53">
        <f t="shared" ca="1" si="32"/>
        <v>0</v>
      </c>
      <c r="AT155" s="53">
        <f t="shared" ca="1" si="33"/>
        <v>0</v>
      </c>
      <c r="AU155" s="53">
        <f t="shared" ca="1" si="34"/>
        <v>0</v>
      </c>
      <c r="AV155" s="53">
        <f t="shared" ca="1" si="35"/>
        <v>0</v>
      </c>
      <c r="AW155" s="53">
        <f t="shared" ca="1" si="36"/>
        <v>0</v>
      </c>
      <c r="AX155" s="53">
        <f t="shared" ca="1" si="37"/>
        <v>0</v>
      </c>
      <c r="AY155" s="53">
        <f t="shared" ca="1" si="38"/>
        <v>0</v>
      </c>
      <c r="AZ155" s="53">
        <f t="shared" ca="1" si="39"/>
        <v>0</v>
      </c>
      <c r="BA155" s="53">
        <f t="shared" ca="1" si="40"/>
        <v>1</v>
      </c>
      <c r="BB155" s="53">
        <f t="shared" ca="1" si="41"/>
        <v>0</v>
      </c>
      <c r="BC155" s="53">
        <f t="shared" ca="1" si="42"/>
        <v>0</v>
      </c>
      <c r="BD155" s="53">
        <f t="shared" ca="1" si="43"/>
        <v>0</v>
      </c>
      <c r="BE155" s="53">
        <f t="shared" ca="1" si="44"/>
        <v>0</v>
      </c>
      <c r="BF155" s="53">
        <f t="shared" ca="1" si="45"/>
        <v>0</v>
      </c>
      <c r="BG155" s="53">
        <f t="shared" ca="1" si="46"/>
        <v>0</v>
      </c>
      <c r="BH155" s="53">
        <f t="shared" ca="1" si="47"/>
        <v>0</v>
      </c>
      <c r="BI155" s="53">
        <f t="shared" ca="1" si="48"/>
        <v>0</v>
      </c>
      <c r="BJ155" s="53">
        <f t="shared" ca="1" si="49"/>
        <v>0</v>
      </c>
      <c r="BK155" s="53">
        <f t="shared" ca="1" si="50"/>
        <v>0</v>
      </c>
      <c r="BL155" s="53">
        <f t="shared" ca="1" si="51"/>
        <v>0</v>
      </c>
      <c r="BM155" s="53">
        <f t="shared" ca="1" si="52"/>
        <v>0</v>
      </c>
      <c r="BN155" s="53">
        <f t="shared" ca="1" si="53"/>
        <v>0</v>
      </c>
      <c r="BO155" s="53">
        <f t="shared" ca="1" si="54"/>
        <v>0</v>
      </c>
      <c r="BP155" s="53">
        <f t="shared" ca="1" si="55"/>
        <v>0</v>
      </c>
      <c r="BQ155" s="53">
        <f t="shared" ca="1" si="56"/>
        <v>0</v>
      </c>
      <c r="BR155" s="53">
        <f t="shared" ca="1" si="57"/>
        <v>0</v>
      </c>
      <c r="BS155" s="53">
        <f t="shared" ca="1" si="58"/>
        <v>0</v>
      </c>
      <c r="BU155" s="53">
        <v>0</v>
      </c>
      <c r="BV155" s="53">
        <v>0</v>
      </c>
      <c r="BW155" s="53">
        <v>0</v>
      </c>
      <c r="BX155" s="53">
        <v>0</v>
      </c>
      <c r="BY155" s="53">
        <v>0</v>
      </c>
      <c r="BZ155" s="53">
        <v>0</v>
      </c>
      <c r="CA155" s="53">
        <v>0</v>
      </c>
      <c r="CB155" s="53">
        <v>0</v>
      </c>
      <c r="CC155" s="53">
        <v>0</v>
      </c>
      <c r="CD155" s="53">
        <v>0</v>
      </c>
      <c r="CE155" s="53">
        <v>0</v>
      </c>
      <c r="CF155" s="53">
        <v>0</v>
      </c>
      <c r="CG155" s="53">
        <v>0</v>
      </c>
      <c r="CH155" s="53">
        <v>0</v>
      </c>
      <c r="CI155" s="53">
        <v>0</v>
      </c>
      <c r="CJ155" s="53">
        <v>0</v>
      </c>
      <c r="CK155" s="53">
        <v>0</v>
      </c>
      <c r="CL155" s="53">
        <v>1</v>
      </c>
      <c r="CM155" s="53">
        <v>0</v>
      </c>
      <c r="CN155" s="53">
        <v>0</v>
      </c>
      <c r="CO155" s="53">
        <v>0</v>
      </c>
      <c r="CP155" s="53">
        <v>0</v>
      </c>
      <c r="CQ155" s="53">
        <v>0</v>
      </c>
      <c r="CR155" s="53">
        <v>0</v>
      </c>
      <c r="CS155" s="53">
        <v>0</v>
      </c>
      <c r="CT155" s="53">
        <v>0</v>
      </c>
      <c r="CU155" s="53">
        <v>0</v>
      </c>
      <c r="CV155" s="53">
        <v>0</v>
      </c>
      <c r="CW155" s="53">
        <v>0</v>
      </c>
      <c r="CX155" s="53">
        <v>0</v>
      </c>
      <c r="CY155" s="53">
        <v>0</v>
      </c>
      <c r="CZ155" s="53">
        <v>0</v>
      </c>
      <c r="DA155" s="53">
        <v>0</v>
      </c>
      <c r="DB155" s="53">
        <v>0</v>
      </c>
      <c r="DC155" s="53">
        <v>0</v>
      </c>
      <c r="DD155" s="53">
        <v>0</v>
      </c>
    </row>
    <row r="156" spans="3:108" hidden="1" outlineLevel="1">
      <c r="C156" s="16" t="e">
        <f t="shared" si="64"/>
        <v>#DIV/0!</v>
      </c>
      <c r="D156" s="16">
        <f t="shared" si="65"/>
        <v>0</v>
      </c>
      <c r="E156" s="16">
        <f>COUNTIF($F$136:F156,F156)</f>
        <v>17</v>
      </c>
      <c r="F156" s="16" t="e">
        <f>M156</f>
        <v>#VALUE!</v>
      </c>
      <c r="G156" s="16" t="e">
        <f>N156</f>
        <v>#VALUE!</v>
      </c>
      <c r="L156" s="16">
        <v>5</v>
      </c>
      <c r="M156" s="72" t="e">
        <f>DGET(種族解放条件,T156,O154:O155)</f>
        <v>#VALUE!</v>
      </c>
      <c r="N156" s="72" t="e">
        <f>DGET(種族解放条件,U156,O154:O155)</f>
        <v>#VALUE!</v>
      </c>
      <c r="O156" s="16"/>
      <c r="P156" s="16"/>
      <c r="Q156" s="16"/>
      <c r="R156" s="16"/>
      <c r="S156" s="16"/>
      <c r="T156" s="16">
        <v>6</v>
      </c>
      <c r="U156" s="16">
        <v>7</v>
      </c>
      <c r="AE156" s="59">
        <v>64</v>
      </c>
      <c r="AF156" s="59">
        <f ca="1">IF(AI156&lt;&gt;0,0,COUNTIF(AI$92:$AI156,0))</f>
        <v>0</v>
      </c>
      <c r="AG156" s="59" t="s">
        <v>150</v>
      </c>
      <c r="AH156" s="59" t="s">
        <v>152</v>
      </c>
      <c r="AI156" s="59">
        <f t="shared" ca="1" si="22"/>
        <v>1</v>
      </c>
      <c r="AJ156" s="53">
        <f t="shared" ca="1" si="23"/>
        <v>0</v>
      </c>
      <c r="AK156" s="53">
        <f t="shared" ca="1" si="24"/>
        <v>0</v>
      </c>
      <c r="AL156" s="53">
        <f t="shared" ca="1" si="25"/>
        <v>0</v>
      </c>
      <c r="AM156" s="53">
        <f t="shared" ca="1" si="26"/>
        <v>0</v>
      </c>
      <c r="AN156" s="53">
        <f t="shared" ca="1" si="27"/>
        <v>0</v>
      </c>
      <c r="AO156" s="53">
        <f t="shared" ca="1" si="28"/>
        <v>0</v>
      </c>
      <c r="AP156" s="53">
        <f t="shared" ca="1" si="29"/>
        <v>0</v>
      </c>
      <c r="AQ156" s="53">
        <f t="shared" ca="1" si="30"/>
        <v>0</v>
      </c>
      <c r="AR156" s="53">
        <f t="shared" ca="1" si="31"/>
        <v>0</v>
      </c>
      <c r="AS156" s="53">
        <f t="shared" ca="1" si="32"/>
        <v>0</v>
      </c>
      <c r="AT156" s="53">
        <f t="shared" ca="1" si="33"/>
        <v>0</v>
      </c>
      <c r="AU156" s="53">
        <f t="shared" ca="1" si="34"/>
        <v>0</v>
      </c>
      <c r="AV156" s="53">
        <f t="shared" ca="1" si="35"/>
        <v>0</v>
      </c>
      <c r="AW156" s="53">
        <f t="shared" ca="1" si="36"/>
        <v>0</v>
      </c>
      <c r="AX156" s="53">
        <f t="shared" ca="1" si="37"/>
        <v>0</v>
      </c>
      <c r="AY156" s="53">
        <f t="shared" ca="1" si="38"/>
        <v>0</v>
      </c>
      <c r="AZ156" s="53">
        <f t="shared" ca="1" si="39"/>
        <v>0</v>
      </c>
      <c r="BA156" s="53">
        <f t="shared" ca="1" si="40"/>
        <v>1</v>
      </c>
      <c r="BB156" s="53">
        <f t="shared" ca="1" si="41"/>
        <v>0</v>
      </c>
      <c r="BC156" s="53">
        <f t="shared" ca="1" si="42"/>
        <v>0</v>
      </c>
      <c r="BD156" s="53">
        <f t="shared" ca="1" si="43"/>
        <v>0</v>
      </c>
      <c r="BE156" s="53">
        <f t="shared" ca="1" si="44"/>
        <v>0</v>
      </c>
      <c r="BF156" s="53">
        <f t="shared" ca="1" si="45"/>
        <v>0</v>
      </c>
      <c r="BG156" s="53">
        <f t="shared" ca="1" si="46"/>
        <v>0</v>
      </c>
      <c r="BH156" s="53">
        <f t="shared" ca="1" si="47"/>
        <v>0</v>
      </c>
      <c r="BI156" s="53">
        <f t="shared" ca="1" si="48"/>
        <v>0</v>
      </c>
      <c r="BJ156" s="53">
        <f t="shared" ca="1" si="49"/>
        <v>0</v>
      </c>
      <c r="BK156" s="53">
        <f t="shared" ca="1" si="50"/>
        <v>0</v>
      </c>
      <c r="BL156" s="53">
        <f t="shared" ca="1" si="51"/>
        <v>0</v>
      </c>
      <c r="BM156" s="53">
        <f t="shared" ca="1" si="52"/>
        <v>0</v>
      </c>
      <c r="BN156" s="53">
        <f t="shared" ca="1" si="53"/>
        <v>0</v>
      </c>
      <c r="BO156" s="53">
        <f t="shared" ca="1" si="54"/>
        <v>0</v>
      </c>
      <c r="BP156" s="53">
        <f t="shared" ca="1" si="55"/>
        <v>0</v>
      </c>
      <c r="BQ156" s="53">
        <f t="shared" ca="1" si="56"/>
        <v>0</v>
      </c>
      <c r="BR156" s="53">
        <f t="shared" ca="1" si="57"/>
        <v>0</v>
      </c>
      <c r="BS156" s="53">
        <f t="shared" ca="1" si="58"/>
        <v>0</v>
      </c>
      <c r="BU156" s="53">
        <v>0</v>
      </c>
      <c r="BV156" s="53">
        <v>0</v>
      </c>
      <c r="BW156" s="53">
        <v>0</v>
      </c>
      <c r="BX156" s="53">
        <v>0</v>
      </c>
      <c r="BY156" s="53">
        <v>0</v>
      </c>
      <c r="BZ156" s="53">
        <v>0</v>
      </c>
      <c r="CA156" s="53">
        <v>0</v>
      </c>
      <c r="CB156" s="53">
        <v>0</v>
      </c>
      <c r="CC156" s="53">
        <v>0</v>
      </c>
      <c r="CD156" s="53">
        <v>0</v>
      </c>
      <c r="CE156" s="53">
        <v>0</v>
      </c>
      <c r="CF156" s="53">
        <v>0</v>
      </c>
      <c r="CG156" s="53">
        <v>0</v>
      </c>
      <c r="CH156" s="53">
        <v>0</v>
      </c>
      <c r="CI156" s="53">
        <v>0</v>
      </c>
      <c r="CJ156" s="53">
        <v>0</v>
      </c>
      <c r="CK156" s="53">
        <v>0</v>
      </c>
      <c r="CL156" s="53">
        <v>1</v>
      </c>
      <c r="CM156" s="53">
        <v>0</v>
      </c>
      <c r="CN156" s="53">
        <v>0</v>
      </c>
      <c r="CO156" s="53">
        <v>0</v>
      </c>
      <c r="CP156" s="53">
        <v>0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0</v>
      </c>
      <c r="DA156" s="53">
        <v>0</v>
      </c>
      <c r="DB156" s="53">
        <v>0</v>
      </c>
      <c r="DC156" s="53">
        <v>0</v>
      </c>
      <c r="DD156" s="53">
        <v>0</v>
      </c>
    </row>
    <row r="157" spans="3:108" hidden="1" outlineLevel="1">
      <c r="C157" s="16" t="e">
        <f t="shared" si="64"/>
        <v>#DIV/0!</v>
      </c>
      <c r="D157" s="16">
        <f t="shared" si="65"/>
        <v>0</v>
      </c>
      <c r="E157" s="16">
        <f>COUNTIF($F$136:F157,F157)</f>
        <v>18</v>
      </c>
      <c r="F157" s="16" t="e">
        <f>M157</f>
        <v>#VALUE!</v>
      </c>
      <c r="G157" s="16" t="e">
        <f>N157</f>
        <v>#VALUE!</v>
      </c>
      <c r="L157" s="16">
        <v>5</v>
      </c>
      <c r="M157" s="72" t="e">
        <f>DGET(種族解放条件,T157,O154:O155)</f>
        <v>#VALUE!</v>
      </c>
      <c r="N157" s="72" t="e">
        <f>DGET(種族解放条件,U157,O154:O155)</f>
        <v>#VALUE!</v>
      </c>
      <c r="O157" s="16" t="s">
        <v>2</v>
      </c>
      <c r="P157" s="16"/>
      <c r="Q157" s="16"/>
      <c r="R157" s="16"/>
      <c r="S157" s="16"/>
      <c r="T157" s="16">
        <v>8</v>
      </c>
      <c r="U157" s="16">
        <v>9</v>
      </c>
      <c r="AE157" s="59">
        <v>65</v>
      </c>
      <c r="AF157" s="59">
        <f ca="1">IF(AI157&lt;&gt;0,0,COUNTIF(AI$92:$AI157,0))</f>
        <v>0</v>
      </c>
      <c r="AG157" s="59" t="s">
        <v>150</v>
      </c>
      <c r="AH157" s="59" t="s">
        <v>153</v>
      </c>
      <c r="AI157" s="59">
        <f t="shared" ref="AI157:AI220" ca="1" si="66">SUM(AJ157:BS157)</f>
        <v>1</v>
      </c>
      <c r="AJ157" s="53">
        <f t="shared" ref="AJ157:AJ220" ca="1" si="67">IF(AND(BU157=0,BU$91=0),0,IF(BU157&lt;=BU$91,0,1))</f>
        <v>0</v>
      </c>
      <c r="AK157" s="53">
        <f t="shared" ref="AK157:AK220" ca="1" si="68">IF(AND(BV157=0,BV$91=0),0,IF(BV157&lt;=BV$91,0,1))</f>
        <v>0</v>
      </c>
      <c r="AL157" s="53">
        <f t="shared" ref="AL157:AL220" ca="1" si="69">IF(AND(BW157=0,BW$91=0),0,IF(BW157&lt;=BW$91,0,1))</f>
        <v>0</v>
      </c>
      <c r="AM157" s="53">
        <f t="shared" ref="AM157:AM220" ca="1" si="70">IF(AND(BX157=0,BX$91=0),0,IF(BX157&lt;=BX$91,0,1))</f>
        <v>0</v>
      </c>
      <c r="AN157" s="53">
        <f t="shared" ref="AN157:AN220" ca="1" si="71">IF(AND(BY157=0,BY$91=0),0,IF(BY157&lt;=BY$91,0,1))</f>
        <v>0</v>
      </c>
      <c r="AO157" s="53">
        <f t="shared" ref="AO157:AO220" ca="1" si="72">IF(AND(BZ157=0,BZ$91=0),0,IF(BZ157&lt;=BZ$91,0,1))</f>
        <v>0</v>
      </c>
      <c r="AP157" s="53">
        <f t="shared" ref="AP157:AP220" ca="1" si="73">IF(AND(CA157=0,CA$91=0),0,IF(CA157&lt;=CA$91,0,1))</f>
        <v>0</v>
      </c>
      <c r="AQ157" s="53">
        <f t="shared" ref="AQ157:AQ220" ca="1" si="74">IF(AND(CB157=0,CB$91=0),0,IF(CB157&lt;=CB$91,0,1))</f>
        <v>0</v>
      </c>
      <c r="AR157" s="53">
        <f t="shared" ref="AR157:AR220" ca="1" si="75">IF(AND(CC157=0,CC$91=0),0,IF(CC157&lt;=CC$91,0,1))</f>
        <v>0</v>
      </c>
      <c r="AS157" s="53">
        <f t="shared" ref="AS157:AS220" ca="1" si="76">IF(AND(CD157=0,CD$91=0),0,IF(CD157&lt;=CD$91,0,1))</f>
        <v>0</v>
      </c>
      <c r="AT157" s="53">
        <f t="shared" ref="AT157:AT220" ca="1" si="77">IF(AND(CE157=0,CE$91=0),0,IF(CE157&lt;=CE$91,0,1))</f>
        <v>0</v>
      </c>
      <c r="AU157" s="53">
        <f t="shared" ref="AU157:AU220" ca="1" si="78">IF(AND(CF157=0,CF$91=0),0,IF(CF157&lt;=CF$91,0,1))</f>
        <v>0</v>
      </c>
      <c r="AV157" s="53">
        <f t="shared" ref="AV157:AV220" ca="1" si="79">IF(AND(CG157=0,CG$91=0),0,IF(CG157&lt;=CG$91,0,1))</f>
        <v>0</v>
      </c>
      <c r="AW157" s="53">
        <f t="shared" ref="AW157:AW220" ca="1" si="80">IF(AND(CH157=0,CH$91=0),0,IF(CH157&lt;=CH$91,0,1))</f>
        <v>0</v>
      </c>
      <c r="AX157" s="53">
        <f t="shared" ref="AX157:AX220" ca="1" si="81">IF(AND(CI157=0,CI$91=0),0,IF(CI157&lt;=CI$91,0,1))</f>
        <v>0</v>
      </c>
      <c r="AY157" s="53">
        <f t="shared" ref="AY157:AY220" ca="1" si="82">IF(AND(CJ157=0,CJ$91=0),0,IF(CJ157&lt;=CJ$91,0,1))</f>
        <v>0</v>
      </c>
      <c r="AZ157" s="53">
        <f t="shared" ref="AZ157:AZ220" ca="1" si="83">IF(AND(CK157=0,CK$91=0),0,IF(CK157&lt;=CK$91,0,1))</f>
        <v>0</v>
      </c>
      <c r="BA157" s="53">
        <f t="shared" ref="BA157:BA220" ca="1" si="84">IF(AND(CL157=0,CL$91=0),0,IF(CL157&lt;=CL$91,0,1))</f>
        <v>1</v>
      </c>
      <c r="BB157" s="53">
        <f t="shared" ref="BB157:BB220" ca="1" si="85">IF(AND(CM157=0,CM$91=0),0,IF(CM157&lt;=CM$91,0,1))</f>
        <v>0</v>
      </c>
      <c r="BC157" s="53">
        <f t="shared" ref="BC157:BC220" ca="1" si="86">IF(AND(CN157=0,CN$91=0),0,IF(CN157&lt;=CN$91,0,1))</f>
        <v>0</v>
      </c>
      <c r="BD157" s="53">
        <f t="shared" ref="BD157:BD220" ca="1" si="87">IF(AND(CO157=0,CO$91=0),0,IF(CO157&lt;=CO$91,0,1))</f>
        <v>0</v>
      </c>
      <c r="BE157" s="53">
        <f t="shared" ref="BE157:BE220" ca="1" si="88">IF(AND(CP157=0,CP$91=0),0,IF(CP157&lt;=CP$91,0,1))</f>
        <v>0</v>
      </c>
      <c r="BF157" s="53">
        <f t="shared" ref="BF157:BF220" ca="1" si="89">IF(AND(CQ157=0,CQ$91=0),0,IF(CQ157&lt;=CQ$91,0,1))</f>
        <v>0</v>
      </c>
      <c r="BG157" s="53">
        <f t="shared" ref="BG157:BG220" ca="1" si="90">IF(AND(CR157=0,CR$91=0),0,IF(CR157&lt;=CR$91,0,1))</f>
        <v>0</v>
      </c>
      <c r="BH157" s="53">
        <f t="shared" ref="BH157:BH220" ca="1" si="91">IF(AND(CS157=0,CS$91=0),0,IF(CS157&lt;=CS$91,0,1))</f>
        <v>0</v>
      </c>
      <c r="BI157" s="53">
        <f t="shared" ref="BI157:BI220" ca="1" si="92">IF(AND(CT157=0,CT$91=0),0,IF(CT157&lt;=CT$91,0,1))</f>
        <v>0</v>
      </c>
      <c r="BJ157" s="53">
        <f t="shared" ref="BJ157:BJ220" ca="1" si="93">IF(AND(CU157=0,CU$91=0),0,IF(CU157&lt;=CU$91,0,1))</f>
        <v>0</v>
      </c>
      <c r="BK157" s="53">
        <f t="shared" ref="BK157:BK220" ca="1" si="94">IF(AND(CV157=0,CV$91=0),0,IF(CV157&lt;=CV$91,0,1))</f>
        <v>0</v>
      </c>
      <c r="BL157" s="53">
        <f t="shared" ref="BL157:BL220" ca="1" si="95">IF(AND(CW157=0,CW$91=0),0,IF(CW157&lt;=CW$91,0,1))</f>
        <v>0</v>
      </c>
      <c r="BM157" s="53">
        <f t="shared" ref="BM157:BM220" ca="1" si="96">IF(AND(CX157=0,CX$91=0),0,IF(CX157&lt;=CX$91,0,1))</f>
        <v>0</v>
      </c>
      <c r="BN157" s="53">
        <f t="shared" ref="BN157:BN220" ca="1" si="97">IF(AND(CY157=0,CY$91=0),0,IF(CY157&lt;=CY$91,0,1))</f>
        <v>0</v>
      </c>
      <c r="BO157" s="53">
        <f t="shared" ref="BO157:BO220" ca="1" si="98">IF(AND(CZ157=0,CZ$91=0),0,IF(CZ157&lt;=CZ$91,0,1))</f>
        <v>0</v>
      </c>
      <c r="BP157" s="53">
        <f t="shared" ref="BP157:BP220" ca="1" si="99">IF(AND(DA157=0,DA$91=0),0,IF(DA157&lt;=DA$91,0,1))</f>
        <v>0</v>
      </c>
      <c r="BQ157" s="53">
        <f t="shared" ref="BQ157:BQ220" ca="1" si="100">IF(AND(DB157=0,DB$91=0),0,IF(DB157&lt;=DB$91,0,1))</f>
        <v>0</v>
      </c>
      <c r="BR157" s="53">
        <f t="shared" ref="BR157:BR220" ca="1" si="101">IF(AND(DC157=0,DC$91=0),0,IF(DC157&lt;=DC$91,0,1))</f>
        <v>0</v>
      </c>
      <c r="BS157" s="53">
        <f t="shared" ref="BS157:BS220" ca="1" si="102">IF(AND(DD157=0,DD$91=0),0,IF(DD157&lt;=DD$91,0,1))</f>
        <v>0</v>
      </c>
      <c r="BU157" s="53">
        <v>0</v>
      </c>
      <c r="BV157" s="53">
        <v>0</v>
      </c>
      <c r="BW157" s="53">
        <v>0</v>
      </c>
      <c r="BX157" s="53">
        <v>0</v>
      </c>
      <c r="BY157" s="53">
        <v>0</v>
      </c>
      <c r="BZ157" s="53">
        <v>0</v>
      </c>
      <c r="CA157" s="53">
        <v>0</v>
      </c>
      <c r="CB157" s="53">
        <v>0</v>
      </c>
      <c r="CC157" s="53">
        <v>0</v>
      </c>
      <c r="CD157" s="53">
        <v>0</v>
      </c>
      <c r="CE157" s="53">
        <v>0</v>
      </c>
      <c r="CF157" s="53">
        <v>0</v>
      </c>
      <c r="CG157" s="53">
        <v>0</v>
      </c>
      <c r="CH157" s="53">
        <v>0</v>
      </c>
      <c r="CI157" s="53">
        <v>0</v>
      </c>
      <c r="CJ157" s="53">
        <v>0</v>
      </c>
      <c r="CK157" s="53">
        <v>0</v>
      </c>
      <c r="CL157" s="53">
        <v>3</v>
      </c>
      <c r="CM157" s="53">
        <v>0</v>
      </c>
      <c r="CN157" s="53">
        <v>0</v>
      </c>
      <c r="CO157" s="53">
        <v>0</v>
      </c>
      <c r="CP157" s="53">
        <v>0</v>
      </c>
      <c r="CQ157" s="53">
        <v>0</v>
      </c>
      <c r="CR157" s="53">
        <v>0</v>
      </c>
      <c r="CS157" s="53">
        <v>0</v>
      </c>
      <c r="CT157" s="53">
        <v>0</v>
      </c>
      <c r="CU157" s="53">
        <v>0</v>
      </c>
      <c r="CV157" s="53">
        <v>0</v>
      </c>
      <c r="CW157" s="53">
        <v>0</v>
      </c>
      <c r="CX157" s="53">
        <v>0</v>
      </c>
      <c r="CY157" s="53">
        <v>0</v>
      </c>
      <c r="CZ157" s="53">
        <v>0</v>
      </c>
      <c r="DA157" s="53">
        <v>0</v>
      </c>
      <c r="DB157" s="53">
        <v>0</v>
      </c>
      <c r="DC157" s="53">
        <v>0</v>
      </c>
      <c r="DD157" s="53">
        <v>0</v>
      </c>
    </row>
    <row r="158" spans="3:108" hidden="1" outlineLevel="1">
      <c r="C158" s="16" t="e">
        <f t="shared" si="64"/>
        <v>#DIV/0!</v>
      </c>
      <c r="D158" s="16">
        <f t="shared" si="65"/>
        <v>0</v>
      </c>
      <c r="E158" s="16">
        <f>COUNTIF($F$136:F158,F158)</f>
        <v>19</v>
      </c>
      <c r="F158" s="16" t="e">
        <f>O158</f>
        <v>#VALUE!</v>
      </c>
      <c r="G158" s="16" t="e">
        <f>P158</f>
        <v>#VALUE!</v>
      </c>
      <c r="L158" s="16">
        <v>4</v>
      </c>
      <c r="M158" s="16"/>
      <c r="N158" s="16"/>
      <c r="O158" s="71" t="e">
        <f>DGET(種族解放条件,T158,P153:P154)</f>
        <v>#VALUE!</v>
      </c>
      <c r="P158" s="71" t="e">
        <f>DGET(種族解放条件,U158,P153:P154)</f>
        <v>#VALUE!</v>
      </c>
      <c r="Q158" s="16"/>
      <c r="R158" s="16"/>
      <c r="S158" s="16"/>
      <c r="T158" s="16">
        <v>8</v>
      </c>
      <c r="U158" s="16">
        <v>9</v>
      </c>
      <c r="AE158" s="59">
        <v>66</v>
      </c>
      <c r="AF158" s="59">
        <f ca="1">IF(AI158&lt;&gt;0,0,COUNTIF(AI$92:$AI158,0))</f>
        <v>0</v>
      </c>
      <c r="AG158" s="59" t="s">
        <v>150</v>
      </c>
      <c r="AH158" s="59" t="s">
        <v>154</v>
      </c>
      <c r="AI158" s="59">
        <f t="shared" ca="1" si="66"/>
        <v>1</v>
      </c>
      <c r="AJ158" s="53">
        <f t="shared" ca="1" si="67"/>
        <v>0</v>
      </c>
      <c r="AK158" s="53">
        <f t="shared" ca="1" si="68"/>
        <v>0</v>
      </c>
      <c r="AL158" s="53">
        <f t="shared" ca="1" si="69"/>
        <v>0</v>
      </c>
      <c r="AM158" s="53">
        <f t="shared" ca="1" si="70"/>
        <v>0</v>
      </c>
      <c r="AN158" s="53">
        <f t="shared" ca="1" si="71"/>
        <v>0</v>
      </c>
      <c r="AO158" s="53">
        <f t="shared" ca="1" si="72"/>
        <v>0</v>
      </c>
      <c r="AP158" s="53">
        <f t="shared" ca="1" si="73"/>
        <v>0</v>
      </c>
      <c r="AQ158" s="53">
        <f t="shared" ca="1" si="74"/>
        <v>0</v>
      </c>
      <c r="AR158" s="53">
        <f t="shared" ca="1" si="75"/>
        <v>0</v>
      </c>
      <c r="AS158" s="53">
        <f t="shared" ca="1" si="76"/>
        <v>0</v>
      </c>
      <c r="AT158" s="53">
        <f t="shared" ca="1" si="77"/>
        <v>0</v>
      </c>
      <c r="AU158" s="53">
        <f t="shared" ca="1" si="78"/>
        <v>0</v>
      </c>
      <c r="AV158" s="53">
        <f t="shared" ca="1" si="79"/>
        <v>0</v>
      </c>
      <c r="AW158" s="53">
        <f t="shared" ca="1" si="80"/>
        <v>0</v>
      </c>
      <c r="AX158" s="53">
        <f t="shared" ca="1" si="81"/>
        <v>0</v>
      </c>
      <c r="AY158" s="53">
        <f t="shared" ca="1" si="82"/>
        <v>0</v>
      </c>
      <c r="AZ158" s="53">
        <f t="shared" ca="1" si="83"/>
        <v>0</v>
      </c>
      <c r="BA158" s="53">
        <f t="shared" ca="1" si="84"/>
        <v>1</v>
      </c>
      <c r="BB158" s="53">
        <f t="shared" ca="1" si="85"/>
        <v>0</v>
      </c>
      <c r="BC158" s="53">
        <f t="shared" ca="1" si="86"/>
        <v>0</v>
      </c>
      <c r="BD158" s="53">
        <f t="shared" ca="1" si="87"/>
        <v>0</v>
      </c>
      <c r="BE158" s="53">
        <f t="shared" ca="1" si="88"/>
        <v>0</v>
      </c>
      <c r="BF158" s="53">
        <f t="shared" ca="1" si="89"/>
        <v>0</v>
      </c>
      <c r="BG158" s="53">
        <f t="shared" ca="1" si="90"/>
        <v>0</v>
      </c>
      <c r="BH158" s="53">
        <f t="shared" ca="1" si="91"/>
        <v>0</v>
      </c>
      <c r="BI158" s="53">
        <f t="shared" ca="1" si="92"/>
        <v>0</v>
      </c>
      <c r="BJ158" s="53">
        <f t="shared" ca="1" si="93"/>
        <v>0</v>
      </c>
      <c r="BK158" s="53">
        <f t="shared" ca="1" si="94"/>
        <v>0</v>
      </c>
      <c r="BL158" s="53">
        <f t="shared" ca="1" si="95"/>
        <v>0</v>
      </c>
      <c r="BM158" s="53">
        <f t="shared" ca="1" si="96"/>
        <v>0</v>
      </c>
      <c r="BN158" s="53">
        <f t="shared" ca="1" si="97"/>
        <v>0</v>
      </c>
      <c r="BO158" s="53">
        <f t="shared" ca="1" si="98"/>
        <v>0</v>
      </c>
      <c r="BP158" s="53">
        <f t="shared" ca="1" si="99"/>
        <v>0</v>
      </c>
      <c r="BQ158" s="53">
        <f t="shared" ca="1" si="100"/>
        <v>0</v>
      </c>
      <c r="BR158" s="53">
        <f t="shared" ca="1" si="101"/>
        <v>0</v>
      </c>
      <c r="BS158" s="53">
        <f t="shared" ca="1" si="102"/>
        <v>0</v>
      </c>
      <c r="BU158" s="53">
        <v>0</v>
      </c>
      <c r="BV158" s="53">
        <v>0</v>
      </c>
      <c r="BW158" s="53">
        <v>0</v>
      </c>
      <c r="BX158" s="53">
        <v>0</v>
      </c>
      <c r="BY158" s="53">
        <v>0</v>
      </c>
      <c r="BZ158" s="53">
        <v>0</v>
      </c>
      <c r="CA158" s="53">
        <v>0</v>
      </c>
      <c r="CB158" s="53">
        <v>0</v>
      </c>
      <c r="CC158" s="53">
        <v>0</v>
      </c>
      <c r="CD158" s="53">
        <v>0</v>
      </c>
      <c r="CE158" s="53">
        <v>0</v>
      </c>
      <c r="CF158" s="53">
        <v>0</v>
      </c>
      <c r="CG158" s="53">
        <v>0</v>
      </c>
      <c r="CH158" s="53">
        <v>0</v>
      </c>
      <c r="CI158" s="53">
        <v>0</v>
      </c>
      <c r="CJ158" s="53">
        <v>0</v>
      </c>
      <c r="CK158" s="53">
        <v>0</v>
      </c>
      <c r="CL158" s="53">
        <v>5</v>
      </c>
      <c r="CM158" s="53">
        <v>0</v>
      </c>
      <c r="CN158" s="53">
        <v>0</v>
      </c>
      <c r="CO158" s="53">
        <v>0</v>
      </c>
      <c r="CP158" s="53">
        <v>0</v>
      </c>
      <c r="CQ158" s="53">
        <v>0</v>
      </c>
      <c r="CR158" s="53">
        <v>0</v>
      </c>
      <c r="CS158" s="53">
        <v>0</v>
      </c>
      <c r="CT158" s="53">
        <v>0</v>
      </c>
      <c r="CU158" s="53">
        <v>0</v>
      </c>
      <c r="CV158" s="53">
        <v>0</v>
      </c>
      <c r="CW158" s="53">
        <v>0</v>
      </c>
      <c r="CX158" s="53">
        <v>0</v>
      </c>
      <c r="CY158" s="53">
        <v>0</v>
      </c>
      <c r="CZ158" s="53">
        <v>0</v>
      </c>
      <c r="DA158" s="53">
        <v>0</v>
      </c>
      <c r="DB158" s="53">
        <v>0</v>
      </c>
      <c r="DC158" s="53">
        <v>0</v>
      </c>
      <c r="DD158" s="53">
        <v>0</v>
      </c>
    </row>
    <row r="159" spans="3:108" hidden="1" outlineLevel="1">
      <c r="C159" s="16" t="e">
        <f t="shared" si="64"/>
        <v>#DIV/0!</v>
      </c>
      <c r="D159" s="16">
        <f t="shared" si="65"/>
        <v>0</v>
      </c>
      <c r="E159" s="16">
        <f>COUNTIF($F$136:F159,F159)</f>
        <v>20</v>
      </c>
      <c r="F159" s="16" t="e">
        <f>M159</f>
        <v>#VALUE!</v>
      </c>
      <c r="G159" s="16" t="e">
        <f>N159</f>
        <v>#VALUE!</v>
      </c>
      <c r="L159" s="16">
        <v>5</v>
      </c>
      <c r="M159" s="72" t="e">
        <f>DGET(種族解放条件,T159,O157:O158)</f>
        <v>#VALUE!</v>
      </c>
      <c r="N159" s="72" t="e">
        <f>DGET(種族解放条件,U159,O157:O158)</f>
        <v>#VALUE!</v>
      </c>
      <c r="O159" s="16"/>
      <c r="P159" s="16"/>
      <c r="Q159" s="16"/>
      <c r="R159" s="16"/>
      <c r="S159" s="16"/>
      <c r="T159" s="16">
        <v>6</v>
      </c>
      <c r="U159" s="16">
        <v>7</v>
      </c>
      <c r="AE159" s="59">
        <v>67</v>
      </c>
      <c r="AF159" s="59">
        <f ca="1">IF(AI159&lt;&gt;0,0,COUNTIF(AI$92:$AI159,0))</f>
        <v>0</v>
      </c>
      <c r="AG159" s="59" t="s">
        <v>150</v>
      </c>
      <c r="AH159" s="59" t="s">
        <v>155</v>
      </c>
      <c r="AI159" s="59">
        <f t="shared" ca="1" si="66"/>
        <v>1</v>
      </c>
      <c r="AJ159" s="53">
        <f t="shared" ca="1" si="67"/>
        <v>0</v>
      </c>
      <c r="AK159" s="53">
        <f t="shared" ca="1" si="68"/>
        <v>0</v>
      </c>
      <c r="AL159" s="53">
        <f t="shared" ca="1" si="69"/>
        <v>0</v>
      </c>
      <c r="AM159" s="53">
        <f t="shared" ca="1" si="70"/>
        <v>0</v>
      </c>
      <c r="AN159" s="53">
        <f t="shared" ca="1" si="71"/>
        <v>0</v>
      </c>
      <c r="AO159" s="53">
        <f t="shared" ca="1" si="72"/>
        <v>0</v>
      </c>
      <c r="AP159" s="53">
        <f t="shared" ca="1" si="73"/>
        <v>0</v>
      </c>
      <c r="AQ159" s="53">
        <f t="shared" ca="1" si="74"/>
        <v>0</v>
      </c>
      <c r="AR159" s="53">
        <f t="shared" ca="1" si="75"/>
        <v>0</v>
      </c>
      <c r="AS159" s="53">
        <f t="shared" ca="1" si="76"/>
        <v>0</v>
      </c>
      <c r="AT159" s="53">
        <f t="shared" ca="1" si="77"/>
        <v>0</v>
      </c>
      <c r="AU159" s="53">
        <f t="shared" ca="1" si="78"/>
        <v>0</v>
      </c>
      <c r="AV159" s="53">
        <f t="shared" ca="1" si="79"/>
        <v>0</v>
      </c>
      <c r="AW159" s="53">
        <f t="shared" ca="1" si="80"/>
        <v>0</v>
      </c>
      <c r="AX159" s="53">
        <f t="shared" ca="1" si="81"/>
        <v>0</v>
      </c>
      <c r="AY159" s="53">
        <f t="shared" ca="1" si="82"/>
        <v>0</v>
      </c>
      <c r="AZ159" s="53">
        <f t="shared" ca="1" si="83"/>
        <v>0</v>
      </c>
      <c r="BA159" s="53">
        <f t="shared" ca="1" si="84"/>
        <v>1</v>
      </c>
      <c r="BB159" s="53">
        <f t="shared" ca="1" si="85"/>
        <v>0</v>
      </c>
      <c r="BC159" s="53">
        <f t="shared" ca="1" si="86"/>
        <v>0</v>
      </c>
      <c r="BD159" s="53">
        <f t="shared" ca="1" si="87"/>
        <v>0</v>
      </c>
      <c r="BE159" s="53">
        <f t="shared" ca="1" si="88"/>
        <v>0</v>
      </c>
      <c r="BF159" s="53">
        <f t="shared" ca="1" si="89"/>
        <v>0</v>
      </c>
      <c r="BG159" s="53">
        <f t="shared" ca="1" si="90"/>
        <v>0</v>
      </c>
      <c r="BH159" s="53">
        <f t="shared" ca="1" si="91"/>
        <v>0</v>
      </c>
      <c r="BI159" s="53">
        <f t="shared" ca="1" si="92"/>
        <v>0</v>
      </c>
      <c r="BJ159" s="53">
        <f t="shared" ca="1" si="93"/>
        <v>0</v>
      </c>
      <c r="BK159" s="53">
        <f t="shared" ca="1" si="94"/>
        <v>0</v>
      </c>
      <c r="BL159" s="53">
        <f t="shared" ca="1" si="95"/>
        <v>0</v>
      </c>
      <c r="BM159" s="53">
        <f t="shared" ca="1" si="96"/>
        <v>0</v>
      </c>
      <c r="BN159" s="53">
        <f t="shared" ca="1" si="97"/>
        <v>0</v>
      </c>
      <c r="BO159" s="53">
        <f t="shared" ca="1" si="98"/>
        <v>0</v>
      </c>
      <c r="BP159" s="53">
        <f t="shared" ca="1" si="99"/>
        <v>0</v>
      </c>
      <c r="BQ159" s="53">
        <f t="shared" ca="1" si="100"/>
        <v>0</v>
      </c>
      <c r="BR159" s="53">
        <f t="shared" ca="1" si="101"/>
        <v>0</v>
      </c>
      <c r="BS159" s="53">
        <f t="shared" ca="1" si="102"/>
        <v>0</v>
      </c>
      <c r="BU159" s="53">
        <v>0</v>
      </c>
      <c r="BV159" s="53">
        <v>0</v>
      </c>
      <c r="BW159" s="53">
        <v>0</v>
      </c>
      <c r="BX159" s="53">
        <v>0</v>
      </c>
      <c r="BY159" s="53">
        <v>0</v>
      </c>
      <c r="BZ159" s="53">
        <v>0</v>
      </c>
      <c r="CA159" s="53">
        <v>0</v>
      </c>
      <c r="CB159" s="53">
        <v>0</v>
      </c>
      <c r="CC159" s="53">
        <v>0</v>
      </c>
      <c r="CD159" s="53">
        <v>0</v>
      </c>
      <c r="CE159" s="53">
        <v>0</v>
      </c>
      <c r="CF159" s="53">
        <v>0</v>
      </c>
      <c r="CG159" s="53">
        <v>0</v>
      </c>
      <c r="CH159" s="53">
        <v>0</v>
      </c>
      <c r="CI159" s="53">
        <v>0</v>
      </c>
      <c r="CJ159" s="53">
        <v>0</v>
      </c>
      <c r="CK159" s="53">
        <v>0</v>
      </c>
      <c r="CL159" s="53">
        <v>8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0</v>
      </c>
      <c r="DA159" s="53">
        <v>0</v>
      </c>
      <c r="DB159" s="53">
        <v>0</v>
      </c>
      <c r="DC159" s="53">
        <v>0</v>
      </c>
      <c r="DD159" s="53">
        <v>0</v>
      </c>
    </row>
    <row r="160" spans="3:108" hidden="1" outlineLevel="1">
      <c r="C160" s="16" t="e">
        <f t="shared" si="64"/>
        <v>#DIV/0!</v>
      </c>
      <c r="D160" s="16">
        <f t="shared" si="65"/>
        <v>0</v>
      </c>
      <c r="E160" s="16">
        <f>COUNTIF($F$136:F160,F160)</f>
        <v>21</v>
      </c>
      <c r="F160" s="16" t="e">
        <f>M160</f>
        <v>#VALUE!</v>
      </c>
      <c r="G160" s="16" t="e">
        <f>N160</f>
        <v>#VALUE!</v>
      </c>
      <c r="L160" s="16">
        <v>5</v>
      </c>
      <c r="M160" s="72" t="e">
        <f>DGET(種族解放条件,T160,O157:O158)</f>
        <v>#VALUE!</v>
      </c>
      <c r="N160" s="72" t="e">
        <f>DGET(種族解放条件,U160,O157:O158)</f>
        <v>#VALUE!</v>
      </c>
      <c r="O160" s="16"/>
      <c r="P160" s="16" t="s">
        <v>2</v>
      </c>
      <c r="Q160" s="16"/>
      <c r="R160" s="16"/>
      <c r="S160" s="16"/>
      <c r="T160" s="16">
        <v>8</v>
      </c>
      <c r="U160" s="16">
        <v>9</v>
      </c>
      <c r="AE160" s="59">
        <v>68</v>
      </c>
      <c r="AF160" s="59">
        <f ca="1">IF(AI160&lt;&gt;0,0,COUNTIF(AI$92:$AI160,0))</f>
        <v>0</v>
      </c>
      <c r="AG160" s="59" t="s">
        <v>150</v>
      </c>
      <c r="AH160" s="59" t="s">
        <v>156</v>
      </c>
      <c r="AI160" s="59">
        <f t="shared" ca="1" si="66"/>
        <v>4</v>
      </c>
      <c r="AJ160" s="53">
        <f t="shared" ca="1" si="67"/>
        <v>0</v>
      </c>
      <c r="AK160" s="53">
        <f t="shared" ca="1" si="68"/>
        <v>0</v>
      </c>
      <c r="AL160" s="53">
        <f t="shared" ca="1" si="69"/>
        <v>0</v>
      </c>
      <c r="AM160" s="53">
        <f t="shared" ca="1" si="70"/>
        <v>0</v>
      </c>
      <c r="AN160" s="53">
        <f t="shared" ca="1" si="71"/>
        <v>0</v>
      </c>
      <c r="AO160" s="53">
        <f t="shared" ca="1" si="72"/>
        <v>0</v>
      </c>
      <c r="AP160" s="53">
        <f t="shared" ca="1" si="73"/>
        <v>0</v>
      </c>
      <c r="AQ160" s="53">
        <f t="shared" ca="1" si="74"/>
        <v>0</v>
      </c>
      <c r="AR160" s="53">
        <f t="shared" ca="1" si="75"/>
        <v>0</v>
      </c>
      <c r="AS160" s="53">
        <f t="shared" ca="1" si="76"/>
        <v>0</v>
      </c>
      <c r="AT160" s="53">
        <f t="shared" ca="1" si="77"/>
        <v>0</v>
      </c>
      <c r="AU160" s="53">
        <f t="shared" ca="1" si="78"/>
        <v>0</v>
      </c>
      <c r="AV160" s="53">
        <f t="shared" ca="1" si="79"/>
        <v>0</v>
      </c>
      <c r="AW160" s="53">
        <f t="shared" ca="1" si="80"/>
        <v>0</v>
      </c>
      <c r="AX160" s="53">
        <f t="shared" ca="1" si="81"/>
        <v>1</v>
      </c>
      <c r="AY160" s="53">
        <f t="shared" ca="1" si="82"/>
        <v>0</v>
      </c>
      <c r="AZ160" s="53">
        <f t="shared" ca="1" si="83"/>
        <v>0</v>
      </c>
      <c r="BA160" s="53">
        <f t="shared" ca="1" si="84"/>
        <v>1</v>
      </c>
      <c r="BB160" s="53">
        <f t="shared" ca="1" si="85"/>
        <v>1</v>
      </c>
      <c r="BC160" s="53">
        <f t="shared" ca="1" si="86"/>
        <v>0</v>
      </c>
      <c r="BD160" s="53">
        <f t="shared" ca="1" si="87"/>
        <v>0</v>
      </c>
      <c r="BE160" s="53">
        <f t="shared" ca="1" si="88"/>
        <v>0</v>
      </c>
      <c r="BF160" s="53">
        <f t="shared" ca="1" si="89"/>
        <v>0</v>
      </c>
      <c r="BG160" s="53">
        <f t="shared" ca="1" si="90"/>
        <v>0</v>
      </c>
      <c r="BH160" s="53">
        <f t="shared" ca="1" si="91"/>
        <v>0</v>
      </c>
      <c r="BI160" s="53">
        <f t="shared" ca="1" si="92"/>
        <v>0</v>
      </c>
      <c r="BJ160" s="53">
        <f t="shared" ca="1" si="93"/>
        <v>0</v>
      </c>
      <c r="BK160" s="53">
        <f t="shared" ca="1" si="94"/>
        <v>0</v>
      </c>
      <c r="BL160" s="53">
        <f t="shared" ca="1" si="95"/>
        <v>0</v>
      </c>
      <c r="BM160" s="53">
        <f t="shared" ca="1" si="96"/>
        <v>0</v>
      </c>
      <c r="BN160" s="53">
        <f t="shared" ca="1" si="97"/>
        <v>0</v>
      </c>
      <c r="BO160" s="53">
        <f t="shared" ca="1" si="98"/>
        <v>0</v>
      </c>
      <c r="BP160" s="53">
        <f t="shared" ca="1" si="99"/>
        <v>1</v>
      </c>
      <c r="BQ160" s="53">
        <f t="shared" ca="1" si="100"/>
        <v>0</v>
      </c>
      <c r="BR160" s="53">
        <f t="shared" ca="1" si="101"/>
        <v>0</v>
      </c>
      <c r="BS160" s="53">
        <f t="shared" ca="1" si="102"/>
        <v>0</v>
      </c>
      <c r="BU160" s="53">
        <v>0</v>
      </c>
      <c r="BV160" s="53">
        <v>0</v>
      </c>
      <c r="BW160" s="53">
        <v>0</v>
      </c>
      <c r="BX160" s="53">
        <v>0</v>
      </c>
      <c r="BY160" s="53">
        <v>0</v>
      </c>
      <c r="BZ160" s="53">
        <v>0</v>
      </c>
      <c r="CA160" s="53">
        <v>0</v>
      </c>
      <c r="CB160" s="53">
        <v>0</v>
      </c>
      <c r="CC160" s="53">
        <v>0</v>
      </c>
      <c r="CD160" s="53">
        <v>0</v>
      </c>
      <c r="CE160" s="53">
        <v>0</v>
      </c>
      <c r="CF160" s="53">
        <v>0</v>
      </c>
      <c r="CG160" s="53">
        <v>0</v>
      </c>
      <c r="CH160" s="53">
        <v>0</v>
      </c>
      <c r="CI160" s="53">
        <v>8</v>
      </c>
      <c r="CJ160" s="53">
        <v>0</v>
      </c>
      <c r="CK160" s="53">
        <v>0</v>
      </c>
      <c r="CL160" s="53">
        <v>8</v>
      </c>
      <c r="CM160" s="53">
        <v>9</v>
      </c>
      <c r="CN160" s="53">
        <v>0</v>
      </c>
      <c r="CO160" s="53">
        <v>0</v>
      </c>
      <c r="CP160" s="53">
        <v>0</v>
      </c>
      <c r="CQ160" s="53">
        <v>0</v>
      </c>
      <c r="CR160" s="53">
        <v>0</v>
      </c>
      <c r="CS160" s="53">
        <v>0</v>
      </c>
      <c r="CT160" s="53">
        <v>0</v>
      </c>
      <c r="CU160" s="53">
        <v>0</v>
      </c>
      <c r="CV160" s="53">
        <v>0</v>
      </c>
      <c r="CW160" s="53">
        <v>0</v>
      </c>
      <c r="CX160" s="53">
        <v>0</v>
      </c>
      <c r="CY160" s="53">
        <v>0</v>
      </c>
      <c r="CZ160" s="53">
        <v>0</v>
      </c>
      <c r="DA160" s="53">
        <v>1</v>
      </c>
      <c r="DB160" s="53">
        <v>0</v>
      </c>
      <c r="DC160" s="53">
        <v>0</v>
      </c>
      <c r="DD160" s="53">
        <v>0</v>
      </c>
    </row>
    <row r="161" spans="3:108" hidden="1" outlineLevel="1">
      <c r="C161" s="16" t="e">
        <f t="shared" si="64"/>
        <v>#DIV/0!</v>
      </c>
      <c r="D161" s="16">
        <f t="shared" si="65"/>
        <v>0</v>
      </c>
      <c r="E161" s="16">
        <f>COUNTIF($F$136:F161,F161)</f>
        <v>22</v>
      </c>
      <c r="F161" s="16" t="e">
        <f>P161</f>
        <v>#VALUE!</v>
      </c>
      <c r="G161" s="16" t="e">
        <f>Q161</f>
        <v>#VALUE!</v>
      </c>
      <c r="L161" s="16">
        <v>3</v>
      </c>
      <c r="M161" s="16"/>
      <c r="N161" s="16"/>
      <c r="O161" s="16" t="s">
        <v>2</v>
      </c>
      <c r="P161" s="70" t="e">
        <f>DGET(種族解放条件,T161,Q152:Q153)</f>
        <v>#VALUE!</v>
      </c>
      <c r="Q161" s="70" t="e">
        <f>DGET(種族解放条件,U161,Q152:Q153)</f>
        <v>#VALUE!</v>
      </c>
      <c r="R161" s="16"/>
      <c r="S161" s="16"/>
      <c r="T161" s="16">
        <v>8</v>
      </c>
      <c r="U161" s="16">
        <v>9</v>
      </c>
      <c r="AE161" s="59">
        <v>69</v>
      </c>
      <c r="AF161" s="59">
        <f ca="1">IF(AI161&lt;&gt;0,0,COUNTIF(AI$92:$AI161,0))</f>
        <v>0</v>
      </c>
      <c r="AG161" s="59" t="s">
        <v>157</v>
      </c>
      <c r="AH161" s="59" t="s">
        <v>158</v>
      </c>
      <c r="AI161" s="59">
        <f t="shared" ca="1" si="66"/>
        <v>1</v>
      </c>
      <c r="AJ161" s="53">
        <f t="shared" ca="1" si="67"/>
        <v>0</v>
      </c>
      <c r="AK161" s="53">
        <f t="shared" ca="1" si="68"/>
        <v>0</v>
      </c>
      <c r="AL161" s="53">
        <f t="shared" ca="1" si="69"/>
        <v>0</v>
      </c>
      <c r="AM161" s="53">
        <f t="shared" ca="1" si="70"/>
        <v>0</v>
      </c>
      <c r="AN161" s="53">
        <f t="shared" ca="1" si="71"/>
        <v>0</v>
      </c>
      <c r="AO161" s="53">
        <f t="shared" ca="1" si="72"/>
        <v>0</v>
      </c>
      <c r="AP161" s="53">
        <f t="shared" ca="1" si="73"/>
        <v>0</v>
      </c>
      <c r="AQ161" s="53">
        <f t="shared" ca="1" si="74"/>
        <v>0</v>
      </c>
      <c r="AR161" s="53">
        <f t="shared" ca="1" si="75"/>
        <v>0</v>
      </c>
      <c r="AS161" s="53">
        <f t="shared" ca="1" si="76"/>
        <v>0</v>
      </c>
      <c r="AT161" s="53">
        <f t="shared" ca="1" si="77"/>
        <v>0</v>
      </c>
      <c r="AU161" s="53">
        <f t="shared" ca="1" si="78"/>
        <v>0</v>
      </c>
      <c r="AV161" s="53">
        <f t="shared" ca="1" si="79"/>
        <v>0</v>
      </c>
      <c r="AW161" s="53">
        <f t="shared" ca="1" si="80"/>
        <v>0</v>
      </c>
      <c r="AX161" s="53">
        <f t="shared" ca="1" si="81"/>
        <v>0</v>
      </c>
      <c r="AY161" s="53">
        <f t="shared" ca="1" si="82"/>
        <v>0</v>
      </c>
      <c r="AZ161" s="53">
        <f t="shared" ca="1" si="83"/>
        <v>0</v>
      </c>
      <c r="BA161" s="53">
        <f t="shared" ca="1" si="84"/>
        <v>0</v>
      </c>
      <c r="BB161" s="53">
        <f t="shared" ca="1" si="85"/>
        <v>0</v>
      </c>
      <c r="BC161" s="53">
        <f t="shared" ca="1" si="86"/>
        <v>0</v>
      </c>
      <c r="BD161" s="53">
        <f t="shared" ca="1" si="87"/>
        <v>0</v>
      </c>
      <c r="BE161" s="53">
        <f t="shared" ca="1" si="88"/>
        <v>0</v>
      </c>
      <c r="BF161" s="53">
        <f t="shared" ca="1" si="89"/>
        <v>0</v>
      </c>
      <c r="BG161" s="53">
        <f t="shared" ca="1" si="90"/>
        <v>0</v>
      </c>
      <c r="BH161" s="53">
        <f t="shared" ca="1" si="91"/>
        <v>0</v>
      </c>
      <c r="BI161" s="53">
        <f t="shared" ca="1" si="92"/>
        <v>0</v>
      </c>
      <c r="BJ161" s="53">
        <f t="shared" ca="1" si="93"/>
        <v>1</v>
      </c>
      <c r="BK161" s="53">
        <f t="shared" ca="1" si="94"/>
        <v>0</v>
      </c>
      <c r="BL161" s="53">
        <f t="shared" ca="1" si="95"/>
        <v>0</v>
      </c>
      <c r="BM161" s="53">
        <f t="shared" ca="1" si="96"/>
        <v>0</v>
      </c>
      <c r="BN161" s="53">
        <f t="shared" ca="1" si="97"/>
        <v>0</v>
      </c>
      <c r="BO161" s="53">
        <f t="shared" ca="1" si="98"/>
        <v>0</v>
      </c>
      <c r="BP161" s="53">
        <f t="shared" ca="1" si="99"/>
        <v>0</v>
      </c>
      <c r="BQ161" s="53">
        <f t="shared" ca="1" si="100"/>
        <v>0</v>
      </c>
      <c r="BR161" s="53">
        <f t="shared" ca="1" si="101"/>
        <v>0</v>
      </c>
      <c r="BS161" s="53">
        <f t="shared" ca="1" si="102"/>
        <v>0</v>
      </c>
      <c r="BU161" s="53">
        <v>0</v>
      </c>
      <c r="BV161" s="53">
        <v>0</v>
      </c>
      <c r="BW161" s="53">
        <v>0</v>
      </c>
      <c r="BX161" s="53">
        <v>0</v>
      </c>
      <c r="BY161" s="53">
        <v>0</v>
      </c>
      <c r="BZ161" s="53">
        <v>0</v>
      </c>
      <c r="CA161" s="53">
        <v>0</v>
      </c>
      <c r="CB161" s="53">
        <v>0</v>
      </c>
      <c r="CC161" s="53">
        <v>0</v>
      </c>
      <c r="CD161" s="53">
        <v>0</v>
      </c>
      <c r="CE161" s="53">
        <v>0</v>
      </c>
      <c r="CF161" s="53">
        <v>0</v>
      </c>
      <c r="CG161" s="53">
        <v>0</v>
      </c>
      <c r="CH161" s="53">
        <v>0</v>
      </c>
      <c r="CI161" s="53">
        <v>0</v>
      </c>
      <c r="CJ161" s="53">
        <v>0</v>
      </c>
      <c r="CK161" s="53">
        <v>0</v>
      </c>
      <c r="CL161" s="53">
        <v>0</v>
      </c>
      <c r="CM161" s="53">
        <v>0</v>
      </c>
      <c r="CN161" s="53">
        <v>0</v>
      </c>
      <c r="CO161" s="53">
        <v>0</v>
      </c>
      <c r="CP161" s="53">
        <v>0</v>
      </c>
      <c r="CQ161" s="53">
        <v>0</v>
      </c>
      <c r="CR161" s="53">
        <v>0</v>
      </c>
      <c r="CS161" s="53">
        <v>0</v>
      </c>
      <c r="CT161" s="53">
        <v>0</v>
      </c>
      <c r="CU161" s="53">
        <v>1</v>
      </c>
      <c r="CV161" s="53">
        <v>0</v>
      </c>
      <c r="CW161" s="53">
        <v>0</v>
      </c>
      <c r="CX161" s="53">
        <v>0</v>
      </c>
      <c r="CY161" s="53">
        <v>0</v>
      </c>
      <c r="CZ161" s="53">
        <v>0</v>
      </c>
      <c r="DA161" s="53">
        <v>0</v>
      </c>
      <c r="DB161" s="53">
        <v>0</v>
      </c>
      <c r="DC161" s="53">
        <v>0</v>
      </c>
      <c r="DD161" s="53">
        <v>0</v>
      </c>
    </row>
    <row r="162" spans="3:108" hidden="1" outlineLevel="1">
      <c r="C162" s="16" t="e">
        <f t="shared" si="64"/>
        <v>#DIV/0!</v>
      </c>
      <c r="D162" s="16">
        <f t="shared" si="65"/>
        <v>0</v>
      </c>
      <c r="E162" s="16">
        <f>COUNTIF($F$136:F162,F162)</f>
        <v>23</v>
      </c>
      <c r="F162" s="16" t="e">
        <f>O162</f>
        <v>#VALUE!</v>
      </c>
      <c r="G162" s="16" t="e">
        <f>P162</f>
        <v>#VALUE!</v>
      </c>
      <c r="L162" s="16">
        <v>4</v>
      </c>
      <c r="M162" s="16"/>
      <c r="N162" s="16"/>
      <c r="O162" s="71" t="e">
        <f>DGET(種族解放条件,T162,P160:P161)</f>
        <v>#VALUE!</v>
      </c>
      <c r="P162" s="71" t="e">
        <f>DGET(種族解放条件,U162,P160:P161)</f>
        <v>#VALUE!</v>
      </c>
      <c r="Q162" s="16"/>
      <c r="R162" s="16"/>
      <c r="S162" s="16"/>
      <c r="T162" s="16">
        <v>6</v>
      </c>
      <c r="U162" s="16">
        <v>7</v>
      </c>
      <c r="AE162" s="59">
        <v>70</v>
      </c>
      <c r="AF162" s="59">
        <f ca="1">IF(AI162&lt;&gt;0,0,COUNTIF(AI$92:$AI162,0))</f>
        <v>0</v>
      </c>
      <c r="AG162" s="59" t="s">
        <v>157</v>
      </c>
      <c r="AH162" s="59" t="s">
        <v>159</v>
      </c>
      <c r="AI162" s="59">
        <f t="shared" ca="1" si="66"/>
        <v>1</v>
      </c>
      <c r="AJ162" s="53">
        <f t="shared" ca="1" si="67"/>
        <v>0</v>
      </c>
      <c r="AK162" s="53">
        <f t="shared" ca="1" si="68"/>
        <v>0</v>
      </c>
      <c r="AL162" s="53">
        <f t="shared" ca="1" si="69"/>
        <v>0</v>
      </c>
      <c r="AM162" s="53">
        <f t="shared" ca="1" si="70"/>
        <v>0</v>
      </c>
      <c r="AN162" s="53">
        <f t="shared" ca="1" si="71"/>
        <v>0</v>
      </c>
      <c r="AO162" s="53">
        <f t="shared" ca="1" si="72"/>
        <v>0</v>
      </c>
      <c r="AP162" s="53">
        <f t="shared" ca="1" si="73"/>
        <v>0</v>
      </c>
      <c r="AQ162" s="53">
        <f t="shared" ca="1" si="74"/>
        <v>0</v>
      </c>
      <c r="AR162" s="53">
        <f t="shared" ca="1" si="75"/>
        <v>0</v>
      </c>
      <c r="AS162" s="53">
        <f t="shared" ca="1" si="76"/>
        <v>0</v>
      </c>
      <c r="AT162" s="53">
        <f t="shared" ca="1" si="77"/>
        <v>0</v>
      </c>
      <c r="AU162" s="53">
        <f t="shared" ca="1" si="78"/>
        <v>0</v>
      </c>
      <c r="AV162" s="53">
        <f t="shared" ca="1" si="79"/>
        <v>0</v>
      </c>
      <c r="AW162" s="53">
        <f t="shared" ca="1" si="80"/>
        <v>0</v>
      </c>
      <c r="AX162" s="53">
        <f t="shared" ca="1" si="81"/>
        <v>0</v>
      </c>
      <c r="AY162" s="53">
        <f t="shared" ca="1" si="82"/>
        <v>0</v>
      </c>
      <c r="AZ162" s="53">
        <f t="shared" ca="1" si="83"/>
        <v>0</v>
      </c>
      <c r="BA162" s="53">
        <f t="shared" ca="1" si="84"/>
        <v>0</v>
      </c>
      <c r="BB162" s="53">
        <f t="shared" ca="1" si="85"/>
        <v>0</v>
      </c>
      <c r="BC162" s="53">
        <f t="shared" ca="1" si="86"/>
        <v>0</v>
      </c>
      <c r="BD162" s="53">
        <f t="shared" ca="1" si="87"/>
        <v>0</v>
      </c>
      <c r="BE162" s="53">
        <f t="shared" ca="1" si="88"/>
        <v>0</v>
      </c>
      <c r="BF162" s="53">
        <f t="shared" ca="1" si="89"/>
        <v>0</v>
      </c>
      <c r="BG162" s="53">
        <f t="shared" ca="1" si="90"/>
        <v>0</v>
      </c>
      <c r="BH162" s="53">
        <f t="shared" ca="1" si="91"/>
        <v>0</v>
      </c>
      <c r="BI162" s="53">
        <f t="shared" ca="1" si="92"/>
        <v>0</v>
      </c>
      <c r="BJ162" s="53">
        <f t="shared" ca="1" si="93"/>
        <v>1</v>
      </c>
      <c r="BK162" s="53">
        <f t="shared" ca="1" si="94"/>
        <v>0</v>
      </c>
      <c r="BL162" s="53">
        <f t="shared" ca="1" si="95"/>
        <v>0</v>
      </c>
      <c r="BM162" s="53">
        <f t="shared" ca="1" si="96"/>
        <v>0</v>
      </c>
      <c r="BN162" s="53">
        <f t="shared" ca="1" si="97"/>
        <v>0</v>
      </c>
      <c r="BO162" s="53">
        <f t="shared" ca="1" si="98"/>
        <v>0</v>
      </c>
      <c r="BP162" s="53">
        <f t="shared" ca="1" si="99"/>
        <v>0</v>
      </c>
      <c r="BQ162" s="53">
        <f t="shared" ca="1" si="100"/>
        <v>0</v>
      </c>
      <c r="BR162" s="53">
        <f t="shared" ca="1" si="101"/>
        <v>0</v>
      </c>
      <c r="BS162" s="53">
        <f t="shared" ca="1" si="102"/>
        <v>0</v>
      </c>
      <c r="BU162" s="53">
        <v>0</v>
      </c>
      <c r="BV162" s="53">
        <v>0</v>
      </c>
      <c r="BW162" s="53">
        <v>0</v>
      </c>
      <c r="BX162" s="53">
        <v>0</v>
      </c>
      <c r="BY162" s="53">
        <v>0</v>
      </c>
      <c r="BZ162" s="53">
        <v>0</v>
      </c>
      <c r="CA162" s="53">
        <v>0</v>
      </c>
      <c r="CB162" s="53">
        <v>0</v>
      </c>
      <c r="CC162" s="53">
        <v>0</v>
      </c>
      <c r="CD162" s="53">
        <v>0</v>
      </c>
      <c r="CE162" s="53">
        <v>0</v>
      </c>
      <c r="CF162" s="53">
        <v>0</v>
      </c>
      <c r="CG162" s="53">
        <v>0</v>
      </c>
      <c r="CH162" s="53">
        <v>0</v>
      </c>
      <c r="CI162" s="53">
        <v>0</v>
      </c>
      <c r="CJ162" s="53">
        <v>0</v>
      </c>
      <c r="CK162" s="53">
        <v>0</v>
      </c>
      <c r="CL162" s="53">
        <v>0</v>
      </c>
      <c r="CM162" s="53">
        <v>0</v>
      </c>
      <c r="CN162" s="53">
        <v>0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1</v>
      </c>
      <c r="CV162" s="53">
        <v>0</v>
      </c>
      <c r="CW162" s="53">
        <v>0</v>
      </c>
      <c r="CX162" s="53">
        <v>0</v>
      </c>
      <c r="CY162" s="53">
        <v>0</v>
      </c>
      <c r="CZ162" s="53">
        <v>0</v>
      </c>
      <c r="DA162" s="53">
        <v>0</v>
      </c>
      <c r="DB162" s="53">
        <v>0</v>
      </c>
      <c r="DC162" s="53">
        <v>0</v>
      </c>
      <c r="DD162" s="53">
        <v>0</v>
      </c>
    </row>
    <row r="163" spans="3:108" hidden="1" outlineLevel="1">
      <c r="C163" s="16" t="e">
        <f t="shared" si="64"/>
        <v>#DIV/0!</v>
      </c>
      <c r="D163" s="16">
        <f t="shared" si="65"/>
        <v>0</v>
      </c>
      <c r="E163" s="16">
        <f>COUNTIF($F$136:F163,F163)</f>
        <v>24</v>
      </c>
      <c r="F163" s="16" t="e">
        <f>M163</f>
        <v>#VALUE!</v>
      </c>
      <c r="G163" s="16" t="e">
        <f>N163</f>
        <v>#VALUE!</v>
      </c>
      <c r="L163" s="16">
        <v>5</v>
      </c>
      <c r="M163" s="72" t="e">
        <f>DGET(種族解放条件,T163,O161:O162)</f>
        <v>#VALUE!</v>
      </c>
      <c r="N163" s="72" t="e">
        <f>DGET(種族解放条件,U163,O161:O162)</f>
        <v>#VALUE!</v>
      </c>
      <c r="O163" s="16"/>
      <c r="P163" s="16"/>
      <c r="Q163" s="16"/>
      <c r="R163" s="16"/>
      <c r="S163" s="16"/>
      <c r="T163" s="16">
        <v>6</v>
      </c>
      <c r="U163" s="16">
        <v>7</v>
      </c>
      <c r="AE163" s="59">
        <v>71</v>
      </c>
      <c r="AF163" s="59">
        <f ca="1">IF(AI163&lt;&gt;0,0,COUNTIF(AI$92:$AI163,0))</f>
        <v>0</v>
      </c>
      <c r="AG163" s="59" t="s">
        <v>157</v>
      </c>
      <c r="AH163" s="59" t="s">
        <v>160</v>
      </c>
      <c r="AI163" s="59">
        <f t="shared" ca="1" si="66"/>
        <v>1</v>
      </c>
      <c r="AJ163" s="53">
        <f t="shared" ca="1" si="67"/>
        <v>0</v>
      </c>
      <c r="AK163" s="53">
        <f t="shared" ca="1" si="68"/>
        <v>0</v>
      </c>
      <c r="AL163" s="53">
        <f t="shared" ca="1" si="69"/>
        <v>0</v>
      </c>
      <c r="AM163" s="53">
        <f t="shared" ca="1" si="70"/>
        <v>0</v>
      </c>
      <c r="AN163" s="53">
        <f t="shared" ca="1" si="71"/>
        <v>0</v>
      </c>
      <c r="AO163" s="53">
        <f t="shared" ca="1" si="72"/>
        <v>0</v>
      </c>
      <c r="AP163" s="53">
        <f t="shared" ca="1" si="73"/>
        <v>0</v>
      </c>
      <c r="AQ163" s="53">
        <f t="shared" ca="1" si="74"/>
        <v>0</v>
      </c>
      <c r="AR163" s="53">
        <f t="shared" ca="1" si="75"/>
        <v>0</v>
      </c>
      <c r="AS163" s="53">
        <f t="shared" ca="1" si="76"/>
        <v>0</v>
      </c>
      <c r="AT163" s="53">
        <f t="shared" ca="1" si="77"/>
        <v>0</v>
      </c>
      <c r="AU163" s="53">
        <f t="shared" ca="1" si="78"/>
        <v>0</v>
      </c>
      <c r="AV163" s="53">
        <f t="shared" ca="1" si="79"/>
        <v>0</v>
      </c>
      <c r="AW163" s="53">
        <f t="shared" ca="1" si="80"/>
        <v>0</v>
      </c>
      <c r="AX163" s="53">
        <f t="shared" ca="1" si="81"/>
        <v>0</v>
      </c>
      <c r="AY163" s="53">
        <f t="shared" ca="1" si="82"/>
        <v>0</v>
      </c>
      <c r="AZ163" s="53">
        <f t="shared" ca="1" si="83"/>
        <v>0</v>
      </c>
      <c r="BA163" s="53">
        <f t="shared" ca="1" si="84"/>
        <v>0</v>
      </c>
      <c r="BB163" s="53">
        <f t="shared" ca="1" si="85"/>
        <v>0</v>
      </c>
      <c r="BC163" s="53">
        <f t="shared" ca="1" si="86"/>
        <v>0</v>
      </c>
      <c r="BD163" s="53">
        <f t="shared" ca="1" si="87"/>
        <v>0</v>
      </c>
      <c r="BE163" s="53">
        <f t="shared" ca="1" si="88"/>
        <v>0</v>
      </c>
      <c r="BF163" s="53">
        <f t="shared" ca="1" si="89"/>
        <v>0</v>
      </c>
      <c r="BG163" s="53">
        <f t="shared" ca="1" si="90"/>
        <v>0</v>
      </c>
      <c r="BH163" s="53">
        <f t="shared" ca="1" si="91"/>
        <v>0</v>
      </c>
      <c r="BI163" s="53">
        <f t="shared" ca="1" si="92"/>
        <v>0</v>
      </c>
      <c r="BJ163" s="53">
        <f t="shared" ca="1" si="93"/>
        <v>1</v>
      </c>
      <c r="BK163" s="53">
        <f t="shared" ca="1" si="94"/>
        <v>0</v>
      </c>
      <c r="BL163" s="53">
        <f t="shared" ca="1" si="95"/>
        <v>0</v>
      </c>
      <c r="BM163" s="53">
        <f t="shared" ca="1" si="96"/>
        <v>0</v>
      </c>
      <c r="BN163" s="53">
        <f t="shared" ca="1" si="97"/>
        <v>0</v>
      </c>
      <c r="BO163" s="53">
        <f t="shared" ca="1" si="98"/>
        <v>0</v>
      </c>
      <c r="BP163" s="53">
        <f t="shared" ca="1" si="99"/>
        <v>0</v>
      </c>
      <c r="BQ163" s="53">
        <f t="shared" ca="1" si="100"/>
        <v>0</v>
      </c>
      <c r="BR163" s="53">
        <f t="shared" ca="1" si="101"/>
        <v>0</v>
      </c>
      <c r="BS163" s="53">
        <f t="shared" ca="1" si="102"/>
        <v>0</v>
      </c>
      <c r="BU163" s="53">
        <v>0</v>
      </c>
      <c r="BV163" s="53">
        <v>0</v>
      </c>
      <c r="BW163" s="53">
        <v>0</v>
      </c>
      <c r="BX163" s="53">
        <v>0</v>
      </c>
      <c r="BY163" s="53">
        <v>0</v>
      </c>
      <c r="BZ163" s="53">
        <v>0</v>
      </c>
      <c r="CA163" s="53">
        <v>0</v>
      </c>
      <c r="CB163" s="53">
        <v>0</v>
      </c>
      <c r="CC163" s="53">
        <v>0</v>
      </c>
      <c r="CD163" s="53">
        <v>0</v>
      </c>
      <c r="CE163" s="53">
        <v>0</v>
      </c>
      <c r="CF163" s="53">
        <v>0</v>
      </c>
      <c r="CG163" s="53">
        <v>0</v>
      </c>
      <c r="CH163" s="53">
        <v>0</v>
      </c>
      <c r="CI163" s="53">
        <v>0</v>
      </c>
      <c r="CJ163" s="53">
        <v>0</v>
      </c>
      <c r="CK163" s="53">
        <v>0</v>
      </c>
      <c r="CL163" s="53">
        <v>0</v>
      </c>
      <c r="CM163" s="53">
        <v>0</v>
      </c>
      <c r="CN163" s="53">
        <v>0</v>
      </c>
      <c r="CO163" s="53">
        <v>0</v>
      </c>
      <c r="CP163" s="53">
        <v>0</v>
      </c>
      <c r="CQ163" s="53">
        <v>0</v>
      </c>
      <c r="CR163" s="53">
        <v>0</v>
      </c>
      <c r="CS163" s="53">
        <v>0</v>
      </c>
      <c r="CT163" s="53">
        <v>0</v>
      </c>
      <c r="CU163" s="53">
        <v>3</v>
      </c>
      <c r="CV163" s="53">
        <v>0</v>
      </c>
      <c r="CW163" s="53">
        <v>0</v>
      </c>
      <c r="CX163" s="53">
        <v>0</v>
      </c>
      <c r="CY163" s="53">
        <v>0</v>
      </c>
      <c r="CZ163" s="53">
        <v>0</v>
      </c>
      <c r="DA163" s="53">
        <v>0</v>
      </c>
      <c r="DB163" s="53">
        <v>0</v>
      </c>
      <c r="DC163" s="53">
        <v>0</v>
      </c>
      <c r="DD163" s="53">
        <v>0</v>
      </c>
    </row>
    <row r="164" spans="3:108" hidden="1" outlineLevel="1">
      <c r="C164" s="16" t="e">
        <f t="shared" si="64"/>
        <v>#DIV/0!</v>
      </c>
      <c r="D164" s="16">
        <f t="shared" si="65"/>
        <v>0</v>
      </c>
      <c r="E164" s="16">
        <f>COUNTIF($F$136:F164,F164)</f>
        <v>25</v>
      </c>
      <c r="F164" s="16" t="e">
        <f>M164</f>
        <v>#VALUE!</v>
      </c>
      <c r="G164" s="16" t="e">
        <f>N164</f>
        <v>#VALUE!</v>
      </c>
      <c r="L164" s="16">
        <v>5</v>
      </c>
      <c r="M164" s="72" t="e">
        <f>DGET(種族解放条件,T164,O161:O162)</f>
        <v>#VALUE!</v>
      </c>
      <c r="N164" s="72" t="e">
        <f>DGET(種族解放条件,U164,O161:O162)</f>
        <v>#VALUE!</v>
      </c>
      <c r="O164" s="16" t="s">
        <v>2</v>
      </c>
      <c r="P164" s="16"/>
      <c r="Q164" s="16"/>
      <c r="R164" s="16"/>
      <c r="S164" s="16"/>
      <c r="T164" s="16">
        <v>8</v>
      </c>
      <c r="U164" s="16">
        <v>9</v>
      </c>
      <c r="AE164" s="59">
        <v>72</v>
      </c>
      <c r="AF164" s="59">
        <f ca="1">IF(AI164&lt;&gt;0,0,COUNTIF(AI$92:$AI164,0))</f>
        <v>0</v>
      </c>
      <c r="AG164" s="59" t="s">
        <v>157</v>
      </c>
      <c r="AH164" s="59" t="s">
        <v>161</v>
      </c>
      <c r="AI164" s="59">
        <f t="shared" ca="1" si="66"/>
        <v>1</v>
      </c>
      <c r="AJ164" s="53">
        <f t="shared" ca="1" si="67"/>
        <v>0</v>
      </c>
      <c r="AK164" s="53">
        <f t="shared" ca="1" si="68"/>
        <v>0</v>
      </c>
      <c r="AL164" s="53">
        <f t="shared" ca="1" si="69"/>
        <v>0</v>
      </c>
      <c r="AM164" s="53">
        <f t="shared" ca="1" si="70"/>
        <v>0</v>
      </c>
      <c r="AN164" s="53">
        <f t="shared" ca="1" si="71"/>
        <v>0</v>
      </c>
      <c r="AO164" s="53">
        <f t="shared" ca="1" si="72"/>
        <v>0</v>
      </c>
      <c r="AP164" s="53">
        <f t="shared" ca="1" si="73"/>
        <v>0</v>
      </c>
      <c r="AQ164" s="53">
        <f t="shared" ca="1" si="74"/>
        <v>0</v>
      </c>
      <c r="AR164" s="53">
        <f t="shared" ca="1" si="75"/>
        <v>0</v>
      </c>
      <c r="AS164" s="53">
        <f t="shared" ca="1" si="76"/>
        <v>0</v>
      </c>
      <c r="AT164" s="53">
        <f t="shared" ca="1" si="77"/>
        <v>0</v>
      </c>
      <c r="AU164" s="53">
        <f t="shared" ca="1" si="78"/>
        <v>0</v>
      </c>
      <c r="AV164" s="53">
        <f t="shared" ca="1" si="79"/>
        <v>0</v>
      </c>
      <c r="AW164" s="53">
        <f t="shared" ca="1" si="80"/>
        <v>0</v>
      </c>
      <c r="AX164" s="53">
        <f t="shared" ca="1" si="81"/>
        <v>0</v>
      </c>
      <c r="AY164" s="53">
        <f t="shared" ca="1" si="82"/>
        <v>0</v>
      </c>
      <c r="AZ164" s="53">
        <f t="shared" ca="1" si="83"/>
        <v>0</v>
      </c>
      <c r="BA164" s="53">
        <f t="shared" ca="1" si="84"/>
        <v>0</v>
      </c>
      <c r="BB164" s="53">
        <f t="shared" ca="1" si="85"/>
        <v>0</v>
      </c>
      <c r="BC164" s="53">
        <f t="shared" ca="1" si="86"/>
        <v>0</v>
      </c>
      <c r="BD164" s="53">
        <f t="shared" ca="1" si="87"/>
        <v>0</v>
      </c>
      <c r="BE164" s="53">
        <f t="shared" ca="1" si="88"/>
        <v>0</v>
      </c>
      <c r="BF164" s="53">
        <f t="shared" ca="1" si="89"/>
        <v>0</v>
      </c>
      <c r="BG164" s="53">
        <f t="shared" ca="1" si="90"/>
        <v>0</v>
      </c>
      <c r="BH164" s="53">
        <f t="shared" ca="1" si="91"/>
        <v>0</v>
      </c>
      <c r="BI164" s="53">
        <f t="shared" ca="1" si="92"/>
        <v>0</v>
      </c>
      <c r="BJ164" s="53">
        <f t="shared" ca="1" si="93"/>
        <v>1</v>
      </c>
      <c r="BK164" s="53">
        <f t="shared" ca="1" si="94"/>
        <v>0</v>
      </c>
      <c r="BL164" s="53">
        <f t="shared" ca="1" si="95"/>
        <v>0</v>
      </c>
      <c r="BM164" s="53">
        <f t="shared" ca="1" si="96"/>
        <v>0</v>
      </c>
      <c r="BN164" s="53">
        <f t="shared" ca="1" si="97"/>
        <v>0</v>
      </c>
      <c r="BO164" s="53">
        <f t="shared" ca="1" si="98"/>
        <v>0</v>
      </c>
      <c r="BP164" s="53">
        <f t="shared" ca="1" si="99"/>
        <v>0</v>
      </c>
      <c r="BQ164" s="53">
        <f t="shared" ca="1" si="100"/>
        <v>0</v>
      </c>
      <c r="BR164" s="53">
        <f t="shared" ca="1" si="101"/>
        <v>0</v>
      </c>
      <c r="BS164" s="53">
        <f t="shared" ca="1" si="102"/>
        <v>0</v>
      </c>
      <c r="BU164" s="53">
        <v>0</v>
      </c>
      <c r="BV164" s="53">
        <v>0</v>
      </c>
      <c r="BW164" s="53">
        <v>0</v>
      </c>
      <c r="BX164" s="53">
        <v>0</v>
      </c>
      <c r="BY164" s="53">
        <v>0</v>
      </c>
      <c r="BZ164" s="53">
        <v>0</v>
      </c>
      <c r="CA164" s="53">
        <v>0</v>
      </c>
      <c r="CB164" s="53">
        <v>0</v>
      </c>
      <c r="CC164" s="53">
        <v>0</v>
      </c>
      <c r="CD164" s="53">
        <v>0</v>
      </c>
      <c r="CE164" s="53">
        <v>0</v>
      </c>
      <c r="CF164" s="53">
        <v>0</v>
      </c>
      <c r="CG164" s="53">
        <v>0</v>
      </c>
      <c r="CH164" s="53">
        <v>0</v>
      </c>
      <c r="CI164" s="53">
        <v>0</v>
      </c>
      <c r="CJ164" s="53">
        <v>0</v>
      </c>
      <c r="CK164" s="53">
        <v>0</v>
      </c>
      <c r="CL164" s="53">
        <v>0</v>
      </c>
      <c r="CM164" s="53">
        <v>0</v>
      </c>
      <c r="CN164" s="53">
        <v>0</v>
      </c>
      <c r="CO164" s="53">
        <v>0</v>
      </c>
      <c r="CP164" s="53">
        <v>0</v>
      </c>
      <c r="CQ164" s="53">
        <v>0</v>
      </c>
      <c r="CR164" s="53">
        <v>0</v>
      </c>
      <c r="CS164" s="53">
        <v>0</v>
      </c>
      <c r="CT164" s="53">
        <v>0</v>
      </c>
      <c r="CU164" s="53">
        <v>3</v>
      </c>
      <c r="CV164" s="53">
        <v>0</v>
      </c>
      <c r="CW164" s="53">
        <v>0</v>
      </c>
      <c r="CX164" s="53">
        <v>0</v>
      </c>
      <c r="CY164" s="53">
        <v>0</v>
      </c>
      <c r="CZ164" s="53">
        <v>0</v>
      </c>
      <c r="DA164" s="53">
        <v>0</v>
      </c>
      <c r="DB164" s="53">
        <v>0</v>
      </c>
      <c r="DC164" s="53">
        <v>0</v>
      </c>
      <c r="DD164" s="53">
        <v>0</v>
      </c>
    </row>
    <row r="165" spans="3:108" hidden="1" outlineLevel="1">
      <c r="C165" s="16" t="e">
        <f t="shared" si="64"/>
        <v>#DIV/0!</v>
      </c>
      <c r="D165" s="16">
        <f t="shared" si="65"/>
        <v>0</v>
      </c>
      <c r="E165" s="16">
        <f>COUNTIF($F$136:F165,F165)</f>
        <v>26</v>
      </c>
      <c r="F165" s="16" t="e">
        <f>O165</f>
        <v>#VALUE!</v>
      </c>
      <c r="G165" s="16" t="e">
        <f>P165</f>
        <v>#VALUE!</v>
      </c>
      <c r="L165" s="16">
        <v>4</v>
      </c>
      <c r="M165" s="16"/>
      <c r="N165" s="16"/>
      <c r="O165" s="71" t="e">
        <f>DGET(種族解放条件,T165,P160:P161)</f>
        <v>#VALUE!</v>
      </c>
      <c r="P165" s="71" t="e">
        <f>DGET(種族解放条件,U165,P160:P161)</f>
        <v>#VALUE!</v>
      </c>
      <c r="Q165" s="16"/>
      <c r="R165" s="16"/>
      <c r="S165" s="16"/>
      <c r="T165" s="16">
        <v>8</v>
      </c>
      <c r="U165" s="16">
        <v>9</v>
      </c>
      <c r="AE165" s="59">
        <v>73</v>
      </c>
      <c r="AF165" s="59">
        <f ca="1">IF(AI165&lt;&gt;0,0,COUNTIF(AI$92:$AI165,0))</f>
        <v>0</v>
      </c>
      <c r="AG165" s="59" t="s">
        <v>157</v>
      </c>
      <c r="AH165" s="59" t="s">
        <v>162</v>
      </c>
      <c r="AI165" s="59">
        <f t="shared" ca="1" si="66"/>
        <v>1</v>
      </c>
      <c r="AJ165" s="53">
        <f t="shared" ca="1" si="67"/>
        <v>0</v>
      </c>
      <c r="AK165" s="53">
        <f t="shared" ca="1" si="68"/>
        <v>0</v>
      </c>
      <c r="AL165" s="53">
        <f t="shared" ca="1" si="69"/>
        <v>0</v>
      </c>
      <c r="AM165" s="53">
        <f t="shared" ca="1" si="70"/>
        <v>0</v>
      </c>
      <c r="AN165" s="53">
        <f t="shared" ca="1" si="71"/>
        <v>0</v>
      </c>
      <c r="AO165" s="53">
        <f t="shared" ca="1" si="72"/>
        <v>0</v>
      </c>
      <c r="AP165" s="53">
        <f t="shared" ca="1" si="73"/>
        <v>0</v>
      </c>
      <c r="AQ165" s="53">
        <f t="shared" ca="1" si="74"/>
        <v>0</v>
      </c>
      <c r="AR165" s="53">
        <f t="shared" ca="1" si="75"/>
        <v>0</v>
      </c>
      <c r="AS165" s="53">
        <f t="shared" ca="1" si="76"/>
        <v>0</v>
      </c>
      <c r="AT165" s="53">
        <f t="shared" ca="1" si="77"/>
        <v>0</v>
      </c>
      <c r="AU165" s="53">
        <f t="shared" ca="1" si="78"/>
        <v>0</v>
      </c>
      <c r="AV165" s="53">
        <f t="shared" ca="1" si="79"/>
        <v>0</v>
      </c>
      <c r="AW165" s="53">
        <f t="shared" ca="1" si="80"/>
        <v>0</v>
      </c>
      <c r="AX165" s="53">
        <f t="shared" ca="1" si="81"/>
        <v>0</v>
      </c>
      <c r="AY165" s="53">
        <f t="shared" ca="1" si="82"/>
        <v>0</v>
      </c>
      <c r="AZ165" s="53">
        <f t="shared" ca="1" si="83"/>
        <v>0</v>
      </c>
      <c r="BA165" s="53">
        <f t="shared" ca="1" si="84"/>
        <v>0</v>
      </c>
      <c r="BB165" s="53">
        <f t="shared" ca="1" si="85"/>
        <v>0</v>
      </c>
      <c r="BC165" s="53">
        <f t="shared" ca="1" si="86"/>
        <v>0</v>
      </c>
      <c r="BD165" s="53">
        <f t="shared" ca="1" si="87"/>
        <v>0</v>
      </c>
      <c r="BE165" s="53">
        <f t="shared" ca="1" si="88"/>
        <v>0</v>
      </c>
      <c r="BF165" s="53">
        <f t="shared" ca="1" si="89"/>
        <v>0</v>
      </c>
      <c r="BG165" s="53">
        <f t="shared" ca="1" si="90"/>
        <v>0</v>
      </c>
      <c r="BH165" s="53">
        <f t="shared" ca="1" si="91"/>
        <v>0</v>
      </c>
      <c r="BI165" s="53">
        <f t="shared" ca="1" si="92"/>
        <v>0</v>
      </c>
      <c r="BJ165" s="53">
        <f t="shared" ca="1" si="93"/>
        <v>1</v>
      </c>
      <c r="BK165" s="53">
        <f t="shared" ca="1" si="94"/>
        <v>0</v>
      </c>
      <c r="BL165" s="53">
        <f t="shared" ca="1" si="95"/>
        <v>0</v>
      </c>
      <c r="BM165" s="53">
        <f t="shared" ca="1" si="96"/>
        <v>0</v>
      </c>
      <c r="BN165" s="53">
        <f t="shared" ca="1" si="97"/>
        <v>0</v>
      </c>
      <c r="BO165" s="53">
        <f t="shared" ca="1" si="98"/>
        <v>0</v>
      </c>
      <c r="BP165" s="53">
        <f t="shared" ca="1" si="99"/>
        <v>0</v>
      </c>
      <c r="BQ165" s="53">
        <f t="shared" ca="1" si="100"/>
        <v>0</v>
      </c>
      <c r="BR165" s="53">
        <f t="shared" ca="1" si="101"/>
        <v>0</v>
      </c>
      <c r="BS165" s="53">
        <f t="shared" ca="1" si="102"/>
        <v>0</v>
      </c>
      <c r="BU165" s="53">
        <v>0</v>
      </c>
      <c r="BV165" s="53">
        <v>0</v>
      </c>
      <c r="BW165" s="53">
        <v>0</v>
      </c>
      <c r="BX165" s="53">
        <v>0</v>
      </c>
      <c r="BY165" s="53">
        <v>0</v>
      </c>
      <c r="BZ165" s="53">
        <v>0</v>
      </c>
      <c r="CA165" s="53">
        <v>0</v>
      </c>
      <c r="CB165" s="53">
        <v>0</v>
      </c>
      <c r="CC165" s="53">
        <v>0</v>
      </c>
      <c r="CD165" s="53">
        <v>0</v>
      </c>
      <c r="CE165" s="53">
        <v>0</v>
      </c>
      <c r="CF165" s="53">
        <v>0</v>
      </c>
      <c r="CG165" s="53">
        <v>0</v>
      </c>
      <c r="CH165" s="53">
        <v>0</v>
      </c>
      <c r="CI165" s="53">
        <v>0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3</v>
      </c>
      <c r="CV165" s="53">
        <v>0</v>
      </c>
      <c r="CW165" s="53">
        <v>0</v>
      </c>
      <c r="CX165" s="53">
        <v>0</v>
      </c>
      <c r="CY165" s="53">
        <v>0</v>
      </c>
      <c r="CZ165" s="53">
        <v>0</v>
      </c>
      <c r="DA165" s="53">
        <v>0</v>
      </c>
      <c r="DB165" s="53">
        <v>0</v>
      </c>
      <c r="DC165" s="53">
        <v>0</v>
      </c>
      <c r="DD165" s="53">
        <v>0</v>
      </c>
    </row>
    <row r="166" spans="3:108" hidden="1" outlineLevel="1">
      <c r="C166" s="16" t="e">
        <f t="shared" si="64"/>
        <v>#DIV/0!</v>
      </c>
      <c r="D166" s="16">
        <f t="shared" si="65"/>
        <v>0</v>
      </c>
      <c r="E166" s="16">
        <f>COUNTIF($F$136:F166,F166)</f>
        <v>27</v>
      </c>
      <c r="F166" s="16" t="e">
        <f>M166</f>
        <v>#VALUE!</v>
      </c>
      <c r="G166" s="16" t="e">
        <f>N166</f>
        <v>#VALUE!</v>
      </c>
      <c r="L166" s="16">
        <v>5</v>
      </c>
      <c r="M166" s="72" t="e">
        <f>DGET(種族解放条件,T166,O164:O165)</f>
        <v>#VALUE!</v>
      </c>
      <c r="N166" s="72" t="e">
        <f>DGET(種族解放条件,U166,O164:O165)</f>
        <v>#VALUE!</v>
      </c>
      <c r="O166" s="16"/>
      <c r="P166" s="16"/>
      <c r="Q166" s="16"/>
      <c r="R166" s="16"/>
      <c r="S166" s="16"/>
      <c r="T166" s="16">
        <v>6</v>
      </c>
      <c r="U166" s="16">
        <v>7</v>
      </c>
      <c r="AE166" s="59">
        <v>74</v>
      </c>
      <c r="AF166" s="59">
        <f ca="1">IF(AI166&lt;&gt;0,0,COUNTIF(AI$92:$AI166,0))</f>
        <v>0</v>
      </c>
      <c r="AG166" s="59" t="s">
        <v>157</v>
      </c>
      <c r="AH166" s="59" t="s">
        <v>163</v>
      </c>
      <c r="AI166" s="59">
        <f t="shared" ca="1" si="66"/>
        <v>1</v>
      </c>
      <c r="AJ166" s="53">
        <f t="shared" ca="1" si="67"/>
        <v>0</v>
      </c>
      <c r="AK166" s="53">
        <f t="shared" ca="1" si="68"/>
        <v>0</v>
      </c>
      <c r="AL166" s="53">
        <f t="shared" ca="1" si="69"/>
        <v>0</v>
      </c>
      <c r="AM166" s="53">
        <f t="shared" ca="1" si="70"/>
        <v>0</v>
      </c>
      <c r="AN166" s="53">
        <f t="shared" ca="1" si="71"/>
        <v>0</v>
      </c>
      <c r="AO166" s="53">
        <f t="shared" ca="1" si="72"/>
        <v>0</v>
      </c>
      <c r="AP166" s="53">
        <f t="shared" ca="1" si="73"/>
        <v>0</v>
      </c>
      <c r="AQ166" s="53">
        <f t="shared" ca="1" si="74"/>
        <v>0</v>
      </c>
      <c r="AR166" s="53">
        <f t="shared" ca="1" si="75"/>
        <v>0</v>
      </c>
      <c r="AS166" s="53">
        <f t="shared" ca="1" si="76"/>
        <v>0</v>
      </c>
      <c r="AT166" s="53">
        <f t="shared" ca="1" si="77"/>
        <v>0</v>
      </c>
      <c r="AU166" s="53">
        <f t="shared" ca="1" si="78"/>
        <v>0</v>
      </c>
      <c r="AV166" s="53">
        <f t="shared" ca="1" si="79"/>
        <v>0</v>
      </c>
      <c r="AW166" s="53">
        <f t="shared" ca="1" si="80"/>
        <v>0</v>
      </c>
      <c r="AX166" s="53">
        <f t="shared" ca="1" si="81"/>
        <v>0</v>
      </c>
      <c r="AY166" s="53">
        <f t="shared" ca="1" si="82"/>
        <v>0</v>
      </c>
      <c r="AZ166" s="53">
        <f t="shared" ca="1" si="83"/>
        <v>0</v>
      </c>
      <c r="BA166" s="53">
        <f t="shared" ca="1" si="84"/>
        <v>0</v>
      </c>
      <c r="BB166" s="53">
        <f t="shared" ca="1" si="85"/>
        <v>0</v>
      </c>
      <c r="BC166" s="53">
        <f t="shared" ca="1" si="86"/>
        <v>0</v>
      </c>
      <c r="BD166" s="53">
        <f t="shared" ca="1" si="87"/>
        <v>0</v>
      </c>
      <c r="BE166" s="53">
        <f t="shared" ca="1" si="88"/>
        <v>0</v>
      </c>
      <c r="BF166" s="53">
        <f t="shared" ca="1" si="89"/>
        <v>0</v>
      </c>
      <c r="BG166" s="53">
        <f t="shared" ca="1" si="90"/>
        <v>0</v>
      </c>
      <c r="BH166" s="53">
        <f t="shared" ca="1" si="91"/>
        <v>0</v>
      </c>
      <c r="BI166" s="53">
        <f t="shared" ca="1" si="92"/>
        <v>0</v>
      </c>
      <c r="BJ166" s="53">
        <f t="shared" ca="1" si="93"/>
        <v>1</v>
      </c>
      <c r="BK166" s="53">
        <f t="shared" ca="1" si="94"/>
        <v>0</v>
      </c>
      <c r="BL166" s="53">
        <f t="shared" ca="1" si="95"/>
        <v>0</v>
      </c>
      <c r="BM166" s="53">
        <f t="shared" ca="1" si="96"/>
        <v>0</v>
      </c>
      <c r="BN166" s="53">
        <f t="shared" ca="1" si="97"/>
        <v>0</v>
      </c>
      <c r="BO166" s="53">
        <f t="shared" ca="1" si="98"/>
        <v>0</v>
      </c>
      <c r="BP166" s="53">
        <f t="shared" ca="1" si="99"/>
        <v>0</v>
      </c>
      <c r="BQ166" s="53">
        <f t="shared" ca="1" si="100"/>
        <v>0</v>
      </c>
      <c r="BR166" s="53">
        <f t="shared" ca="1" si="101"/>
        <v>0</v>
      </c>
      <c r="BS166" s="53">
        <f t="shared" ca="1" si="102"/>
        <v>0</v>
      </c>
      <c r="BU166" s="53">
        <v>0</v>
      </c>
      <c r="BV166" s="53">
        <v>0</v>
      </c>
      <c r="BW166" s="53">
        <v>0</v>
      </c>
      <c r="BX166" s="53">
        <v>0</v>
      </c>
      <c r="BY166" s="53">
        <v>0</v>
      </c>
      <c r="BZ166" s="53">
        <v>0</v>
      </c>
      <c r="CA166" s="53">
        <v>0</v>
      </c>
      <c r="CB166" s="53">
        <v>0</v>
      </c>
      <c r="CC166" s="53">
        <v>0</v>
      </c>
      <c r="CD166" s="53">
        <v>0</v>
      </c>
      <c r="CE166" s="53">
        <v>0</v>
      </c>
      <c r="CF166" s="53">
        <v>0</v>
      </c>
      <c r="CG166" s="53">
        <v>0</v>
      </c>
      <c r="CH166" s="53">
        <v>0</v>
      </c>
      <c r="CI166" s="53">
        <v>0</v>
      </c>
      <c r="CJ166" s="53">
        <v>0</v>
      </c>
      <c r="CK166" s="53">
        <v>0</v>
      </c>
      <c r="CL166" s="53">
        <v>0</v>
      </c>
      <c r="CM166" s="53">
        <v>0</v>
      </c>
      <c r="CN166" s="53">
        <v>0</v>
      </c>
      <c r="CO166" s="53">
        <v>0</v>
      </c>
      <c r="CP166" s="53">
        <v>0</v>
      </c>
      <c r="CQ166" s="53">
        <v>0</v>
      </c>
      <c r="CR166" s="53">
        <v>0</v>
      </c>
      <c r="CS166" s="53">
        <v>0</v>
      </c>
      <c r="CT166" s="53">
        <v>0</v>
      </c>
      <c r="CU166" s="53">
        <v>5</v>
      </c>
      <c r="CV166" s="53">
        <v>0</v>
      </c>
      <c r="CW166" s="53">
        <v>0</v>
      </c>
      <c r="CX166" s="53">
        <v>0</v>
      </c>
      <c r="CY166" s="53">
        <v>0</v>
      </c>
      <c r="CZ166" s="53">
        <v>0</v>
      </c>
      <c r="DA166" s="53">
        <v>0</v>
      </c>
      <c r="DB166" s="53">
        <v>0</v>
      </c>
      <c r="DC166" s="53">
        <v>0</v>
      </c>
      <c r="DD166" s="53">
        <v>0</v>
      </c>
    </row>
    <row r="167" spans="3:108" hidden="1" outlineLevel="1">
      <c r="C167" s="16" t="e">
        <f t="shared" si="64"/>
        <v>#DIV/0!</v>
      </c>
      <c r="D167" s="16">
        <f t="shared" si="65"/>
        <v>0</v>
      </c>
      <c r="E167" s="16">
        <f>COUNTIF($F$136:F167,F167)</f>
        <v>28</v>
      </c>
      <c r="F167" s="16" t="e">
        <f>M167</f>
        <v>#VALUE!</v>
      </c>
      <c r="G167" s="16" t="e">
        <f>N167</f>
        <v>#VALUE!</v>
      </c>
      <c r="L167" s="16">
        <v>5</v>
      </c>
      <c r="M167" s="72" t="e">
        <f>DGET(種族解放条件,T167,O164:O165)</f>
        <v>#VALUE!</v>
      </c>
      <c r="N167" s="72" t="e">
        <f>DGET(種族解放条件,U167,O164:O165)</f>
        <v>#VALUE!</v>
      </c>
      <c r="O167" s="16"/>
      <c r="P167" s="16"/>
      <c r="Q167" s="16" t="s">
        <v>2</v>
      </c>
      <c r="R167" s="16"/>
      <c r="S167" s="16"/>
      <c r="T167" s="16">
        <v>8</v>
      </c>
      <c r="U167" s="16">
        <v>9</v>
      </c>
      <c r="AE167" s="59">
        <v>75</v>
      </c>
      <c r="AF167" s="59">
        <f ca="1">IF(AI167&lt;&gt;0,0,COUNTIF(AI$92:$AI167,0))</f>
        <v>0</v>
      </c>
      <c r="AG167" s="59" t="s">
        <v>157</v>
      </c>
      <c r="AH167" s="59" t="s">
        <v>164</v>
      </c>
      <c r="AI167" s="59">
        <f t="shared" ca="1" si="66"/>
        <v>1</v>
      </c>
      <c r="AJ167" s="53">
        <f t="shared" ca="1" si="67"/>
        <v>0</v>
      </c>
      <c r="AK167" s="53">
        <f t="shared" ca="1" si="68"/>
        <v>0</v>
      </c>
      <c r="AL167" s="53">
        <f t="shared" ca="1" si="69"/>
        <v>0</v>
      </c>
      <c r="AM167" s="53">
        <f t="shared" ca="1" si="70"/>
        <v>0</v>
      </c>
      <c r="AN167" s="53">
        <f t="shared" ca="1" si="71"/>
        <v>0</v>
      </c>
      <c r="AO167" s="53">
        <f t="shared" ca="1" si="72"/>
        <v>0</v>
      </c>
      <c r="AP167" s="53">
        <f t="shared" ca="1" si="73"/>
        <v>0</v>
      </c>
      <c r="AQ167" s="53">
        <f t="shared" ca="1" si="74"/>
        <v>0</v>
      </c>
      <c r="AR167" s="53">
        <f t="shared" ca="1" si="75"/>
        <v>0</v>
      </c>
      <c r="AS167" s="53">
        <f t="shared" ca="1" si="76"/>
        <v>0</v>
      </c>
      <c r="AT167" s="53">
        <f t="shared" ca="1" si="77"/>
        <v>0</v>
      </c>
      <c r="AU167" s="53">
        <f t="shared" ca="1" si="78"/>
        <v>0</v>
      </c>
      <c r="AV167" s="53">
        <f t="shared" ca="1" si="79"/>
        <v>0</v>
      </c>
      <c r="AW167" s="53">
        <f t="shared" ca="1" si="80"/>
        <v>0</v>
      </c>
      <c r="AX167" s="53">
        <f t="shared" ca="1" si="81"/>
        <v>0</v>
      </c>
      <c r="AY167" s="53">
        <f t="shared" ca="1" si="82"/>
        <v>0</v>
      </c>
      <c r="AZ167" s="53">
        <f t="shared" ca="1" si="83"/>
        <v>0</v>
      </c>
      <c r="BA167" s="53">
        <f t="shared" ca="1" si="84"/>
        <v>0</v>
      </c>
      <c r="BB167" s="53">
        <f t="shared" ca="1" si="85"/>
        <v>0</v>
      </c>
      <c r="BC167" s="53">
        <f t="shared" ca="1" si="86"/>
        <v>0</v>
      </c>
      <c r="BD167" s="53">
        <f t="shared" ca="1" si="87"/>
        <v>0</v>
      </c>
      <c r="BE167" s="53">
        <f t="shared" ca="1" si="88"/>
        <v>0</v>
      </c>
      <c r="BF167" s="53">
        <f t="shared" ca="1" si="89"/>
        <v>0</v>
      </c>
      <c r="BG167" s="53">
        <f t="shared" ca="1" si="90"/>
        <v>0</v>
      </c>
      <c r="BH167" s="53">
        <f t="shared" ca="1" si="91"/>
        <v>0</v>
      </c>
      <c r="BI167" s="53">
        <f t="shared" ca="1" si="92"/>
        <v>0</v>
      </c>
      <c r="BJ167" s="53">
        <f t="shared" ca="1" si="93"/>
        <v>1</v>
      </c>
      <c r="BK167" s="53">
        <f t="shared" ca="1" si="94"/>
        <v>0</v>
      </c>
      <c r="BL167" s="53">
        <f t="shared" ca="1" si="95"/>
        <v>0</v>
      </c>
      <c r="BM167" s="53">
        <f t="shared" ca="1" si="96"/>
        <v>0</v>
      </c>
      <c r="BN167" s="53">
        <f t="shared" ca="1" si="97"/>
        <v>0</v>
      </c>
      <c r="BO167" s="53">
        <f t="shared" ca="1" si="98"/>
        <v>0</v>
      </c>
      <c r="BP167" s="53">
        <f t="shared" ca="1" si="99"/>
        <v>0</v>
      </c>
      <c r="BQ167" s="53">
        <f t="shared" ca="1" si="100"/>
        <v>0</v>
      </c>
      <c r="BR167" s="53">
        <f t="shared" ca="1" si="101"/>
        <v>0</v>
      </c>
      <c r="BS167" s="53">
        <f t="shared" ca="1" si="102"/>
        <v>0</v>
      </c>
      <c r="BU167" s="53">
        <v>0</v>
      </c>
      <c r="BV167" s="53">
        <v>0</v>
      </c>
      <c r="BW167" s="53">
        <v>0</v>
      </c>
      <c r="BX167" s="53">
        <v>0</v>
      </c>
      <c r="BY167" s="53">
        <v>0</v>
      </c>
      <c r="BZ167" s="53">
        <v>0</v>
      </c>
      <c r="CA167" s="53">
        <v>0</v>
      </c>
      <c r="CB167" s="53">
        <v>0</v>
      </c>
      <c r="CC167" s="53">
        <v>0</v>
      </c>
      <c r="CD167" s="53">
        <v>0</v>
      </c>
      <c r="CE167" s="53">
        <v>0</v>
      </c>
      <c r="CF167" s="53">
        <v>0</v>
      </c>
      <c r="CG167" s="53">
        <v>0</v>
      </c>
      <c r="CH167" s="53">
        <v>0</v>
      </c>
      <c r="CI167" s="53">
        <v>0</v>
      </c>
      <c r="CJ167" s="53">
        <v>0</v>
      </c>
      <c r="CK167" s="53">
        <v>0</v>
      </c>
      <c r="CL167" s="53">
        <v>0</v>
      </c>
      <c r="CM167" s="53">
        <v>0</v>
      </c>
      <c r="CN167" s="53">
        <v>0</v>
      </c>
      <c r="CO167" s="53">
        <v>0</v>
      </c>
      <c r="CP167" s="53">
        <v>0</v>
      </c>
      <c r="CQ167" s="53">
        <v>0</v>
      </c>
      <c r="CR167" s="53">
        <v>0</v>
      </c>
      <c r="CS167" s="53">
        <v>0</v>
      </c>
      <c r="CT167" s="53">
        <v>0</v>
      </c>
      <c r="CU167" s="53">
        <v>6</v>
      </c>
      <c r="CV167" s="53">
        <v>0</v>
      </c>
      <c r="CW167" s="53">
        <v>0</v>
      </c>
      <c r="CX167" s="53">
        <v>0</v>
      </c>
      <c r="CY167" s="53">
        <v>0</v>
      </c>
      <c r="CZ167" s="53">
        <v>0</v>
      </c>
      <c r="DA167" s="53">
        <v>0</v>
      </c>
      <c r="DB167" s="53">
        <v>0</v>
      </c>
      <c r="DC167" s="53">
        <v>0</v>
      </c>
      <c r="DD167" s="53">
        <v>0</v>
      </c>
    </row>
    <row r="168" spans="3:108" hidden="1" outlineLevel="1">
      <c r="C168" s="16" t="e">
        <f t="shared" si="64"/>
        <v>#DIV/0!</v>
      </c>
      <c r="D168" s="16">
        <f t="shared" si="65"/>
        <v>0</v>
      </c>
      <c r="E168" s="16">
        <f>COUNTIF($F$136:F168,F168)</f>
        <v>4</v>
      </c>
      <c r="F168" s="16" t="str">
        <f>Q168</f>
        <v>-</v>
      </c>
      <c r="G168" s="16" t="str">
        <f>R168</f>
        <v>-</v>
      </c>
      <c r="L168" s="16">
        <v>2</v>
      </c>
      <c r="M168" s="16"/>
      <c r="N168" s="16"/>
      <c r="O168" s="16"/>
      <c r="P168" s="16" t="s">
        <v>2</v>
      </c>
      <c r="Q168" s="69" t="str">
        <f>DGET(種族解放条件,T168,R136:R137)</f>
        <v>-</v>
      </c>
      <c r="R168" s="69" t="str">
        <f>DGET(種族解放条件,U168,R136:R137)</f>
        <v>-</v>
      </c>
      <c r="S168" s="16"/>
      <c r="T168" s="16">
        <v>10</v>
      </c>
      <c r="U168" s="16">
        <v>11</v>
      </c>
      <c r="AE168" s="59">
        <v>76</v>
      </c>
      <c r="AF168" s="59">
        <f ca="1">IF(AI168&lt;&gt;0,0,COUNTIF(AI$92:$AI168,0))</f>
        <v>0</v>
      </c>
      <c r="AG168" s="59" t="s">
        <v>165</v>
      </c>
      <c r="AH168" s="59" t="s">
        <v>166</v>
      </c>
      <c r="AI168" s="59">
        <f t="shared" ca="1" si="66"/>
        <v>1</v>
      </c>
      <c r="AJ168" s="53">
        <f t="shared" ca="1" si="67"/>
        <v>0</v>
      </c>
      <c r="AK168" s="53">
        <f t="shared" ca="1" si="68"/>
        <v>0</v>
      </c>
      <c r="AL168" s="53">
        <f t="shared" ca="1" si="69"/>
        <v>0</v>
      </c>
      <c r="AM168" s="53">
        <f t="shared" ca="1" si="70"/>
        <v>0</v>
      </c>
      <c r="AN168" s="53">
        <f t="shared" ca="1" si="71"/>
        <v>0</v>
      </c>
      <c r="AO168" s="53">
        <f t="shared" ca="1" si="72"/>
        <v>0</v>
      </c>
      <c r="AP168" s="53">
        <f t="shared" ca="1" si="73"/>
        <v>0</v>
      </c>
      <c r="AQ168" s="53">
        <f t="shared" ca="1" si="74"/>
        <v>0</v>
      </c>
      <c r="AR168" s="53">
        <f t="shared" ca="1" si="75"/>
        <v>0</v>
      </c>
      <c r="AS168" s="53">
        <f t="shared" ca="1" si="76"/>
        <v>0</v>
      </c>
      <c r="AT168" s="53">
        <f t="shared" ca="1" si="77"/>
        <v>0</v>
      </c>
      <c r="AU168" s="53">
        <f t="shared" ca="1" si="78"/>
        <v>0</v>
      </c>
      <c r="AV168" s="53">
        <f t="shared" ca="1" si="79"/>
        <v>0</v>
      </c>
      <c r="AW168" s="53">
        <f t="shared" ca="1" si="80"/>
        <v>0</v>
      </c>
      <c r="AX168" s="53">
        <f t="shared" ca="1" si="81"/>
        <v>0</v>
      </c>
      <c r="AY168" s="53">
        <f t="shared" ca="1" si="82"/>
        <v>0</v>
      </c>
      <c r="AZ168" s="53">
        <f t="shared" ca="1" si="83"/>
        <v>0</v>
      </c>
      <c r="BA168" s="53">
        <f t="shared" ca="1" si="84"/>
        <v>0</v>
      </c>
      <c r="BB168" s="53">
        <f t="shared" ca="1" si="85"/>
        <v>1</v>
      </c>
      <c r="BC168" s="53">
        <f t="shared" ca="1" si="86"/>
        <v>0</v>
      </c>
      <c r="BD168" s="53">
        <f t="shared" ca="1" si="87"/>
        <v>0</v>
      </c>
      <c r="BE168" s="53">
        <f t="shared" ca="1" si="88"/>
        <v>0</v>
      </c>
      <c r="BF168" s="53">
        <f t="shared" ca="1" si="89"/>
        <v>0</v>
      </c>
      <c r="BG168" s="53">
        <f t="shared" ca="1" si="90"/>
        <v>0</v>
      </c>
      <c r="BH168" s="53">
        <f t="shared" ca="1" si="91"/>
        <v>0</v>
      </c>
      <c r="BI168" s="53">
        <f t="shared" ca="1" si="92"/>
        <v>0</v>
      </c>
      <c r="BJ168" s="53">
        <f t="shared" ca="1" si="93"/>
        <v>0</v>
      </c>
      <c r="BK168" s="53">
        <f t="shared" ca="1" si="94"/>
        <v>0</v>
      </c>
      <c r="BL168" s="53">
        <f t="shared" ca="1" si="95"/>
        <v>0</v>
      </c>
      <c r="BM168" s="53">
        <f t="shared" ca="1" si="96"/>
        <v>0</v>
      </c>
      <c r="BN168" s="53">
        <f t="shared" ca="1" si="97"/>
        <v>0</v>
      </c>
      <c r="BO168" s="53">
        <f t="shared" ca="1" si="98"/>
        <v>0</v>
      </c>
      <c r="BP168" s="53">
        <f t="shared" ca="1" si="99"/>
        <v>0</v>
      </c>
      <c r="BQ168" s="53">
        <f t="shared" ca="1" si="100"/>
        <v>0</v>
      </c>
      <c r="BR168" s="53">
        <f t="shared" ca="1" si="101"/>
        <v>0</v>
      </c>
      <c r="BS168" s="53">
        <f t="shared" ca="1" si="102"/>
        <v>0</v>
      </c>
      <c r="BU168" s="53">
        <v>0</v>
      </c>
      <c r="BV168" s="53">
        <v>0</v>
      </c>
      <c r="BW168" s="53">
        <v>0</v>
      </c>
      <c r="BX168" s="53">
        <v>0</v>
      </c>
      <c r="BY168" s="53">
        <v>0</v>
      </c>
      <c r="BZ168" s="53">
        <v>0</v>
      </c>
      <c r="CA168" s="53">
        <v>0</v>
      </c>
      <c r="CB168" s="53">
        <v>0</v>
      </c>
      <c r="CC168" s="53">
        <v>0</v>
      </c>
      <c r="CD168" s="53">
        <v>0</v>
      </c>
      <c r="CE168" s="53">
        <v>0</v>
      </c>
      <c r="CF168" s="53">
        <v>0</v>
      </c>
      <c r="CG168" s="53">
        <v>0</v>
      </c>
      <c r="CH168" s="53">
        <v>0</v>
      </c>
      <c r="CI168" s="53">
        <v>0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0</v>
      </c>
      <c r="DA168" s="53">
        <v>0</v>
      </c>
      <c r="DB168" s="53">
        <v>0</v>
      </c>
      <c r="DC168" s="53">
        <v>0</v>
      </c>
      <c r="DD168" s="53">
        <v>0</v>
      </c>
    </row>
    <row r="169" spans="3:108" hidden="1" outlineLevel="1">
      <c r="C169" s="16" t="e">
        <f t="shared" ref="C169:C200" si="103">D169*E169/D169+D169</f>
        <v>#DIV/0!</v>
      </c>
      <c r="D169" s="16">
        <f t="shared" ref="D169:D200" si="104">SUMIF($C$94:$C$129,F169,$D$94:$D$129)</f>
        <v>0</v>
      </c>
      <c r="E169" s="16">
        <f>COUNTIF($F$136:F169,F169)</f>
        <v>29</v>
      </c>
      <c r="F169" s="16" t="e">
        <f>P169</f>
        <v>#VALUE!</v>
      </c>
      <c r="G169" s="16" t="e">
        <f>Q169</f>
        <v>#VALUE!</v>
      </c>
      <c r="L169" s="16">
        <v>3</v>
      </c>
      <c r="M169" s="16"/>
      <c r="N169" s="16"/>
      <c r="O169" s="16" t="s">
        <v>2</v>
      </c>
      <c r="P169" s="70" t="e">
        <f>DGET(種族解放条件,T169,Q167:Q168)</f>
        <v>#VALUE!</v>
      </c>
      <c r="Q169" s="70" t="e">
        <f>DGET(種族解放条件,U169,Q167:Q168)</f>
        <v>#VALUE!</v>
      </c>
      <c r="R169" s="16"/>
      <c r="S169" s="16"/>
      <c r="T169" s="16">
        <v>6</v>
      </c>
      <c r="U169" s="16">
        <v>7</v>
      </c>
      <c r="AE169" s="59">
        <v>77</v>
      </c>
      <c r="AF169" s="59">
        <f ca="1">IF(AI169&lt;&gt;0,0,COUNTIF(AI$92:$AI169,0))</f>
        <v>0</v>
      </c>
      <c r="AG169" s="59" t="s">
        <v>165</v>
      </c>
      <c r="AH169" s="59" t="s">
        <v>167</v>
      </c>
      <c r="AI169" s="59">
        <f t="shared" ca="1" si="66"/>
        <v>1</v>
      </c>
      <c r="AJ169" s="53">
        <f t="shared" ca="1" si="67"/>
        <v>0</v>
      </c>
      <c r="AK169" s="53">
        <f t="shared" ca="1" si="68"/>
        <v>0</v>
      </c>
      <c r="AL169" s="53">
        <f t="shared" ca="1" si="69"/>
        <v>0</v>
      </c>
      <c r="AM169" s="53">
        <f t="shared" ca="1" si="70"/>
        <v>0</v>
      </c>
      <c r="AN169" s="53">
        <f t="shared" ca="1" si="71"/>
        <v>0</v>
      </c>
      <c r="AO169" s="53">
        <f t="shared" ca="1" si="72"/>
        <v>0</v>
      </c>
      <c r="AP169" s="53">
        <f t="shared" ca="1" si="73"/>
        <v>0</v>
      </c>
      <c r="AQ169" s="53">
        <f t="shared" ca="1" si="74"/>
        <v>0</v>
      </c>
      <c r="AR169" s="53">
        <f t="shared" ca="1" si="75"/>
        <v>0</v>
      </c>
      <c r="AS169" s="53">
        <f t="shared" ca="1" si="76"/>
        <v>0</v>
      </c>
      <c r="AT169" s="53">
        <f t="shared" ca="1" si="77"/>
        <v>0</v>
      </c>
      <c r="AU169" s="53">
        <f t="shared" ca="1" si="78"/>
        <v>0</v>
      </c>
      <c r="AV169" s="53">
        <f t="shared" ca="1" si="79"/>
        <v>0</v>
      </c>
      <c r="AW169" s="53">
        <f t="shared" ca="1" si="80"/>
        <v>0</v>
      </c>
      <c r="AX169" s="53">
        <f t="shared" ca="1" si="81"/>
        <v>0</v>
      </c>
      <c r="AY169" s="53">
        <f t="shared" ca="1" si="82"/>
        <v>0</v>
      </c>
      <c r="AZ169" s="53">
        <f t="shared" ca="1" si="83"/>
        <v>0</v>
      </c>
      <c r="BA169" s="53">
        <f t="shared" ca="1" si="84"/>
        <v>0</v>
      </c>
      <c r="BB169" s="53">
        <f t="shared" ca="1" si="85"/>
        <v>1</v>
      </c>
      <c r="BC169" s="53">
        <f t="shared" ca="1" si="86"/>
        <v>0</v>
      </c>
      <c r="BD169" s="53">
        <f t="shared" ca="1" si="87"/>
        <v>0</v>
      </c>
      <c r="BE169" s="53">
        <f t="shared" ca="1" si="88"/>
        <v>0</v>
      </c>
      <c r="BF169" s="53">
        <f t="shared" ca="1" si="89"/>
        <v>0</v>
      </c>
      <c r="BG169" s="53">
        <f t="shared" ca="1" si="90"/>
        <v>0</v>
      </c>
      <c r="BH169" s="53">
        <f t="shared" ca="1" si="91"/>
        <v>0</v>
      </c>
      <c r="BI169" s="53">
        <f t="shared" ca="1" si="92"/>
        <v>0</v>
      </c>
      <c r="BJ169" s="53">
        <f t="shared" ca="1" si="93"/>
        <v>0</v>
      </c>
      <c r="BK169" s="53">
        <f t="shared" ca="1" si="94"/>
        <v>0</v>
      </c>
      <c r="BL169" s="53">
        <f t="shared" ca="1" si="95"/>
        <v>0</v>
      </c>
      <c r="BM169" s="53">
        <f t="shared" ca="1" si="96"/>
        <v>0</v>
      </c>
      <c r="BN169" s="53">
        <f t="shared" ca="1" si="97"/>
        <v>0</v>
      </c>
      <c r="BO169" s="53">
        <f t="shared" ca="1" si="98"/>
        <v>0</v>
      </c>
      <c r="BP169" s="53">
        <f t="shared" ca="1" si="99"/>
        <v>0</v>
      </c>
      <c r="BQ169" s="53">
        <f t="shared" ca="1" si="100"/>
        <v>0</v>
      </c>
      <c r="BR169" s="53">
        <f t="shared" ca="1" si="101"/>
        <v>0</v>
      </c>
      <c r="BS169" s="53">
        <f t="shared" ca="1" si="102"/>
        <v>0</v>
      </c>
      <c r="BU169" s="53">
        <v>0</v>
      </c>
      <c r="BV169" s="53">
        <v>0</v>
      </c>
      <c r="BW169" s="53">
        <v>0</v>
      </c>
      <c r="BX169" s="53">
        <v>0</v>
      </c>
      <c r="BY169" s="53">
        <v>0</v>
      </c>
      <c r="BZ169" s="53">
        <v>0</v>
      </c>
      <c r="CA169" s="53">
        <v>0</v>
      </c>
      <c r="CB169" s="53">
        <v>0</v>
      </c>
      <c r="CC169" s="53">
        <v>0</v>
      </c>
      <c r="CD169" s="53">
        <v>0</v>
      </c>
      <c r="CE169" s="53">
        <v>0</v>
      </c>
      <c r="CF169" s="53">
        <v>0</v>
      </c>
      <c r="CG169" s="53">
        <v>0</v>
      </c>
      <c r="CH169" s="53">
        <v>0</v>
      </c>
      <c r="CI169" s="53">
        <v>0</v>
      </c>
      <c r="CJ169" s="53">
        <v>0</v>
      </c>
      <c r="CK169" s="53">
        <v>0</v>
      </c>
      <c r="CL169" s="53">
        <v>0</v>
      </c>
      <c r="CM169" s="53">
        <v>1</v>
      </c>
      <c r="CN169" s="53">
        <v>0</v>
      </c>
      <c r="CO169" s="53">
        <v>0</v>
      </c>
      <c r="CP169" s="53">
        <v>0</v>
      </c>
      <c r="CQ169" s="53">
        <v>0</v>
      </c>
      <c r="CR169" s="53">
        <v>0</v>
      </c>
      <c r="CS169" s="53">
        <v>0</v>
      </c>
      <c r="CT169" s="53">
        <v>0</v>
      </c>
      <c r="CU169" s="53">
        <v>0</v>
      </c>
      <c r="CV169" s="53">
        <v>0</v>
      </c>
      <c r="CW169" s="53">
        <v>0</v>
      </c>
      <c r="CX169" s="53">
        <v>0</v>
      </c>
      <c r="CY169" s="53">
        <v>0</v>
      </c>
      <c r="CZ169" s="53">
        <v>0</v>
      </c>
      <c r="DA169" s="53">
        <v>0</v>
      </c>
      <c r="DB169" s="53">
        <v>0</v>
      </c>
      <c r="DC169" s="53">
        <v>0</v>
      </c>
      <c r="DD169" s="53">
        <v>0</v>
      </c>
    </row>
    <row r="170" spans="3:108" hidden="1" outlineLevel="1">
      <c r="C170" s="16" t="e">
        <f t="shared" si="103"/>
        <v>#DIV/0!</v>
      </c>
      <c r="D170" s="16">
        <f t="shared" si="104"/>
        <v>0</v>
      </c>
      <c r="E170" s="16">
        <f>COUNTIF($F$136:F170,F170)</f>
        <v>30</v>
      </c>
      <c r="F170" s="16" t="e">
        <f>O170</f>
        <v>#VALUE!</v>
      </c>
      <c r="G170" s="16" t="e">
        <f>P170</f>
        <v>#VALUE!</v>
      </c>
      <c r="L170" s="16">
        <v>4</v>
      </c>
      <c r="M170" s="16"/>
      <c r="N170" s="16"/>
      <c r="O170" s="71" t="e">
        <f>DGET(種族解放条件,T170,P168:P169)</f>
        <v>#VALUE!</v>
      </c>
      <c r="P170" s="71" t="e">
        <f>DGET(種族解放条件,U170,P168:P169)</f>
        <v>#VALUE!</v>
      </c>
      <c r="Q170" s="16"/>
      <c r="R170" s="16"/>
      <c r="S170" s="16"/>
      <c r="T170" s="16">
        <v>6</v>
      </c>
      <c r="U170" s="16">
        <v>7</v>
      </c>
      <c r="AE170" s="59">
        <v>78</v>
      </c>
      <c r="AF170" s="59">
        <f ca="1">IF(AI170&lt;&gt;0,0,COUNTIF(AI$92:$AI170,0))</f>
        <v>0</v>
      </c>
      <c r="AG170" s="59" t="s">
        <v>165</v>
      </c>
      <c r="AH170" s="59" t="s">
        <v>168</v>
      </c>
      <c r="AI170" s="59">
        <f t="shared" ca="1" si="66"/>
        <v>1</v>
      </c>
      <c r="AJ170" s="53">
        <f t="shared" ca="1" si="67"/>
        <v>0</v>
      </c>
      <c r="AK170" s="53">
        <f t="shared" ca="1" si="68"/>
        <v>0</v>
      </c>
      <c r="AL170" s="53">
        <f t="shared" ca="1" si="69"/>
        <v>0</v>
      </c>
      <c r="AM170" s="53">
        <f t="shared" ca="1" si="70"/>
        <v>0</v>
      </c>
      <c r="AN170" s="53">
        <f t="shared" ca="1" si="71"/>
        <v>0</v>
      </c>
      <c r="AO170" s="53">
        <f t="shared" ca="1" si="72"/>
        <v>0</v>
      </c>
      <c r="AP170" s="53">
        <f t="shared" ca="1" si="73"/>
        <v>0</v>
      </c>
      <c r="AQ170" s="53">
        <f t="shared" ca="1" si="74"/>
        <v>0</v>
      </c>
      <c r="AR170" s="53">
        <f t="shared" ca="1" si="75"/>
        <v>0</v>
      </c>
      <c r="AS170" s="53">
        <f t="shared" ca="1" si="76"/>
        <v>0</v>
      </c>
      <c r="AT170" s="53">
        <f t="shared" ca="1" si="77"/>
        <v>0</v>
      </c>
      <c r="AU170" s="53">
        <f t="shared" ca="1" si="78"/>
        <v>0</v>
      </c>
      <c r="AV170" s="53">
        <f t="shared" ca="1" si="79"/>
        <v>0</v>
      </c>
      <c r="AW170" s="53">
        <f t="shared" ca="1" si="80"/>
        <v>0</v>
      </c>
      <c r="AX170" s="53">
        <f t="shared" ca="1" si="81"/>
        <v>0</v>
      </c>
      <c r="AY170" s="53">
        <f t="shared" ca="1" si="82"/>
        <v>0</v>
      </c>
      <c r="AZ170" s="53">
        <f t="shared" ca="1" si="83"/>
        <v>0</v>
      </c>
      <c r="BA170" s="53">
        <f t="shared" ca="1" si="84"/>
        <v>0</v>
      </c>
      <c r="BB170" s="53">
        <f t="shared" ca="1" si="85"/>
        <v>1</v>
      </c>
      <c r="BC170" s="53">
        <f t="shared" ca="1" si="86"/>
        <v>0</v>
      </c>
      <c r="BD170" s="53">
        <f t="shared" ca="1" si="87"/>
        <v>0</v>
      </c>
      <c r="BE170" s="53">
        <f t="shared" ca="1" si="88"/>
        <v>0</v>
      </c>
      <c r="BF170" s="53">
        <f t="shared" ca="1" si="89"/>
        <v>0</v>
      </c>
      <c r="BG170" s="53">
        <f t="shared" ca="1" si="90"/>
        <v>0</v>
      </c>
      <c r="BH170" s="53">
        <f t="shared" ca="1" si="91"/>
        <v>0</v>
      </c>
      <c r="BI170" s="53">
        <f t="shared" ca="1" si="92"/>
        <v>0</v>
      </c>
      <c r="BJ170" s="53">
        <f t="shared" ca="1" si="93"/>
        <v>0</v>
      </c>
      <c r="BK170" s="53">
        <f t="shared" ca="1" si="94"/>
        <v>0</v>
      </c>
      <c r="BL170" s="53">
        <f t="shared" ca="1" si="95"/>
        <v>0</v>
      </c>
      <c r="BM170" s="53">
        <f t="shared" ca="1" si="96"/>
        <v>0</v>
      </c>
      <c r="BN170" s="53">
        <f t="shared" ca="1" si="97"/>
        <v>0</v>
      </c>
      <c r="BO170" s="53">
        <f t="shared" ca="1" si="98"/>
        <v>0</v>
      </c>
      <c r="BP170" s="53">
        <f t="shared" ca="1" si="99"/>
        <v>0</v>
      </c>
      <c r="BQ170" s="53">
        <f t="shared" ca="1" si="100"/>
        <v>0</v>
      </c>
      <c r="BR170" s="53">
        <f t="shared" ca="1" si="101"/>
        <v>0</v>
      </c>
      <c r="BS170" s="53">
        <f t="shared" ca="1" si="102"/>
        <v>0</v>
      </c>
      <c r="BU170" s="53">
        <v>0</v>
      </c>
      <c r="BV170" s="53">
        <v>0</v>
      </c>
      <c r="BW170" s="53">
        <v>0</v>
      </c>
      <c r="BX170" s="53">
        <v>0</v>
      </c>
      <c r="BY170" s="53">
        <v>0</v>
      </c>
      <c r="BZ170" s="53">
        <v>0</v>
      </c>
      <c r="CA170" s="53">
        <v>0</v>
      </c>
      <c r="CB170" s="53">
        <v>0</v>
      </c>
      <c r="CC170" s="53">
        <v>0</v>
      </c>
      <c r="CD170" s="53">
        <v>0</v>
      </c>
      <c r="CE170" s="53">
        <v>0</v>
      </c>
      <c r="CF170" s="53">
        <v>0</v>
      </c>
      <c r="CG170" s="53">
        <v>0</v>
      </c>
      <c r="CH170" s="53">
        <v>0</v>
      </c>
      <c r="CI170" s="53">
        <v>0</v>
      </c>
      <c r="CJ170" s="53">
        <v>0</v>
      </c>
      <c r="CK170" s="53">
        <v>0</v>
      </c>
      <c r="CL170" s="53">
        <v>0</v>
      </c>
      <c r="CM170" s="53">
        <v>1</v>
      </c>
      <c r="CN170" s="53">
        <v>0</v>
      </c>
      <c r="CO170" s="53">
        <v>0</v>
      </c>
      <c r="CP170" s="53">
        <v>0</v>
      </c>
      <c r="CQ170" s="53">
        <v>0</v>
      </c>
      <c r="CR170" s="53">
        <v>0</v>
      </c>
      <c r="CS170" s="53">
        <v>0</v>
      </c>
      <c r="CT170" s="53">
        <v>0</v>
      </c>
      <c r="CU170" s="53">
        <v>0</v>
      </c>
      <c r="CV170" s="53">
        <v>0</v>
      </c>
      <c r="CW170" s="53">
        <v>0</v>
      </c>
      <c r="CX170" s="53">
        <v>0</v>
      </c>
      <c r="CY170" s="53">
        <v>0</v>
      </c>
      <c r="CZ170" s="53">
        <v>0</v>
      </c>
      <c r="DA170" s="53">
        <v>0</v>
      </c>
      <c r="DB170" s="53">
        <v>0</v>
      </c>
      <c r="DC170" s="53">
        <v>0</v>
      </c>
      <c r="DD170" s="53">
        <v>0</v>
      </c>
    </row>
    <row r="171" spans="3:108" hidden="1" outlineLevel="1">
      <c r="C171" s="16" t="e">
        <f t="shared" si="103"/>
        <v>#DIV/0!</v>
      </c>
      <c r="D171" s="16">
        <f t="shared" si="104"/>
        <v>0</v>
      </c>
      <c r="E171" s="16">
        <f>COUNTIF($F$136:F171,F171)</f>
        <v>31</v>
      </c>
      <c r="F171" s="16" t="e">
        <f>M171</f>
        <v>#VALUE!</v>
      </c>
      <c r="G171" s="16" t="e">
        <f>N171</f>
        <v>#VALUE!</v>
      </c>
      <c r="L171" s="16">
        <v>5</v>
      </c>
      <c r="M171" s="72" t="e">
        <f>DGET(種族解放条件,T171,O169:O170)</f>
        <v>#VALUE!</v>
      </c>
      <c r="N171" s="72" t="e">
        <f>DGET(種族解放条件,U171,O169:O170)</f>
        <v>#VALUE!</v>
      </c>
      <c r="O171" s="16"/>
      <c r="P171" s="16"/>
      <c r="Q171" s="16"/>
      <c r="R171" s="16"/>
      <c r="S171" s="16"/>
      <c r="T171" s="16">
        <v>6</v>
      </c>
      <c r="U171" s="16">
        <v>7</v>
      </c>
      <c r="AE171" s="59">
        <v>79</v>
      </c>
      <c r="AF171" s="59">
        <f ca="1">IF(AI171&lt;&gt;0,0,COUNTIF(AI$92:$AI171,0))</f>
        <v>0</v>
      </c>
      <c r="AG171" s="59" t="s">
        <v>165</v>
      </c>
      <c r="AH171" s="59" t="s">
        <v>169</v>
      </c>
      <c r="AI171" s="59">
        <f t="shared" ca="1" si="66"/>
        <v>1</v>
      </c>
      <c r="AJ171" s="53">
        <f t="shared" ca="1" si="67"/>
        <v>0</v>
      </c>
      <c r="AK171" s="53">
        <f t="shared" ca="1" si="68"/>
        <v>0</v>
      </c>
      <c r="AL171" s="53">
        <f t="shared" ca="1" si="69"/>
        <v>0</v>
      </c>
      <c r="AM171" s="53">
        <f t="shared" ca="1" si="70"/>
        <v>0</v>
      </c>
      <c r="AN171" s="53">
        <f t="shared" ca="1" si="71"/>
        <v>0</v>
      </c>
      <c r="AO171" s="53">
        <f t="shared" ca="1" si="72"/>
        <v>0</v>
      </c>
      <c r="AP171" s="53">
        <f t="shared" ca="1" si="73"/>
        <v>0</v>
      </c>
      <c r="AQ171" s="53">
        <f t="shared" ca="1" si="74"/>
        <v>0</v>
      </c>
      <c r="AR171" s="53">
        <f t="shared" ca="1" si="75"/>
        <v>0</v>
      </c>
      <c r="AS171" s="53">
        <f t="shared" ca="1" si="76"/>
        <v>0</v>
      </c>
      <c r="AT171" s="53">
        <f t="shared" ca="1" si="77"/>
        <v>0</v>
      </c>
      <c r="AU171" s="53">
        <f t="shared" ca="1" si="78"/>
        <v>0</v>
      </c>
      <c r="AV171" s="53">
        <f t="shared" ca="1" si="79"/>
        <v>0</v>
      </c>
      <c r="AW171" s="53">
        <f t="shared" ca="1" si="80"/>
        <v>0</v>
      </c>
      <c r="AX171" s="53">
        <f t="shared" ca="1" si="81"/>
        <v>0</v>
      </c>
      <c r="AY171" s="53">
        <f t="shared" ca="1" si="82"/>
        <v>0</v>
      </c>
      <c r="AZ171" s="53">
        <f t="shared" ca="1" si="83"/>
        <v>0</v>
      </c>
      <c r="BA171" s="53">
        <f t="shared" ca="1" si="84"/>
        <v>0</v>
      </c>
      <c r="BB171" s="53">
        <f t="shared" ca="1" si="85"/>
        <v>1</v>
      </c>
      <c r="BC171" s="53">
        <f t="shared" ca="1" si="86"/>
        <v>0</v>
      </c>
      <c r="BD171" s="53">
        <f t="shared" ca="1" si="87"/>
        <v>0</v>
      </c>
      <c r="BE171" s="53">
        <f t="shared" ca="1" si="88"/>
        <v>0</v>
      </c>
      <c r="BF171" s="53">
        <f t="shared" ca="1" si="89"/>
        <v>0</v>
      </c>
      <c r="BG171" s="53">
        <f t="shared" ca="1" si="90"/>
        <v>0</v>
      </c>
      <c r="BH171" s="53">
        <f t="shared" ca="1" si="91"/>
        <v>0</v>
      </c>
      <c r="BI171" s="53">
        <f t="shared" ca="1" si="92"/>
        <v>0</v>
      </c>
      <c r="BJ171" s="53">
        <f t="shared" ca="1" si="93"/>
        <v>0</v>
      </c>
      <c r="BK171" s="53">
        <f t="shared" ca="1" si="94"/>
        <v>0</v>
      </c>
      <c r="BL171" s="53">
        <f t="shared" ca="1" si="95"/>
        <v>0</v>
      </c>
      <c r="BM171" s="53">
        <f t="shared" ca="1" si="96"/>
        <v>0</v>
      </c>
      <c r="BN171" s="53">
        <f t="shared" ca="1" si="97"/>
        <v>0</v>
      </c>
      <c r="BO171" s="53">
        <f t="shared" ca="1" si="98"/>
        <v>0</v>
      </c>
      <c r="BP171" s="53">
        <f t="shared" ca="1" si="99"/>
        <v>0</v>
      </c>
      <c r="BQ171" s="53">
        <f t="shared" ca="1" si="100"/>
        <v>0</v>
      </c>
      <c r="BR171" s="53">
        <f t="shared" ca="1" si="101"/>
        <v>0</v>
      </c>
      <c r="BS171" s="53">
        <f t="shared" ca="1" si="102"/>
        <v>0</v>
      </c>
      <c r="BU171" s="53">
        <v>0</v>
      </c>
      <c r="BV171" s="53">
        <v>0</v>
      </c>
      <c r="BW171" s="53">
        <v>0</v>
      </c>
      <c r="BX171" s="53">
        <v>0</v>
      </c>
      <c r="BY171" s="53">
        <v>0</v>
      </c>
      <c r="BZ171" s="53">
        <v>0</v>
      </c>
      <c r="CA171" s="53">
        <v>0</v>
      </c>
      <c r="CB171" s="53">
        <v>0</v>
      </c>
      <c r="CC171" s="53">
        <v>0</v>
      </c>
      <c r="CD171" s="53">
        <v>0</v>
      </c>
      <c r="CE171" s="53">
        <v>0</v>
      </c>
      <c r="CF171" s="53">
        <v>0</v>
      </c>
      <c r="CG171" s="53">
        <v>0</v>
      </c>
      <c r="CH171" s="53">
        <v>0</v>
      </c>
      <c r="CI171" s="53">
        <v>0</v>
      </c>
      <c r="CJ171" s="53">
        <v>0</v>
      </c>
      <c r="CK171" s="53">
        <v>0</v>
      </c>
      <c r="CL171" s="53">
        <v>0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0</v>
      </c>
      <c r="DA171" s="53">
        <v>0</v>
      </c>
      <c r="DB171" s="53">
        <v>0</v>
      </c>
      <c r="DC171" s="53">
        <v>0</v>
      </c>
      <c r="DD171" s="53">
        <v>0</v>
      </c>
    </row>
    <row r="172" spans="3:108" hidden="1" outlineLevel="1">
      <c r="C172" s="16" t="e">
        <f t="shared" si="103"/>
        <v>#DIV/0!</v>
      </c>
      <c r="D172" s="16">
        <f t="shared" si="104"/>
        <v>0</v>
      </c>
      <c r="E172" s="16">
        <f>COUNTIF($F$136:F172,F172)</f>
        <v>32</v>
      </c>
      <c r="F172" s="16" t="e">
        <f>M172</f>
        <v>#VALUE!</v>
      </c>
      <c r="G172" s="16" t="e">
        <f>N172</f>
        <v>#VALUE!</v>
      </c>
      <c r="L172" s="16">
        <v>5</v>
      </c>
      <c r="M172" s="72" t="e">
        <f>DGET(種族解放条件,T172,O169:O170)</f>
        <v>#VALUE!</v>
      </c>
      <c r="N172" s="72" t="e">
        <f>DGET(種族解放条件,U172,O169:O170)</f>
        <v>#VALUE!</v>
      </c>
      <c r="O172" s="16" t="s">
        <v>2</v>
      </c>
      <c r="P172" s="16"/>
      <c r="Q172" s="16"/>
      <c r="R172" s="16"/>
      <c r="S172" s="16"/>
      <c r="T172" s="16">
        <v>8</v>
      </c>
      <c r="U172" s="16">
        <v>9</v>
      </c>
      <c r="AE172" s="59">
        <v>80</v>
      </c>
      <c r="AF172" s="59">
        <f ca="1">IF(AI172&lt;&gt;0,0,COUNTIF(AI$92:$AI172,0))</f>
        <v>0</v>
      </c>
      <c r="AG172" s="59" t="s">
        <v>165</v>
      </c>
      <c r="AH172" s="59" t="s">
        <v>170</v>
      </c>
      <c r="AI172" s="59">
        <f t="shared" ca="1" si="66"/>
        <v>1</v>
      </c>
      <c r="AJ172" s="53">
        <f t="shared" ca="1" si="67"/>
        <v>0</v>
      </c>
      <c r="AK172" s="53">
        <f t="shared" ca="1" si="68"/>
        <v>0</v>
      </c>
      <c r="AL172" s="53">
        <f t="shared" ca="1" si="69"/>
        <v>0</v>
      </c>
      <c r="AM172" s="53">
        <f t="shared" ca="1" si="70"/>
        <v>0</v>
      </c>
      <c r="AN172" s="53">
        <f t="shared" ca="1" si="71"/>
        <v>0</v>
      </c>
      <c r="AO172" s="53">
        <f t="shared" ca="1" si="72"/>
        <v>0</v>
      </c>
      <c r="AP172" s="53">
        <f t="shared" ca="1" si="73"/>
        <v>0</v>
      </c>
      <c r="AQ172" s="53">
        <f t="shared" ca="1" si="74"/>
        <v>0</v>
      </c>
      <c r="AR172" s="53">
        <f t="shared" ca="1" si="75"/>
        <v>0</v>
      </c>
      <c r="AS172" s="53">
        <f t="shared" ca="1" si="76"/>
        <v>0</v>
      </c>
      <c r="AT172" s="53">
        <f t="shared" ca="1" si="77"/>
        <v>0</v>
      </c>
      <c r="AU172" s="53">
        <f t="shared" ca="1" si="78"/>
        <v>0</v>
      </c>
      <c r="AV172" s="53">
        <f t="shared" ca="1" si="79"/>
        <v>0</v>
      </c>
      <c r="AW172" s="53">
        <f t="shared" ca="1" si="80"/>
        <v>0</v>
      </c>
      <c r="AX172" s="53">
        <f t="shared" ca="1" si="81"/>
        <v>0</v>
      </c>
      <c r="AY172" s="53">
        <f t="shared" ca="1" si="82"/>
        <v>0</v>
      </c>
      <c r="AZ172" s="53">
        <f t="shared" ca="1" si="83"/>
        <v>0</v>
      </c>
      <c r="BA172" s="53">
        <f t="shared" ca="1" si="84"/>
        <v>0</v>
      </c>
      <c r="BB172" s="53">
        <f t="shared" ca="1" si="85"/>
        <v>1</v>
      </c>
      <c r="BC172" s="53">
        <f t="shared" ca="1" si="86"/>
        <v>0</v>
      </c>
      <c r="BD172" s="53">
        <f t="shared" ca="1" si="87"/>
        <v>0</v>
      </c>
      <c r="BE172" s="53">
        <f t="shared" ca="1" si="88"/>
        <v>0</v>
      </c>
      <c r="BF172" s="53">
        <f t="shared" ca="1" si="89"/>
        <v>0</v>
      </c>
      <c r="BG172" s="53">
        <f t="shared" ca="1" si="90"/>
        <v>0</v>
      </c>
      <c r="BH172" s="53">
        <f t="shared" ca="1" si="91"/>
        <v>0</v>
      </c>
      <c r="BI172" s="53">
        <f t="shared" ca="1" si="92"/>
        <v>0</v>
      </c>
      <c r="BJ172" s="53">
        <f t="shared" ca="1" si="93"/>
        <v>0</v>
      </c>
      <c r="BK172" s="53">
        <f t="shared" ca="1" si="94"/>
        <v>0</v>
      </c>
      <c r="BL172" s="53">
        <f t="shared" ca="1" si="95"/>
        <v>0</v>
      </c>
      <c r="BM172" s="53">
        <f t="shared" ca="1" si="96"/>
        <v>0</v>
      </c>
      <c r="BN172" s="53">
        <f t="shared" ca="1" si="97"/>
        <v>0</v>
      </c>
      <c r="BO172" s="53">
        <f t="shared" ca="1" si="98"/>
        <v>0</v>
      </c>
      <c r="BP172" s="53">
        <f t="shared" ca="1" si="99"/>
        <v>0</v>
      </c>
      <c r="BQ172" s="53">
        <f t="shared" ca="1" si="100"/>
        <v>0</v>
      </c>
      <c r="BR172" s="53">
        <f t="shared" ca="1" si="101"/>
        <v>0</v>
      </c>
      <c r="BS172" s="53">
        <f t="shared" ca="1" si="102"/>
        <v>0</v>
      </c>
      <c r="BU172" s="53">
        <v>0</v>
      </c>
      <c r="BV172" s="53">
        <v>0</v>
      </c>
      <c r="BW172" s="53">
        <v>0</v>
      </c>
      <c r="BX172" s="53">
        <v>0</v>
      </c>
      <c r="BY172" s="53">
        <v>0</v>
      </c>
      <c r="BZ172" s="53">
        <v>0</v>
      </c>
      <c r="CA172" s="53">
        <v>0</v>
      </c>
      <c r="CB172" s="53">
        <v>0</v>
      </c>
      <c r="CC172" s="53">
        <v>0</v>
      </c>
      <c r="CD172" s="53">
        <v>0</v>
      </c>
      <c r="CE172" s="53">
        <v>0</v>
      </c>
      <c r="CF172" s="53">
        <v>0</v>
      </c>
      <c r="CG172" s="53">
        <v>0</v>
      </c>
      <c r="CH172" s="53">
        <v>0</v>
      </c>
      <c r="CI172" s="53">
        <v>0</v>
      </c>
      <c r="CJ172" s="53">
        <v>0</v>
      </c>
      <c r="CK172" s="53">
        <v>0</v>
      </c>
      <c r="CL172" s="53">
        <v>0</v>
      </c>
      <c r="CM172" s="53">
        <v>3</v>
      </c>
      <c r="CN172" s="53">
        <v>0</v>
      </c>
      <c r="CO172" s="53">
        <v>0</v>
      </c>
      <c r="CP172" s="53">
        <v>0</v>
      </c>
      <c r="CQ172" s="53">
        <v>0</v>
      </c>
      <c r="CR172" s="53">
        <v>0</v>
      </c>
      <c r="CS172" s="53">
        <v>0</v>
      </c>
      <c r="CT172" s="53">
        <v>0</v>
      </c>
      <c r="CU172" s="53">
        <v>0</v>
      </c>
      <c r="CV172" s="53">
        <v>0</v>
      </c>
      <c r="CW172" s="53">
        <v>0</v>
      </c>
      <c r="CX172" s="53">
        <v>0</v>
      </c>
      <c r="CY172" s="53">
        <v>0</v>
      </c>
      <c r="CZ172" s="53">
        <v>0</v>
      </c>
      <c r="DA172" s="53">
        <v>0</v>
      </c>
      <c r="DB172" s="53">
        <v>0</v>
      </c>
      <c r="DC172" s="53">
        <v>0</v>
      </c>
      <c r="DD172" s="53">
        <v>0</v>
      </c>
    </row>
    <row r="173" spans="3:108" hidden="1" outlineLevel="1">
      <c r="C173" s="16" t="e">
        <f t="shared" si="103"/>
        <v>#DIV/0!</v>
      </c>
      <c r="D173" s="16">
        <f t="shared" si="104"/>
        <v>0</v>
      </c>
      <c r="E173" s="16">
        <f>COUNTIF($F$136:F173,F173)</f>
        <v>33</v>
      </c>
      <c r="F173" s="16" t="e">
        <f>O173</f>
        <v>#VALUE!</v>
      </c>
      <c r="G173" s="16" t="e">
        <f>P173</f>
        <v>#VALUE!</v>
      </c>
      <c r="L173" s="16">
        <v>4</v>
      </c>
      <c r="M173" s="16"/>
      <c r="N173" s="16"/>
      <c r="O173" s="71" t="e">
        <f>DGET(種族解放条件,T173,P168:P169)</f>
        <v>#VALUE!</v>
      </c>
      <c r="P173" s="71" t="e">
        <f>DGET(種族解放条件,U173,P168:P169)</f>
        <v>#VALUE!</v>
      </c>
      <c r="Q173" s="16"/>
      <c r="R173" s="16"/>
      <c r="S173" s="16"/>
      <c r="T173" s="16">
        <v>8</v>
      </c>
      <c r="U173" s="16">
        <v>9</v>
      </c>
      <c r="AE173" s="59">
        <v>81</v>
      </c>
      <c r="AF173" s="59">
        <f ca="1">IF(AI173&lt;&gt;0,0,COUNTIF(AI$92:$AI173,0))</f>
        <v>0</v>
      </c>
      <c r="AG173" s="59" t="s">
        <v>165</v>
      </c>
      <c r="AH173" s="59" t="s">
        <v>171</v>
      </c>
      <c r="AI173" s="59">
        <f t="shared" ca="1" si="66"/>
        <v>1</v>
      </c>
      <c r="AJ173" s="53">
        <f t="shared" ca="1" si="67"/>
        <v>0</v>
      </c>
      <c r="AK173" s="53">
        <f t="shared" ca="1" si="68"/>
        <v>0</v>
      </c>
      <c r="AL173" s="53">
        <f t="shared" ca="1" si="69"/>
        <v>0</v>
      </c>
      <c r="AM173" s="53">
        <f t="shared" ca="1" si="70"/>
        <v>0</v>
      </c>
      <c r="AN173" s="53">
        <f t="shared" ca="1" si="71"/>
        <v>0</v>
      </c>
      <c r="AO173" s="53">
        <f t="shared" ca="1" si="72"/>
        <v>0</v>
      </c>
      <c r="AP173" s="53">
        <f t="shared" ca="1" si="73"/>
        <v>0</v>
      </c>
      <c r="AQ173" s="53">
        <f t="shared" ca="1" si="74"/>
        <v>0</v>
      </c>
      <c r="AR173" s="53">
        <f t="shared" ca="1" si="75"/>
        <v>0</v>
      </c>
      <c r="AS173" s="53">
        <f t="shared" ca="1" si="76"/>
        <v>0</v>
      </c>
      <c r="AT173" s="53">
        <f t="shared" ca="1" si="77"/>
        <v>0</v>
      </c>
      <c r="AU173" s="53">
        <f t="shared" ca="1" si="78"/>
        <v>0</v>
      </c>
      <c r="AV173" s="53">
        <f t="shared" ca="1" si="79"/>
        <v>0</v>
      </c>
      <c r="AW173" s="53">
        <f t="shared" ca="1" si="80"/>
        <v>0</v>
      </c>
      <c r="AX173" s="53">
        <f t="shared" ca="1" si="81"/>
        <v>0</v>
      </c>
      <c r="AY173" s="53">
        <f t="shared" ca="1" si="82"/>
        <v>0</v>
      </c>
      <c r="AZ173" s="53">
        <f t="shared" ca="1" si="83"/>
        <v>0</v>
      </c>
      <c r="BA173" s="53">
        <f t="shared" ca="1" si="84"/>
        <v>0</v>
      </c>
      <c r="BB173" s="53">
        <f t="shared" ca="1" si="85"/>
        <v>1</v>
      </c>
      <c r="BC173" s="53">
        <f t="shared" ca="1" si="86"/>
        <v>0</v>
      </c>
      <c r="BD173" s="53">
        <f t="shared" ca="1" si="87"/>
        <v>0</v>
      </c>
      <c r="BE173" s="53">
        <f t="shared" ca="1" si="88"/>
        <v>0</v>
      </c>
      <c r="BF173" s="53">
        <f t="shared" ca="1" si="89"/>
        <v>0</v>
      </c>
      <c r="BG173" s="53">
        <f t="shared" ca="1" si="90"/>
        <v>0</v>
      </c>
      <c r="BH173" s="53">
        <f t="shared" ca="1" si="91"/>
        <v>0</v>
      </c>
      <c r="BI173" s="53">
        <f t="shared" ca="1" si="92"/>
        <v>0</v>
      </c>
      <c r="BJ173" s="53">
        <f t="shared" ca="1" si="93"/>
        <v>0</v>
      </c>
      <c r="BK173" s="53">
        <f t="shared" ca="1" si="94"/>
        <v>0</v>
      </c>
      <c r="BL173" s="53">
        <f t="shared" ca="1" si="95"/>
        <v>0</v>
      </c>
      <c r="BM173" s="53">
        <f t="shared" ca="1" si="96"/>
        <v>0</v>
      </c>
      <c r="BN173" s="53">
        <f t="shared" ca="1" si="97"/>
        <v>0</v>
      </c>
      <c r="BO173" s="53">
        <f t="shared" ca="1" si="98"/>
        <v>0</v>
      </c>
      <c r="BP173" s="53">
        <f t="shared" ca="1" si="99"/>
        <v>0</v>
      </c>
      <c r="BQ173" s="53">
        <f t="shared" ca="1" si="100"/>
        <v>0</v>
      </c>
      <c r="BR173" s="53">
        <f t="shared" ca="1" si="101"/>
        <v>0</v>
      </c>
      <c r="BS173" s="53">
        <f t="shared" ca="1" si="102"/>
        <v>0</v>
      </c>
      <c r="BU173" s="53">
        <v>0</v>
      </c>
      <c r="BV173" s="53">
        <v>0</v>
      </c>
      <c r="BW173" s="53">
        <v>0</v>
      </c>
      <c r="BX173" s="53">
        <v>0</v>
      </c>
      <c r="BY173" s="53">
        <v>0</v>
      </c>
      <c r="BZ173" s="53">
        <v>0</v>
      </c>
      <c r="CA173" s="53">
        <v>0</v>
      </c>
      <c r="CB173" s="53">
        <v>0</v>
      </c>
      <c r="CC173" s="53">
        <v>0</v>
      </c>
      <c r="CD173" s="53">
        <v>0</v>
      </c>
      <c r="CE173" s="53">
        <v>0</v>
      </c>
      <c r="CF173" s="53">
        <v>0</v>
      </c>
      <c r="CG173" s="53">
        <v>0</v>
      </c>
      <c r="CH173" s="53">
        <v>0</v>
      </c>
      <c r="CI173" s="53">
        <v>0</v>
      </c>
      <c r="CJ173" s="53">
        <v>0</v>
      </c>
      <c r="CK173" s="53">
        <v>0</v>
      </c>
      <c r="CL173" s="53">
        <v>0</v>
      </c>
      <c r="CM173" s="53">
        <v>4</v>
      </c>
      <c r="CN173" s="53">
        <v>0</v>
      </c>
      <c r="CO173" s="53">
        <v>0</v>
      </c>
      <c r="CP173" s="53">
        <v>0</v>
      </c>
      <c r="CQ173" s="53">
        <v>0</v>
      </c>
      <c r="CR173" s="53">
        <v>0</v>
      </c>
      <c r="CS173" s="53">
        <v>0</v>
      </c>
      <c r="CT173" s="53">
        <v>0</v>
      </c>
      <c r="CU173" s="53">
        <v>0</v>
      </c>
      <c r="CV173" s="53">
        <v>0</v>
      </c>
      <c r="CW173" s="53">
        <v>0</v>
      </c>
      <c r="CX173" s="53">
        <v>0</v>
      </c>
      <c r="CY173" s="53">
        <v>0</v>
      </c>
      <c r="CZ173" s="53">
        <v>0</v>
      </c>
      <c r="DA173" s="53">
        <v>0</v>
      </c>
      <c r="DB173" s="53">
        <v>0</v>
      </c>
      <c r="DC173" s="53">
        <v>0</v>
      </c>
      <c r="DD173" s="53">
        <v>0</v>
      </c>
    </row>
    <row r="174" spans="3:108" hidden="1" outlineLevel="1">
      <c r="C174" s="16" t="e">
        <f t="shared" si="103"/>
        <v>#DIV/0!</v>
      </c>
      <c r="D174" s="16">
        <f t="shared" si="104"/>
        <v>0</v>
      </c>
      <c r="E174" s="16">
        <f>COUNTIF($F$136:F174,F174)</f>
        <v>34</v>
      </c>
      <c r="F174" s="16" t="e">
        <f>M174</f>
        <v>#VALUE!</v>
      </c>
      <c r="G174" s="16" t="e">
        <f>N174</f>
        <v>#VALUE!</v>
      </c>
      <c r="L174" s="16">
        <v>5</v>
      </c>
      <c r="M174" s="72" t="e">
        <f>DGET(種族解放条件,T174,O172:O173)</f>
        <v>#VALUE!</v>
      </c>
      <c r="N174" s="72" t="e">
        <f>DGET(種族解放条件,U174,O172:O173)</f>
        <v>#VALUE!</v>
      </c>
      <c r="O174" s="16"/>
      <c r="P174" s="16"/>
      <c r="Q174" s="16"/>
      <c r="R174" s="16"/>
      <c r="S174" s="16"/>
      <c r="T174" s="16">
        <v>6</v>
      </c>
      <c r="U174" s="16">
        <v>7</v>
      </c>
      <c r="AE174" s="59">
        <v>82</v>
      </c>
      <c r="AF174" s="59">
        <f ca="1">IF(AI174&lt;&gt;0,0,COUNTIF(AI$92:$AI174,0))</f>
        <v>0</v>
      </c>
      <c r="AG174" s="59" t="s">
        <v>165</v>
      </c>
      <c r="AH174" s="59" t="s">
        <v>172</v>
      </c>
      <c r="AI174" s="59">
        <f t="shared" ca="1" si="66"/>
        <v>1</v>
      </c>
      <c r="AJ174" s="53">
        <f t="shared" ca="1" si="67"/>
        <v>0</v>
      </c>
      <c r="AK174" s="53">
        <f t="shared" ca="1" si="68"/>
        <v>0</v>
      </c>
      <c r="AL174" s="53">
        <f t="shared" ca="1" si="69"/>
        <v>0</v>
      </c>
      <c r="AM174" s="53">
        <f t="shared" ca="1" si="70"/>
        <v>0</v>
      </c>
      <c r="AN174" s="53">
        <f t="shared" ca="1" si="71"/>
        <v>0</v>
      </c>
      <c r="AO174" s="53">
        <f t="shared" ca="1" si="72"/>
        <v>0</v>
      </c>
      <c r="AP174" s="53">
        <f t="shared" ca="1" si="73"/>
        <v>0</v>
      </c>
      <c r="AQ174" s="53">
        <f t="shared" ca="1" si="74"/>
        <v>0</v>
      </c>
      <c r="AR174" s="53">
        <f t="shared" ca="1" si="75"/>
        <v>0</v>
      </c>
      <c r="AS174" s="53">
        <f t="shared" ca="1" si="76"/>
        <v>0</v>
      </c>
      <c r="AT174" s="53">
        <f t="shared" ca="1" si="77"/>
        <v>0</v>
      </c>
      <c r="AU174" s="53">
        <f t="shared" ca="1" si="78"/>
        <v>0</v>
      </c>
      <c r="AV174" s="53">
        <f t="shared" ca="1" si="79"/>
        <v>0</v>
      </c>
      <c r="AW174" s="53">
        <f t="shared" ca="1" si="80"/>
        <v>0</v>
      </c>
      <c r="AX174" s="53">
        <f t="shared" ca="1" si="81"/>
        <v>0</v>
      </c>
      <c r="AY174" s="53">
        <f t="shared" ca="1" si="82"/>
        <v>0</v>
      </c>
      <c r="AZ174" s="53">
        <f t="shared" ca="1" si="83"/>
        <v>0</v>
      </c>
      <c r="BA174" s="53">
        <f t="shared" ca="1" si="84"/>
        <v>0</v>
      </c>
      <c r="BB174" s="53">
        <f t="shared" ca="1" si="85"/>
        <v>1</v>
      </c>
      <c r="BC174" s="53">
        <f t="shared" ca="1" si="86"/>
        <v>0</v>
      </c>
      <c r="BD174" s="53">
        <f t="shared" ca="1" si="87"/>
        <v>0</v>
      </c>
      <c r="BE174" s="53">
        <f t="shared" ca="1" si="88"/>
        <v>0</v>
      </c>
      <c r="BF174" s="53">
        <f t="shared" ca="1" si="89"/>
        <v>0</v>
      </c>
      <c r="BG174" s="53">
        <f t="shared" ca="1" si="90"/>
        <v>0</v>
      </c>
      <c r="BH174" s="53">
        <f t="shared" ca="1" si="91"/>
        <v>0</v>
      </c>
      <c r="BI174" s="53">
        <f t="shared" ca="1" si="92"/>
        <v>0</v>
      </c>
      <c r="BJ174" s="53">
        <f t="shared" ca="1" si="93"/>
        <v>0</v>
      </c>
      <c r="BK174" s="53">
        <f t="shared" ca="1" si="94"/>
        <v>0</v>
      </c>
      <c r="BL174" s="53">
        <f t="shared" ca="1" si="95"/>
        <v>0</v>
      </c>
      <c r="BM174" s="53">
        <f t="shared" ca="1" si="96"/>
        <v>0</v>
      </c>
      <c r="BN174" s="53">
        <f t="shared" ca="1" si="97"/>
        <v>0</v>
      </c>
      <c r="BO174" s="53">
        <f t="shared" ca="1" si="98"/>
        <v>0</v>
      </c>
      <c r="BP174" s="53">
        <f t="shared" ca="1" si="99"/>
        <v>0</v>
      </c>
      <c r="BQ174" s="53">
        <f t="shared" ca="1" si="100"/>
        <v>0</v>
      </c>
      <c r="BR174" s="53">
        <f t="shared" ca="1" si="101"/>
        <v>0</v>
      </c>
      <c r="BS174" s="53">
        <f t="shared" ca="1" si="102"/>
        <v>0</v>
      </c>
      <c r="BU174" s="53">
        <v>0</v>
      </c>
      <c r="BV174" s="53">
        <v>0</v>
      </c>
      <c r="BW174" s="53">
        <v>0</v>
      </c>
      <c r="BX174" s="53">
        <v>0</v>
      </c>
      <c r="BY174" s="53">
        <v>0</v>
      </c>
      <c r="BZ174" s="53">
        <v>0</v>
      </c>
      <c r="CA174" s="53">
        <v>0</v>
      </c>
      <c r="CB174" s="53">
        <v>0</v>
      </c>
      <c r="CC174" s="53">
        <v>0</v>
      </c>
      <c r="CD174" s="53">
        <v>0</v>
      </c>
      <c r="CE174" s="53">
        <v>0</v>
      </c>
      <c r="CF174" s="53">
        <v>0</v>
      </c>
      <c r="CG174" s="53">
        <v>0</v>
      </c>
      <c r="CH174" s="53">
        <v>0</v>
      </c>
      <c r="CI174" s="53">
        <v>0</v>
      </c>
      <c r="CJ174" s="53">
        <v>0</v>
      </c>
      <c r="CK174" s="53">
        <v>0</v>
      </c>
      <c r="CL174" s="53">
        <v>0</v>
      </c>
      <c r="CM174" s="53">
        <v>5</v>
      </c>
      <c r="CN174" s="53">
        <v>0</v>
      </c>
      <c r="CO174" s="53">
        <v>0</v>
      </c>
      <c r="CP174" s="53">
        <v>0</v>
      </c>
      <c r="CQ174" s="53">
        <v>0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0</v>
      </c>
      <c r="DA174" s="53">
        <v>0</v>
      </c>
      <c r="DB174" s="53">
        <v>0</v>
      </c>
      <c r="DC174" s="53">
        <v>0</v>
      </c>
      <c r="DD174" s="53">
        <v>0</v>
      </c>
    </row>
    <row r="175" spans="3:108" hidden="1" outlineLevel="1">
      <c r="C175" s="16" t="e">
        <f t="shared" si="103"/>
        <v>#DIV/0!</v>
      </c>
      <c r="D175" s="16">
        <f t="shared" si="104"/>
        <v>0</v>
      </c>
      <c r="E175" s="16">
        <f>COUNTIF($F$136:F175,F175)</f>
        <v>35</v>
      </c>
      <c r="F175" s="16" t="e">
        <f>M175</f>
        <v>#VALUE!</v>
      </c>
      <c r="G175" s="16" t="e">
        <f>N175</f>
        <v>#VALUE!</v>
      </c>
      <c r="L175" s="16">
        <v>5</v>
      </c>
      <c r="M175" s="72" t="e">
        <f>DGET(種族解放条件,T175,O172:O173)</f>
        <v>#VALUE!</v>
      </c>
      <c r="N175" s="72" t="e">
        <f>DGET(種族解放条件,U175,O172:O173)</f>
        <v>#VALUE!</v>
      </c>
      <c r="O175" s="16"/>
      <c r="P175" s="16" t="s">
        <v>2</v>
      </c>
      <c r="Q175" s="16"/>
      <c r="R175" s="16"/>
      <c r="S175" s="16"/>
      <c r="T175" s="16">
        <v>8</v>
      </c>
      <c r="U175" s="16">
        <v>9</v>
      </c>
      <c r="AE175" s="59">
        <v>83</v>
      </c>
      <c r="AF175" s="59">
        <f ca="1">IF(AI175&lt;&gt;0,0,COUNTIF(AI$92:$AI175,0))</f>
        <v>0</v>
      </c>
      <c r="AG175" s="59" t="s">
        <v>165</v>
      </c>
      <c r="AH175" s="59" t="s">
        <v>173</v>
      </c>
      <c r="AI175" s="59">
        <f t="shared" ca="1" si="66"/>
        <v>1</v>
      </c>
      <c r="AJ175" s="53">
        <f t="shared" ca="1" si="67"/>
        <v>0</v>
      </c>
      <c r="AK175" s="53">
        <f t="shared" ca="1" si="68"/>
        <v>0</v>
      </c>
      <c r="AL175" s="53">
        <f t="shared" ca="1" si="69"/>
        <v>0</v>
      </c>
      <c r="AM175" s="53">
        <f t="shared" ca="1" si="70"/>
        <v>0</v>
      </c>
      <c r="AN175" s="53">
        <f t="shared" ca="1" si="71"/>
        <v>0</v>
      </c>
      <c r="AO175" s="53">
        <f t="shared" ca="1" si="72"/>
        <v>0</v>
      </c>
      <c r="AP175" s="53">
        <f t="shared" ca="1" si="73"/>
        <v>0</v>
      </c>
      <c r="AQ175" s="53">
        <f t="shared" ca="1" si="74"/>
        <v>0</v>
      </c>
      <c r="AR175" s="53">
        <f t="shared" ca="1" si="75"/>
        <v>0</v>
      </c>
      <c r="AS175" s="53">
        <f t="shared" ca="1" si="76"/>
        <v>0</v>
      </c>
      <c r="AT175" s="53">
        <f t="shared" ca="1" si="77"/>
        <v>0</v>
      </c>
      <c r="AU175" s="53">
        <f t="shared" ca="1" si="78"/>
        <v>0</v>
      </c>
      <c r="AV175" s="53">
        <f t="shared" ca="1" si="79"/>
        <v>0</v>
      </c>
      <c r="AW175" s="53">
        <f t="shared" ca="1" si="80"/>
        <v>0</v>
      </c>
      <c r="AX175" s="53">
        <f t="shared" ca="1" si="81"/>
        <v>0</v>
      </c>
      <c r="AY175" s="53">
        <f t="shared" ca="1" si="82"/>
        <v>0</v>
      </c>
      <c r="AZ175" s="53">
        <f t="shared" ca="1" si="83"/>
        <v>0</v>
      </c>
      <c r="BA175" s="53">
        <f t="shared" ca="1" si="84"/>
        <v>0</v>
      </c>
      <c r="BB175" s="53">
        <f t="shared" ca="1" si="85"/>
        <v>1</v>
      </c>
      <c r="BC175" s="53">
        <f t="shared" ca="1" si="86"/>
        <v>0</v>
      </c>
      <c r="BD175" s="53">
        <f t="shared" ca="1" si="87"/>
        <v>0</v>
      </c>
      <c r="BE175" s="53">
        <f t="shared" ca="1" si="88"/>
        <v>0</v>
      </c>
      <c r="BF175" s="53">
        <f t="shared" ca="1" si="89"/>
        <v>0</v>
      </c>
      <c r="BG175" s="53">
        <f t="shared" ca="1" si="90"/>
        <v>0</v>
      </c>
      <c r="BH175" s="53">
        <f t="shared" ca="1" si="91"/>
        <v>0</v>
      </c>
      <c r="BI175" s="53">
        <f t="shared" ca="1" si="92"/>
        <v>0</v>
      </c>
      <c r="BJ175" s="53">
        <f t="shared" ca="1" si="93"/>
        <v>0</v>
      </c>
      <c r="BK175" s="53">
        <f t="shared" ca="1" si="94"/>
        <v>0</v>
      </c>
      <c r="BL175" s="53">
        <f t="shared" ca="1" si="95"/>
        <v>0</v>
      </c>
      <c r="BM175" s="53">
        <f t="shared" ca="1" si="96"/>
        <v>0</v>
      </c>
      <c r="BN175" s="53">
        <f t="shared" ca="1" si="97"/>
        <v>0</v>
      </c>
      <c r="BO175" s="53">
        <f t="shared" ca="1" si="98"/>
        <v>0</v>
      </c>
      <c r="BP175" s="53">
        <f t="shared" ca="1" si="99"/>
        <v>0</v>
      </c>
      <c r="BQ175" s="53">
        <f t="shared" ca="1" si="100"/>
        <v>0</v>
      </c>
      <c r="BR175" s="53">
        <f t="shared" ca="1" si="101"/>
        <v>0</v>
      </c>
      <c r="BS175" s="53">
        <f t="shared" ca="1" si="102"/>
        <v>0</v>
      </c>
      <c r="BU175" s="53">
        <v>0</v>
      </c>
      <c r="BV175" s="53">
        <v>0</v>
      </c>
      <c r="BW175" s="53">
        <v>0</v>
      </c>
      <c r="BX175" s="53">
        <v>0</v>
      </c>
      <c r="BY175" s="53">
        <v>0</v>
      </c>
      <c r="BZ175" s="53">
        <v>0</v>
      </c>
      <c r="CA175" s="53">
        <v>0</v>
      </c>
      <c r="CB175" s="53">
        <v>0</v>
      </c>
      <c r="CC175" s="53">
        <v>0</v>
      </c>
      <c r="CD175" s="53">
        <v>0</v>
      </c>
      <c r="CE175" s="53">
        <v>0</v>
      </c>
      <c r="CF175" s="53">
        <v>0</v>
      </c>
      <c r="CG175" s="53">
        <v>0</v>
      </c>
      <c r="CH175" s="53">
        <v>0</v>
      </c>
      <c r="CI175" s="53">
        <v>0</v>
      </c>
      <c r="CJ175" s="53">
        <v>0</v>
      </c>
      <c r="CK175" s="53">
        <v>0</v>
      </c>
      <c r="CL175" s="53">
        <v>0</v>
      </c>
      <c r="CM175" s="53">
        <v>6</v>
      </c>
      <c r="CN175" s="53">
        <v>0</v>
      </c>
      <c r="CO175" s="53">
        <v>0</v>
      </c>
      <c r="CP175" s="53">
        <v>0</v>
      </c>
      <c r="CQ175" s="53">
        <v>0</v>
      </c>
      <c r="CR175" s="53">
        <v>0</v>
      </c>
      <c r="CS175" s="53">
        <v>0</v>
      </c>
      <c r="CT175" s="53">
        <v>0</v>
      </c>
      <c r="CU175" s="53">
        <v>0</v>
      </c>
      <c r="CV175" s="53">
        <v>0</v>
      </c>
      <c r="CW175" s="53">
        <v>0</v>
      </c>
      <c r="CX175" s="53">
        <v>0</v>
      </c>
      <c r="CY175" s="53">
        <v>0</v>
      </c>
      <c r="CZ175" s="53">
        <v>0</v>
      </c>
      <c r="DA175" s="53">
        <v>0</v>
      </c>
      <c r="DB175" s="53">
        <v>0</v>
      </c>
      <c r="DC175" s="53">
        <v>0</v>
      </c>
      <c r="DD175" s="53">
        <v>0</v>
      </c>
    </row>
    <row r="176" spans="3:108" hidden="1" outlineLevel="1">
      <c r="C176" s="16" t="e">
        <f t="shared" si="103"/>
        <v>#DIV/0!</v>
      </c>
      <c r="D176" s="16">
        <f t="shared" si="104"/>
        <v>0</v>
      </c>
      <c r="E176" s="16">
        <f>COUNTIF($F$136:F176,F176)</f>
        <v>36</v>
      </c>
      <c r="F176" s="16" t="e">
        <f>P176</f>
        <v>#VALUE!</v>
      </c>
      <c r="G176" s="16" t="e">
        <f>Q176</f>
        <v>#VALUE!</v>
      </c>
      <c r="L176" s="16">
        <v>3</v>
      </c>
      <c r="M176" s="16"/>
      <c r="N176" s="16"/>
      <c r="O176" s="16" t="s">
        <v>2</v>
      </c>
      <c r="P176" s="70" t="e">
        <f>DGET(種族解放条件,T176,Q167:Q168)</f>
        <v>#VALUE!</v>
      </c>
      <c r="Q176" s="70" t="e">
        <f>DGET(種族解放条件,U176,Q167:Q168)</f>
        <v>#VALUE!</v>
      </c>
      <c r="R176" s="16"/>
      <c r="S176" s="16"/>
      <c r="T176" s="16">
        <v>8</v>
      </c>
      <c r="U176" s="16">
        <v>9</v>
      </c>
      <c r="AE176" s="59">
        <v>84</v>
      </c>
      <c r="AF176" s="59">
        <f ca="1">IF(AI176&lt;&gt;0,0,COUNTIF(AI$92:$AI176,0))</f>
        <v>0</v>
      </c>
      <c r="AG176" s="59" t="s">
        <v>165</v>
      </c>
      <c r="AH176" s="59" t="s">
        <v>174</v>
      </c>
      <c r="AI176" s="59">
        <f t="shared" ca="1" si="66"/>
        <v>1</v>
      </c>
      <c r="AJ176" s="53">
        <f t="shared" ca="1" si="67"/>
        <v>0</v>
      </c>
      <c r="AK176" s="53">
        <f t="shared" ca="1" si="68"/>
        <v>0</v>
      </c>
      <c r="AL176" s="53">
        <f t="shared" ca="1" si="69"/>
        <v>0</v>
      </c>
      <c r="AM176" s="53">
        <f t="shared" ca="1" si="70"/>
        <v>0</v>
      </c>
      <c r="AN176" s="53">
        <f t="shared" ca="1" si="71"/>
        <v>0</v>
      </c>
      <c r="AO176" s="53">
        <f t="shared" ca="1" si="72"/>
        <v>0</v>
      </c>
      <c r="AP176" s="53">
        <f t="shared" ca="1" si="73"/>
        <v>0</v>
      </c>
      <c r="AQ176" s="53">
        <f t="shared" ca="1" si="74"/>
        <v>0</v>
      </c>
      <c r="AR176" s="53">
        <f t="shared" ca="1" si="75"/>
        <v>0</v>
      </c>
      <c r="AS176" s="53">
        <f t="shared" ca="1" si="76"/>
        <v>0</v>
      </c>
      <c r="AT176" s="53">
        <f t="shared" ca="1" si="77"/>
        <v>0</v>
      </c>
      <c r="AU176" s="53">
        <f t="shared" ca="1" si="78"/>
        <v>0</v>
      </c>
      <c r="AV176" s="53">
        <f t="shared" ca="1" si="79"/>
        <v>0</v>
      </c>
      <c r="AW176" s="53">
        <f t="shared" ca="1" si="80"/>
        <v>0</v>
      </c>
      <c r="AX176" s="53">
        <f t="shared" ca="1" si="81"/>
        <v>0</v>
      </c>
      <c r="AY176" s="53">
        <f t="shared" ca="1" si="82"/>
        <v>0</v>
      </c>
      <c r="AZ176" s="53">
        <f t="shared" ca="1" si="83"/>
        <v>0</v>
      </c>
      <c r="BA176" s="53">
        <f t="shared" ca="1" si="84"/>
        <v>0</v>
      </c>
      <c r="BB176" s="53">
        <f t="shared" ca="1" si="85"/>
        <v>1</v>
      </c>
      <c r="BC176" s="53">
        <f t="shared" ca="1" si="86"/>
        <v>0</v>
      </c>
      <c r="BD176" s="53">
        <f t="shared" ca="1" si="87"/>
        <v>0</v>
      </c>
      <c r="BE176" s="53">
        <f t="shared" ca="1" si="88"/>
        <v>0</v>
      </c>
      <c r="BF176" s="53">
        <f t="shared" ca="1" si="89"/>
        <v>0</v>
      </c>
      <c r="BG176" s="53">
        <f t="shared" ca="1" si="90"/>
        <v>0</v>
      </c>
      <c r="BH176" s="53">
        <f t="shared" ca="1" si="91"/>
        <v>0</v>
      </c>
      <c r="BI176" s="53">
        <f t="shared" ca="1" si="92"/>
        <v>0</v>
      </c>
      <c r="BJ176" s="53">
        <f t="shared" ca="1" si="93"/>
        <v>0</v>
      </c>
      <c r="BK176" s="53">
        <f t="shared" ca="1" si="94"/>
        <v>0</v>
      </c>
      <c r="BL176" s="53">
        <f t="shared" ca="1" si="95"/>
        <v>0</v>
      </c>
      <c r="BM176" s="53">
        <f t="shared" ca="1" si="96"/>
        <v>0</v>
      </c>
      <c r="BN176" s="53">
        <f t="shared" ca="1" si="97"/>
        <v>0</v>
      </c>
      <c r="BO176" s="53">
        <f t="shared" ca="1" si="98"/>
        <v>0</v>
      </c>
      <c r="BP176" s="53">
        <f t="shared" ca="1" si="99"/>
        <v>0</v>
      </c>
      <c r="BQ176" s="53">
        <f t="shared" ca="1" si="100"/>
        <v>0</v>
      </c>
      <c r="BR176" s="53">
        <f t="shared" ca="1" si="101"/>
        <v>0</v>
      </c>
      <c r="BS176" s="53">
        <f t="shared" ca="1" si="102"/>
        <v>0</v>
      </c>
      <c r="BU176" s="53">
        <v>0</v>
      </c>
      <c r="BV176" s="53">
        <v>0</v>
      </c>
      <c r="BW176" s="53">
        <v>0</v>
      </c>
      <c r="BX176" s="53">
        <v>0</v>
      </c>
      <c r="BY176" s="53">
        <v>0</v>
      </c>
      <c r="BZ176" s="53">
        <v>0</v>
      </c>
      <c r="CA176" s="53">
        <v>0</v>
      </c>
      <c r="CB176" s="53">
        <v>0</v>
      </c>
      <c r="CC176" s="53">
        <v>0</v>
      </c>
      <c r="CD176" s="53">
        <v>0</v>
      </c>
      <c r="CE176" s="53">
        <v>0</v>
      </c>
      <c r="CF176" s="53">
        <v>0</v>
      </c>
      <c r="CG176" s="53">
        <v>0</v>
      </c>
      <c r="CH176" s="53">
        <v>0</v>
      </c>
      <c r="CI176" s="53">
        <v>0</v>
      </c>
      <c r="CJ176" s="53">
        <v>0</v>
      </c>
      <c r="CK176" s="53">
        <v>0</v>
      </c>
      <c r="CL176" s="53">
        <v>0</v>
      </c>
      <c r="CM176" s="53">
        <v>6</v>
      </c>
      <c r="CN176" s="53">
        <v>0</v>
      </c>
      <c r="CO176" s="53">
        <v>0</v>
      </c>
      <c r="CP176" s="53">
        <v>0</v>
      </c>
      <c r="CQ176" s="53">
        <v>0</v>
      </c>
      <c r="CR176" s="53">
        <v>0</v>
      </c>
      <c r="CS176" s="53">
        <v>0</v>
      </c>
      <c r="CT176" s="53">
        <v>0</v>
      </c>
      <c r="CU176" s="53">
        <v>0</v>
      </c>
      <c r="CV176" s="53">
        <v>0</v>
      </c>
      <c r="CW176" s="53">
        <v>0</v>
      </c>
      <c r="CX176" s="53">
        <v>0</v>
      </c>
      <c r="CY176" s="53">
        <v>0</v>
      </c>
      <c r="CZ176" s="53">
        <v>0</v>
      </c>
      <c r="DA176" s="53">
        <v>0</v>
      </c>
      <c r="DB176" s="53">
        <v>0</v>
      </c>
      <c r="DC176" s="53">
        <v>0</v>
      </c>
      <c r="DD176" s="53">
        <v>0</v>
      </c>
    </row>
    <row r="177" spans="3:108" hidden="1" outlineLevel="1">
      <c r="C177" s="16" t="e">
        <f t="shared" si="103"/>
        <v>#DIV/0!</v>
      </c>
      <c r="D177" s="16">
        <f t="shared" si="104"/>
        <v>0</v>
      </c>
      <c r="E177" s="16">
        <f>COUNTIF($F$136:F177,F177)</f>
        <v>37</v>
      </c>
      <c r="F177" s="16" t="e">
        <f>O177</f>
        <v>#VALUE!</v>
      </c>
      <c r="G177" s="16" t="e">
        <f>P177</f>
        <v>#VALUE!</v>
      </c>
      <c r="L177" s="16">
        <v>4</v>
      </c>
      <c r="M177" s="16"/>
      <c r="N177" s="16"/>
      <c r="O177" s="71" t="e">
        <f>DGET(種族解放条件,T177,P175:P176)</f>
        <v>#VALUE!</v>
      </c>
      <c r="P177" s="71" t="e">
        <f>DGET(種族解放条件,U177,P175:P176)</f>
        <v>#VALUE!</v>
      </c>
      <c r="Q177" s="16"/>
      <c r="R177" s="16"/>
      <c r="S177" s="16"/>
      <c r="T177" s="16">
        <v>6</v>
      </c>
      <c r="U177" s="16">
        <v>7</v>
      </c>
      <c r="AE177" s="59">
        <v>85</v>
      </c>
      <c r="AF177" s="59">
        <f ca="1">IF(AI177&lt;&gt;0,0,COUNTIF(AI$92:$AI177,0))</f>
        <v>0</v>
      </c>
      <c r="AG177" s="59" t="s">
        <v>175</v>
      </c>
      <c r="AH177" s="59" t="s">
        <v>176</v>
      </c>
      <c r="AI177" s="59">
        <f t="shared" ca="1" si="66"/>
        <v>1</v>
      </c>
      <c r="AJ177" s="53">
        <f t="shared" ca="1" si="67"/>
        <v>0</v>
      </c>
      <c r="AK177" s="53">
        <f t="shared" ca="1" si="68"/>
        <v>0</v>
      </c>
      <c r="AL177" s="53">
        <f t="shared" ca="1" si="69"/>
        <v>0</v>
      </c>
      <c r="AM177" s="53">
        <f t="shared" ca="1" si="70"/>
        <v>0</v>
      </c>
      <c r="AN177" s="53">
        <f t="shared" ca="1" si="71"/>
        <v>0</v>
      </c>
      <c r="AO177" s="53">
        <f t="shared" ca="1" si="72"/>
        <v>0</v>
      </c>
      <c r="AP177" s="53">
        <f t="shared" ca="1" si="73"/>
        <v>0</v>
      </c>
      <c r="AQ177" s="53">
        <f t="shared" ca="1" si="74"/>
        <v>0</v>
      </c>
      <c r="AR177" s="53">
        <f t="shared" ca="1" si="75"/>
        <v>0</v>
      </c>
      <c r="AS177" s="53">
        <f t="shared" ca="1" si="76"/>
        <v>0</v>
      </c>
      <c r="AT177" s="53">
        <f t="shared" ca="1" si="77"/>
        <v>0</v>
      </c>
      <c r="AU177" s="53">
        <f t="shared" ca="1" si="78"/>
        <v>0</v>
      </c>
      <c r="AV177" s="53">
        <f t="shared" ca="1" si="79"/>
        <v>0</v>
      </c>
      <c r="AW177" s="53">
        <f t="shared" ca="1" si="80"/>
        <v>0</v>
      </c>
      <c r="AX177" s="53">
        <f t="shared" ca="1" si="81"/>
        <v>0</v>
      </c>
      <c r="AY177" s="53">
        <f t="shared" ca="1" si="82"/>
        <v>0</v>
      </c>
      <c r="AZ177" s="53">
        <f t="shared" ca="1" si="83"/>
        <v>0</v>
      </c>
      <c r="BA177" s="53">
        <f t="shared" ca="1" si="84"/>
        <v>0</v>
      </c>
      <c r="BB177" s="53">
        <f t="shared" ca="1" si="85"/>
        <v>0</v>
      </c>
      <c r="BC177" s="53">
        <f t="shared" ca="1" si="86"/>
        <v>0</v>
      </c>
      <c r="BD177" s="53">
        <f t="shared" ca="1" si="87"/>
        <v>0</v>
      </c>
      <c r="BE177" s="53">
        <f t="shared" ca="1" si="88"/>
        <v>0</v>
      </c>
      <c r="BF177" s="53">
        <f t="shared" ca="1" si="89"/>
        <v>0</v>
      </c>
      <c r="BG177" s="53">
        <f t="shared" ca="1" si="90"/>
        <v>0</v>
      </c>
      <c r="BH177" s="53">
        <f t="shared" ca="1" si="91"/>
        <v>0</v>
      </c>
      <c r="BI177" s="53">
        <f t="shared" ca="1" si="92"/>
        <v>0</v>
      </c>
      <c r="BJ177" s="53">
        <f t="shared" ca="1" si="93"/>
        <v>0</v>
      </c>
      <c r="BK177" s="53">
        <f t="shared" ca="1" si="94"/>
        <v>1</v>
      </c>
      <c r="BL177" s="53">
        <f t="shared" ca="1" si="95"/>
        <v>0</v>
      </c>
      <c r="BM177" s="53">
        <f t="shared" ca="1" si="96"/>
        <v>0</v>
      </c>
      <c r="BN177" s="53">
        <f t="shared" ca="1" si="97"/>
        <v>0</v>
      </c>
      <c r="BO177" s="53">
        <f t="shared" ca="1" si="98"/>
        <v>0</v>
      </c>
      <c r="BP177" s="53">
        <f t="shared" ca="1" si="99"/>
        <v>0</v>
      </c>
      <c r="BQ177" s="53">
        <f t="shared" ca="1" si="100"/>
        <v>0</v>
      </c>
      <c r="BR177" s="53">
        <f t="shared" ca="1" si="101"/>
        <v>0</v>
      </c>
      <c r="BS177" s="53">
        <f t="shared" ca="1" si="102"/>
        <v>0</v>
      </c>
      <c r="BU177" s="53">
        <v>0</v>
      </c>
      <c r="BV177" s="53">
        <v>0</v>
      </c>
      <c r="BW177" s="53">
        <v>0</v>
      </c>
      <c r="BX177" s="53">
        <v>0</v>
      </c>
      <c r="BY177" s="53">
        <v>0</v>
      </c>
      <c r="BZ177" s="53">
        <v>0</v>
      </c>
      <c r="CA177" s="53">
        <v>0</v>
      </c>
      <c r="CB177" s="53">
        <v>0</v>
      </c>
      <c r="CC177" s="53">
        <v>0</v>
      </c>
      <c r="CD177" s="53">
        <v>0</v>
      </c>
      <c r="CE177" s="53">
        <v>0</v>
      </c>
      <c r="CF177" s="53">
        <v>0</v>
      </c>
      <c r="CG177" s="53">
        <v>0</v>
      </c>
      <c r="CH177" s="53">
        <v>0</v>
      </c>
      <c r="CI177" s="53">
        <v>0</v>
      </c>
      <c r="CJ177" s="53">
        <v>0</v>
      </c>
      <c r="CK177" s="53">
        <v>0</v>
      </c>
      <c r="CL177" s="53">
        <v>0</v>
      </c>
      <c r="CM177" s="53">
        <v>0</v>
      </c>
      <c r="CN177" s="53">
        <v>0</v>
      </c>
      <c r="CO177" s="53">
        <v>0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1</v>
      </c>
      <c r="CW177" s="53">
        <v>0</v>
      </c>
      <c r="CX177" s="53">
        <v>0</v>
      </c>
      <c r="CY177" s="53">
        <v>0</v>
      </c>
      <c r="CZ177" s="53">
        <v>0</v>
      </c>
      <c r="DA177" s="53">
        <v>0</v>
      </c>
      <c r="DB177" s="53">
        <v>0</v>
      </c>
      <c r="DC177" s="53">
        <v>0</v>
      </c>
      <c r="DD177" s="53">
        <v>0</v>
      </c>
    </row>
    <row r="178" spans="3:108" hidden="1" outlineLevel="1">
      <c r="C178" s="16" t="e">
        <f t="shared" si="103"/>
        <v>#DIV/0!</v>
      </c>
      <c r="D178" s="16">
        <f t="shared" si="104"/>
        <v>0</v>
      </c>
      <c r="E178" s="16">
        <f>COUNTIF($F$136:F178,F178)</f>
        <v>38</v>
      </c>
      <c r="F178" s="16" t="e">
        <f>M178</f>
        <v>#VALUE!</v>
      </c>
      <c r="G178" s="16" t="e">
        <f>N178</f>
        <v>#VALUE!</v>
      </c>
      <c r="L178" s="16">
        <v>5</v>
      </c>
      <c r="M178" s="72" t="e">
        <f>DGET(種族解放条件,T178,O176:O177)</f>
        <v>#VALUE!</v>
      </c>
      <c r="N178" s="72" t="e">
        <f>DGET(種族解放条件,U178,O176:O177)</f>
        <v>#VALUE!</v>
      </c>
      <c r="O178" s="16"/>
      <c r="P178" s="16"/>
      <c r="Q178" s="16"/>
      <c r="R178" s="16"/>
      <c r="S178" s="16"/>
      <c r="T178" s="16">
        <v>6</v>
      </c>
      <c r="U178" s="16">
        <v>7</v>
      </c>
      <c r="AE178" s="59">
        <v>86</v>
      </c>
      <c r="AF178" s="59">
        <f ca="1">IF(AI178&lt;&gt;0,0,COUNTIF(AI$92:$AI178,0))</f>
        <v>0</v>
      </c>
      <c r="AG178" s="59" t="s">
        <v>175</v>
      </c>
      <c r="AH178" s="59" t="s">
        <v>177</v>
      </c>
      <c r="AI178" s="59">
        <f t="shared" ca="1" si="66"/>
        <v>1</v>
      </c>
      <c r="AJ178" s="53">
        <f t="shared" ca="1" si="67"/>
        <v>0</v>
      </c>
      <c r="AK178" s="53">
        <f t="shared" ca="1" si="68"/>
        <v>0</v>
      </c>
      <c r="AL178" s="53">
        <f t="shared" ca="1" si="69"/>
        <v>0</v>
      </c>
      <c r="AM178" s="53">
        <f t="shared" ca="1" si="70"/>
        <v>0</v>
      </c>
      <c r="AN178" s="53">
        <f t="shared" ca="1" si="71"/>
        <v>0</v>
      </c>
      <c r="AO178" s="53">
        <f t="shared" ca="1" si="72"/>
        <v>0</v>
      </c>
      <c r="AP178" s="53">
        <f t="shared" ca="1" si="73"/>
        <v>0</v>
      </c>
      <c r="AQ178" s="53">
        <f t="shared" ca="1" si="74"/>
        <v>0</v>
      </c>
      <c r="AR178" s="53">
        <f t="shared" ca="1" si="75"/>
        <v>0</v>
      </c>
      <c r="AS178" s="53">
        <f t="shared" ca="1" si="76"/>
        <v>0</v>
      </c>
      <c r="AT178" s="53">
        <f t="shared" ca="1" si="77"/>
        <v>0</v>
      </c>
      <c r="AU178" s="53">
        <f t="shared" ca="1" si="78"/>
        <v>0</v>
      </c>
      <c r="AV178" s="53">
        <f t="shared" ca="1" si="79"/>
        <v>0</v>
      </c>
      <c r="AW178" s="53">
        <f t="shared" ca="1" si="80"/>
        <v>0</v>
      </c>
      <c r="AX178" s="53">
        <f t="shared" ca="1" si="81"/>
        <v>0</v>
      </c>
      <c r="AY178" s="53">
        <f t="shared" ca="1" si="82"/>
        <v>0</v>
      </c>
      <c r="AZ178" s="53">
        <f t="shared" ca="1" si="83"/>
        <v>0</v>
      </c>
      <c r="BA178" s="53">
        <f t="shared" ca="1" si="84"/>
        <v>0</v>
      </c>
      <c r="BB178" s="53">
        <f t="shared" ca="1" si="85"/>
        <v>0</v>
      </c>
      <c r="BC178" s="53">
        <f t="shared" ca="1" si="86"/>
        <v>0</v>
      </c>
      <c r="BD178" s="53">
        <f t="shared" ca="1" si="87"/>
        <v>0</v>
      </c>
      <c r="BE178" s="53">
        <f t="shared" ca="1" si="88"/>
        <v>0</v>
      </c>
      <c r="BF178" s="53">
        <f t="shared" ca="1" si="89"/>
        <v>0</v>
      </c>
      <c r="BG178" s="53">
        <f t="shared" ca="1" si="90"/>
        <v>0</v>
      </c>
      <c r="BH178" s="53">
        <f t="shared" ca="1" si="91"/>
        <v>0</v>
      </c>
      <c r="BI178" s="53">
        <f t="shared" ca="1" si="92"/>
        <v>0</v>
      </c>
      <c r="BJ178" s="53">
        <f t="shared" ca="1" si="93"/>
        <v>0</v>
      </c>
      <c r="BK178" s="53">
        <f t="shared" ca="1" si="94"/>
        <v>1</v>
      </c>
      <c r="BL178" s="53">
        <f t="shared" ca="1" si="95"/>
        <v>0</v>
      </c>
      <c r="BM178" s="53">
        <f t="shared" ca="1" si="96"/>
        <v>0</v>
      </c>
      <c r="BN178" s="53">
        <f t="shared" ca="1" si="97"/>
        <v>0</v>
      </c>
      <c r="BO178" s="53">
        <f t="shared" ca="1" si="98"/>
        <v>0</v>
      </c>
      <c r="BP178" s="53">
        <f t="shared" ca="1" si="99"/>
        <v>0</v>
      </c>
      <c r="BQ178" s="53">
        <f t="shared" ca="1" si="100"/>
        <v>0</v>
      </c>
      <c r="BR178" s="53">
        <f t="shared" ca="1" si="101"/>
        <v>0</v>
      </c>
      <c r="BS178" s="53">
        <f t="shared" ca="1" si="102"/>
        <v>0</v>
      </c>
      <c r="BU178" s="53">
        <v>0</v>
      </c>
      <c r="BV178" s="53">
        <v>0</v>
      </c>
      <c r="BW178" s="53">
        <v>0</v>
      </c>
      <c r="BX178" s="53">
        <v>0</v>
      </c>
      <c r="BY178" s="53">
        <v>0</v>
      </c>
      <c r="BZ178" s="53">
        <v>0</v>
      </c>
      <c r="CA178" s="53">
        <v>0</v>
      </c>
      <c r="CB178" s="53">
        <v>0</v>
      </c>
      <c r="CC178" s="53">
        <v>0</v>
      </c>
      <c r="CD178" s="53">
        <v>0</v>
      </c>
      <c r="CE178" s="53">
        <v>0</v>
      </c>
      <c r="CF178" s="53">
        <v>0</v>
      </c>
      <c r="CG178" s="53">
        <v>0</v>
      </c>
      <c r="CH178" s="53">
        <v>0</v>
      </c>
      <c r="CI178" s="53">
        <v>0</v>
      </c>
      <c r="CJ178" s="53">
        <v>0</v>
      </c>
      <c r="CK178" s="53">
        <v>0</v>
      </c>
      <c r="CL178" s="53">
        <v>0</v>
      </c>
      <c r="CM178" s="53">
        <v>0</v>
      </c>
      <c r="CN178" s="53">
        <v>0</v>
      </c>
      <c r="CO178" s="53">
        <v>0</v>
      </c>
      <c r="CP178" s="53">
        <v>0</v>
      </c>
      <c r="CQ178" s="53">
        <v>0</v>
      </c>
      <c r="CR178" s="53">
        <v>0</v>
      </c>
      <c r="CS178" s="53">
        <v>0</v>
      </c>
      <c r="CT178" s="53">
        <v>0</v>
      </c>
      <c r="CU178" s="53">
        <v>0</v>
      </c>
      <c r="CV178" s="53">
        <v>1</v>
      </c>
      <c r="CW178" s="53">
        <v>0</v>
      </c>
      <c r="CX178" s="53">
        <v>0</v>
      </c>
      <c r="CY178" s="53">
        <v>0</v>
      </c>
      <c r="CZ178" s="53">
        <v>0</v>
      </c>
      <c r="DA178" s="53">
        <v>0</v>
      </c>
      <c r="DB178" s="53">
        <v>0</v>
      </c>
      <c r="DC178" s="53">
        <v>0</v>
      </c>
      <c r="DD178" s="53">
        <v>0</v>
      </c>
    </row>
    <row r="179" spans="3:108" hidden="1" outlineLevel="1">
      <c r="C179" s="16" t="e">
        <f t="shared" si="103"/>
        <v>#DIV/0!</v>
      </c>
      <c r="D179" s="16">
        <f t="shared" si="104"/>
        <v>0</v>
      </c>
      <c r="E179" s="16">
        <f>COUNTIF($F$136:F179,F179)</f>
        <v>39</v>
      </c>
      <c r="F179" s="16" t="e">
        <f>M179</f>
        <v>#VALUE!</v>
      </c>
      <c r="G179" s="16" t="e">
        <f>N179</f>
        <v>#VALUE!</v>
      </c>
      <c r="L179" s="16">
        <v>5</v>
      </c>
      <c r="M179" s="72" t="e">
        <f>DGET(種族解放条件,T179,O176:O177)</f>
        <v>#VALUE!</v>
      </c>
      <c r="N179" s="72" t="e">
        <f>DGET(種族解放条件,U179,O176:O177)</f>
        <v>#VALUE!</v>
      </c>
      <c r="O179" s="16" t="s">
        <v>2</v>
      </c>
      <c r="P179" s="16"/>
      <c r="Q179" s="16"/>
      <c r="R179" s="16"/>
      <c r="S179" s="16"/>
      <c r="T179" s="16">
        <v>8</v>
      </c>
      <c r="U179" s="16">
        <v>9</v>
      </c>
      <c r="AE179" s="59">
        <v>87</v>
      </c>
      <c r="AF179" s="59">
        <f ca="1">IF(AI179&lt;&gt;0,0,COUNTIF(AI$92:$AI179,0))</f>
        <v>0</v>
      </c>
      <c r="AG179" s="59" t="s">
        <v>175</v>
      </c>
      <c r="AH179" s="59" t="s">
        <v>178</v>
      </c>
      <c r="AI179" s="59">
        <f t="shared" ca="1" si="66"/>
        <v>1</v>
      </c>
      <c r="AJ179" s="53">
        <f t="shared" ca="1" si="67"/>
        <v>0</v>
      </c>
      <c r="AK179" s="53">
        <f t="shared" ca="1" si="68"/>
        <v>0</v>
      </c>
      <c r="AL179" s="53">
        <f t="shared" ca="1" si="69"/>
        <v>0</v>
      </c>
      <c r="AM179" s="53">
        <f t="shared" ca="1" si="70"/>
        <v>0</v>
      </c>
      <c r="AN179" s="53">
        <f t="shared" ca="1" si="71"/>
        <v>0</v>
      </c>
      <c r="AO179" s="53">
        <f t="shared" ca="1" si="72"/>
        <v>0</v>
      </c>
      <c r="AP179" s="53">
        <f t="shared" ca="1" si="73"/>
        <v>0</v>
      </c>
      <c r="AQ179" s="53">
        <f t="shared" ca="1" si="74"/>
        <v>0</v>
      </c>
      <c r="AR179" s="53">
        <f t="shared" ca="1" si="75"/>
        <v>0</v>
      </c>
      <c r="AS179" s="53">
        <f t="shared" ca="1" si="76"/>
        <v>0</v>
      </c>
      <c r="AT179" s="53">
        <f t="shared" ca="1" si="77"/>
        <v>0</v>
      </c>
      <c r="AU179" s="53">
        <f t="shared" ca="1" si="78"/>
        <v>0</v>
      </c>
      <c r="AV179" s="53">
        <f t="shared" ca="1" si="79"/>
        <v>0</v>
      </c>
      <c r="AW179" s="53">
        <f t="shared" ca="1" si="80"/>
        <v>0</v>
      </c>
      <c r="AX179" s="53">
        <f t="shared" ca="1" si="81"/>
        <v>0</v>
      </c>
      <c r="AY179" s="53">
        <f t="shared" ca="1" si="82"/>
        <v>0</v>
      </c>
      <c r="AZ179" s="53">
        <f t="shared" ca="1" si="83"/>
        <v>0</v>
      </c>
      <c r="BA179" s="53">
        <f t="shared" ca="1" si="84"/>
        <v>0</v>
      </c>
      <c r="BB179" s="53">
        <f t="shared" ca="1" si="85"/>
        <v>0</v>
      </c>
      <c r="BC179" s="53">
        <f t="shared" ca="1" si="86"/>
        <v>0</v>
      </c>
      <c r="BD179" s="53">
        <f t="shared" ca="1" si="87"/>
        <v>0</v>
      </c>
      <c r="BE179" s="53">
        <f t="shared" ca="1" si="88"/>
        <v>0</v>
      </c>
      <c r="BF179" s="53">
        <f t="shared" ca="1" si="89"/>
        <v>0</v>
      </c>
      <c r="BG179" s="53">
        <f t="shared" ca="1" si="90"/>
        <v>0</v>
      </c>
      <c r="BH179" s="53">
        <f t="shared" ca="1" si="91"/>
        <v>0</v>
      </c>
      <c r="BI179" s="53">
        <f t="shared" ca="1" si="92"/>
        <v>0</v>
      </c>
      <c r="BJ179" s="53">
        <f t="shared" ca="1" si="93"/>
        <v>0</v>
      </c>
      <c r="BK179" s="53">
        <f t="shared" ca="1" si="94"/>
        <v>1</v>
      </c>
      <c r="BL179" s="53">
        <f t="shared" ca="1" si="95"/>
        <v>0</v>
      </c>
      <c r="BM179" s="53">
        <f t="shared" ca="1" si="96"/>
        <v>0</v>
      </c>
      <c r="BN179" s="53">
        <f t="shared" ca="1" si="97"/>
        <v>0</v>
      </c>
      <c r="BO179" s="53">
        <f t="shared" ca="1" si="98"/>
        <v>0</v>
      </c>
      <c r="BP179" s="53">
        <f t="shared" ca="1" si="99"/>
        <v>0</v>
      </c>
      <c r="BQ179" s="53">
        <f t="shared" ca="1" si="100"/>
        <v>0</v>
      </c>
      <c r="BR179" s="53">
        <f t="shared" ca="1" si="101"/>
        <v>0</v>
      </c>
      <c r="BS179" s="53">
        <f t="shared" ca="1" si="102"/>
        <v>0</v>
      </c>
      <c r="BU179" s="53">
        <v>0</v>
      </c>
      <c r="BV179" s="53">
        <v>0</v>
      </c>
      <c r="BW179" s="53">
        <v>0</v>
      </c>
      <c r="BX179" s="53">
        <v>0</v>
      </c>
      <c r="BY179" s="53">
        <v>0</v>
      </c>
      <c r="BZ179" s="53">
        <v>0</v>
      </c>
      <c r="CA179" s="53">
        <v>0</v>
      </c>
      <c r="CB179" s="53">
        <v>0</v>
      </c>
      <c r="CC179" s="53">
        <v>0</v>
      </c>
      <c r="CD179" s="53">
        <v>0</v>
      </c>
      <c r="CE179" s="53">
        <v>0</v>
      </c>
      <c r="CF179" s="53">
        <v>0</v>
      </c>
      <c r="CG179" s="53">
        <v>0</v>
      </c>
      <c r="CH179" s="53">
        <v>0</v>
      </c>
      <c r="CI179" s="53">
        <v>0</v>
      </c>
      <c r="CJ179" s="53">
        <v>0</v>
      </c>
      <c r="CK179" s="53">
        <v>0</v>
      </c>
      <c r="CL179" s="53">
        <v>0</v>
      </c>
      <c r="CM179" s="53">
        <v>0</v>
      </c>
      <c r="CN179" s="53">
        <v>0</v>
      </c>
      <c r="CO179" s="53">
        <v>0</v>
      </c>
      <c r="CP179" s="53">
        <v>0</v>
      </c>
      <c r="CQ179" s="53">
        <v>0</v>
      </c>
      <c r="CR179" s="53">
        <v>0</v>
      </c>
      <c r="CS179" s="53">
        <v>0</v>
      </c>
      <c r="CT179" s="53">
        <v>0</v>
      </c>
      <c r="CU179" s="53">
        <v>0</v>
      </c>
      <c r="CV179" s="53">
        <v>1</v>
      </c>
      <c r="CW179" s="53">
        <v>0</v>
      </c>
      <c r="CX179" s="53">
        <v>0</v>
      </c>
      <c r="CY179" s="53">
        <v>0</v>
      </c>
      <c r="CZ179" s="53">
        <v>0</v>
      </c>
      <c r="DA179" s="53">
        <v>0</v>
      </c>
      <c r="DB179" s="53">
        <v>0</v>
      </c>
      <c r="DC179" s="53">
        <v>0</v>
      </c>
      <c r="DD179" s="53">
        <v>0</v>
      </c>
    </row>
    <row r="180" spans="3:108" hidden="1" outlineLevel="1">
      <c r="C180" s="16" t="e">
        <f t="shared" si="103"/>
        <v>#DIV/0!</v>
      </c>
      <c r="D180" s="16">
        <f t="shared" si="104"/>
        <v>0</v>
      </c>
      <c r="E180" s="16">
        <f>COUNTIF($F$136:F180,F180)</f>
        <v>40</v>
      </c>
      <c r="F180" s="16" t="e">
        <f>O180</f>
        <v>#VALUE!</v>
      </c>
      <c r="G180" s="16" t="e">
        <f>P180</f>
        <v>#VALUE!</v>
      </c>
      <c r="L180" s="16">
        <v>4</v>
      </c>
      <c r="M180" s="16"/>
      <c r="N180" s="16"/>
      <c r="O180" s="71" t="e">
        <f>DGET(種族解放条件,T180,P175:P176)</f>
        <v>#VALUE!</v>
      </c>
      <c r="P180" s="71" t="e">
        <f>DGET(種族解放条件,U180,P175:P176)</f>
        <v>#VALUE!</v>
      </c>
      <c r="Q180" s="16"/>
      <c r="R180" s="16"/>
      <c r="S180" s="16"/>
      <c r="T180" s="16">
        <v>8</v>
      </c>
      <c r="U180" s="16">
        <v>9</v>
      </c>
      <c r="AE180" s="59">
        <v>88</v>
      </c>
      <c r="AF180" s="59">
        <f ca="1">IF(AI180&lt;&gt;0,0,COUNTIF(AI$92:$AI180,0))</f>
        <v>0</v>
      </c>
      <c r="AG180" s="59" t="s">
        <v>175</v>
      </c>
      <c r="AH180" s="59" t="s">
        <v>179</v>
      </c>
      <c r="AI180" s="59">
        <f t="shared" ca="1" si="66"/>
        <v>1</v>
      </c>
      <c r="AJ180" s="53">
        <f t="shared" ca="1" si="67"/>
        <v>0</v>
      </c>
      <c r="AK180" s="53">
        <f t="shared" ca="1" si="68"/>
        <v>0</v>
      </c>
      <c r="AL180" s="53">
        <f t="shared" ca="1" si="69"/>
        <v>0</v>
      </c>
      <c r="AM180" s="53">
        <f t="shared" ca="1" si="70"/>
        <v>0</v>
      </c>
      <c r="AN180" s="53">
        <f t="shared" ca="1" si="71"/>
        <v>0</v>
      </c>
      <c r="AO180" s="53">
        <f t="shared" ca="1" si="72"/>
        <v>0</v>
      </c>
      <c r="AP180" s="53">
        <f t="shared" ca="1" si="73"/>
        <v>0</v>
      </c>
      <c r="AQ180" s="53">
        <f t="shared" ca="1" si="74"/>
        <v>0</v>
      </c>
      <c r="AR180" s="53">
        <f t="shared" ca="1" si="75"/>
        <v>0</v>
      </c>
      <c r="AS180" s="53">
        <f t="shared" ca="1" si="76"/>
        <v>0</v>
      </c>
      <c r="AT180" s="53">
        <f t="shared" ca="1" si="77"/>
        <v>0</v>
      </c>
      <c r="AU180" s="53">
        <f t="shared" ca="1" si="78"/>
        <v>0</v>
      </c>
      <c r="AV180" s="53">
        <f t="shared" ca="1" si="79"/>
        <v>0</v>
      </c>
      <c r="AW180" s="53">
        <f t="shared" ca="1" si="80"/>
        <v>0</v>
      </c>
      <c r="AX180" s="53">
        <f t="shared" ca="1" si="81"/>
        <v>0</v>
      </c>
      <c r="AY180" s="53">
        <f t="shared" ca="1" si="82"/>
        <v>0</v>
      </c>
      <c r="AZ180" s="53">
        <f t="shared" ca="1" si="83"/>
        <v>0</v>
      </c>
      <c r="BA180" s="53">
        <f t="shared" ca="1" si="84"/>
        <v>0</v>
      </c>
      <c r="BB180" s="53">
        <f t="shared" ca="1" si="85"/>
        <v>0</v>
      </c>
      <c r="BC180" s="53">
        <f t="shared" ca="1" si="86"/>
        <v>0</v>
      </c>
      <c r="BD180" s="53">
        <f t="shared" ca="1" si="87"/>
        <v>0</v>
      </c>
      <c r="BE180" s="53">
        <f t="shared" ca="1" si="88"/>
        <v>0</v>
      </c>
      <c r="BF180" s="53">
        <f t="shared" ca="1" si="89"/>
        <v>0</v>
      </c>
      <c r="BG180" s="53">
        <f t="shared" ca="1" si="90"/>
        <v>0</v>
      </c>
      <c r="BH180" s="53">
        <f t="shared" ca="1" si="91"/>
        <v>0</v>
      </c>
      <c r="BI180" s="53">
        <f t="shared" ca="1" si="92"/>
        <v>0</v>
      </c>
      <c r="BJ180" s="53">
        <f t="shared" ca="1" si="93"/>
        <v>0</v>
      </c>
      <c r="BK180" s="53">
        <f t="shared" ca="1" si="94"/>
        <v>1</v>
      </c>
      <c r="BL180" s="53">
        <f t="shared" ca="1" si="95"/>
        <v>0</v>
      </c>
      <c r="BM180" s="53">
        <f t="shared" ca="1" si="96"/>
        <v>0</v>
      </c>
      <c r="BN180" s="53">
        <f t="shared" ca="1" si="97"/>
        <v>0</v>
      </c>
      <c r="BO180" s="53">
        <f t="shared" ca="1" si="98"/>
        <v>0</v>
      </c>
      <c r="BP180" s="53">
        <f t="shared" ca="1" si="99"/>
        <v>0</v>
      </c>
      <c r="BQ180" s="53">
        <f t="shared" ca="1" si="100"/>
        <v>0</v>
      </c>
      <c r="BR180" s="53">
        <f t="shared" ca="1" si="101"/>
        <v>0</v>
      </c>
      <c r="BS180" s="53">
        <f t="shared" ca="1" si="102"/>
        <v>0</v>
      </c>
      <c r="BU180" s="53">
        <v>0</v>
      </c>
      <c r="BV180" s="53">
        <v>0</v>
      </c>
      <c r="BW180" s="53">
        <v>0</v>
      </c>
      <c r="BX180" s="53">
        <v>0</v>
      </c>
      <c r="BY180" s="53">
        <v>0</v>
      </c>
      <c r="BZ180" s="53">
        <v>0</v>
      </c>
      <c r="CA180" s="53">
        <v>0</v>
      </c>
      <c r="CB180" s="53">
        <v>0</v>
      </c>
      <c r="CC180" s="53">
        <v>0</v>
      </c>
      <c r="CD180" s="53">
        <v>0</v>
      </c>
      <c r="CE180" s="53">
        <v>0</v>
      </c>
      <c r="CF180" s="53">
        <v>0</v>
      </c>
      <c r="CG180" s="53">
        <v>0</v>
      </c>
      <c r="CH180" s="53">
        <v>0</v>
      </c>
      <c r="CI180" s="53">
        <v>0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2</v>
      </c>
      <c r="CW180" s="53">
        <v>0</v>
      </c>
      <c r="CX180" s="53">
        <v>0</v>
      </c>
      <c r="CY180" s="53">
        <v>0</v>
      </c>
      <c r="CZ180" s="53">
        <v>0</v>
      </c>
      <c r="DA180" s="53">
        <v>0</v>
      </c>
      <c r="DB180" s="53">
        <v>0</v>
      </c>
      <c r="DC180" s="53">
        <v>0</v>
      </c>
      <c r="DD180" s="53">
        <v>0</v>
      </c>
    </row>
    <row r="181" spans="3:108" hidden="1" outlineLevel="1">
      <c r="C181" s="16" t="e">
        <f t="shared" si="103"/>
        <v>#DIV/0!</v>
      </c>
      <c r="D181" s="16">
        <f t="shared" si="104"/>
        <v>0</v>
      </c>
      <c r="E181" s="16">
        <f>COUNTIF($F$136:F181,F181)</f>
        <v>41</v>
      </c>
      <c r="F181" s="16" t="e">
        <f>M181</f>
        <v>#VALUE!</v>
      </c>
      <c r="G181" s="16" t="e">
        <f>N181</f>
        <v>#VALUE!</v>
      </c>
      <c r="L181" s="16">
        <v>5</v>
      </c>
      <c r="M181" s="72" t="e">
        <f>DGET(種族解放条件,T181,O179:O180)</f>
        <v>#VALUE!</v>
      </c>
      <c r="N181" s="72" t="e">
        <f>DGET(種族解放条件,U181,O179:O180)</f>
        <v>#VALUE!</v>
      </c>
      <c r="O181" s="16"/>
      <c r="P181" s="16"/>
      <c r="Q181" s="16"/>
      <c r="R181" s="16"/>
      <c r="S181" s="16"/>
      <c r="T181" s="16">
        <v>6</v>
      </c>
      <c r="U181" s="16">
        <v>7</v>
      </c>
      <c r="AE181" s="59">
        <v>89</v>
      </c>
      <c r="AF181" s="59">
        <f ca="1">IF(AI181&lt;&gt;0,0,COUNTIF(AI$92:$AI181,0))</f>
        <v>0</v>
      </c>
      <c r="AG181" s="59" t="s">
        <v>175</v>
      </c>
      <c r="AH181" s="59" t="s">
        <v>180</v>
      </c>
      <c r="AI181" s="59">
        <f t="shared" ca="1" si="66"/>
        <v>1</v>
      </c>
      <c r="AJ181" s="53">
        <f t="shared" ca="1" si="67"/>
        <v>0</v>
      </c>
      <c r="AK181" s="53">
        <f t="shared" ca="1" si="68"/>
        <v>0</v>
      </c>
      <c r="AL181" s="53">
        <f t="shared" ca="1" si="69"/>
        <v>0</v>
      </c>
      <c r="AM181" s="53">
        <f t="shared" ca="1" si="70"/>
        <v>0</v>
      </c>
      <c r="AN181" s="53">
        <f t="shared" ca="1" si="71"/>
        <v>0</v>
      </c>
      <c r="AO181" s="53">
        <f t="shared" ca="1" si="72"/>
        <v>0</v>
      </c>
      <c r="AP181" s="53">
        <f t="shared" ca="1" si="73"/>
        <v>0</v>
      </c>
      <c r="AQ181" s="53">
        <f t="shared" ca="1" si="74"/>
        <v>0</v>
      </c>
      <c r="AR181" s="53">
        <f t="shared" ca="1" si="75"/>
        <v>0</v>
      </c>
      <c r="AS181" s="53">
        <f t="shared" ca="1" si="76"/>
        <v>0</v>
      </c>
      <c r="AT181" s="53">
        <f t="shared" ca="1" si="77"/>
        <v>0</v>
      </c>
      <c r="AU181" s="53">
        <f t="shared" ca="1" si="78"/>
        <v>0</v>
      </c>
      <c r="AV181" s="53">
        <f t="shared" ca="1" si="79"/>
        <v>0</v>
      </c>
      <c r="AW181" s="53">
        <f t="shared" ca="1" si="80"/>
        <v>0</v>
      </c>
      <c r="AX181" s="53">
        <f t="shared" ca="1" si="81"/>
        <v>0</v>
      </c>
      <c r="AY181" s="53">
        <f t="shared" ca="1" si="82"/>
        <v>0</v>
      </c>
      <c r="AZ181" s="53">
        <f t="shared" ca="1" si="83"/>
        <v>0</v>
      </c>
      <c r="BA181" s="53">
        <f t="shared" ca="1" si="84"/>
        <v>0</v>
      </c>
      <c r="BB181" s="53">
        <f t="shared" ca="1" si="85"/>
        <v>0</v>
      </c>
      <c r="BC181" s="53">
        <f t="shared" ca="1" si="86"/>
        <v>0</v>
      </c>
      <c r="BD181" s="53">
        <f t="shared" ca="1" si="87"/>
        <v>0</v>
      </c>
      <c r="BE181" s="53">
        <f t="shared" ca="1" si="88"/>
        <v>0</v>
      </c>
      <c r="BF181" s="53">
        <f t="shared" ca="1" si="89"/>
        <v>0</v>
      </c>
      <c r="BG181" s="53">
        <f t="shared" ca="1" si="90"/>
        <v>0</v>
      </c>
      <c r="BH181" s="53">
        <f t="shared" ca="1" si="91"/>
        <v>0</v>
      </c>
      <c r="BI181" s="53">
        <f t="shared" ca="1" si="92"/>
        <v>0</v>
      </c>
      <c r="BJ181" s="53">
        <f t="shared" ca="1" si="93"/>
        <v>0</v>
      </c>
      <c r="BK181" s="53">
        <f t="shared" ca="1" si="94"/>
        <v>1</v>
      </c>
      <c r="BL181" s="53">
        <f t="shared" ca="1" si="95"/>
        <v>0</v>
      </c>
      <c r="BM181" s="53">
        <f t="shared" ca="1" si="96"/>
        <v>0</v>
      </c>
      <c r="BN181" s="53">
        <f t="shared" ca="1" si="97"/>
        <v>0</v>
      </c>
      <c r="BO181" s="53">
        <f t="shared" ca="1" si="98"/>
        <v>0</v>
      </c>
      <c r="BP181" s="53">
        <f t="shared" ca="1" si="99"/>
        <v>0</v>
      </c>
      <c r="BQ181" s="53">
        <f t="shared" ca="1" si="100"/>
        <v>0</v>
      </c>
      <c r="BR181" s="53">
        <f t="shared" ca="1" si="101"/>
        <v>0</v>
      </c>
      <c r="BS181" s="53">
        <f t="shared" ca="1" si="102"/>
        <v>0</v>
      </c>
      <c r="BU181" s="53">
        <v>0</v>
      </c>
      <c r="BV181" s="53">
        <v>0</v>
      </c>
      <c r="BW181" s="53">
        <v>0</v>
      </c>
      <c r="BX181" s="53">
        <v>0</v>
      </c>
      <c r="BY181" s="53">
        <v>0</v>
      </c>
      <c r="BZ181" s="53">
        <v>0</v>
      </c>
      <c r="CA181" s="53">
        <v>0</v>
      </c>
      <c r="CB181" s="53">
        <v>0</v>
      </c>
      <c r="CC181" s="53">
        <v>0</v>
      </c>
      <c r="CD181" s="53">
        <v>0</v>
      </c>
      <c r="CE181" s="53">
        <v>0</v>
      </c>
      <c r="CF181" s="53">
        <v>0</v>
      </c>
      <c r="CG181" s="53">
        <v>0</v>
      </c>
      <c r="CH181" s="53">
        <v>0</v>
      </c>
      <c r="CI181" s="53">
        <v>0</v>
      </c>
      <c r="CJ181" s="53">
        <v>0</v>
      </c>
      <c r="CK181" s="53">
        <v>0</v>
      </c>
      <c r="CL181" s="53">
        <v>0</v>
      </c>
      <c r="CM181" s="53">
        <v>0</v>
      </c>
      <c r="CN181" s="53">
        <v>0</v>
      </c>
      <c r="CO181" s="53">
        <v>0</v>
      </c>
      <c r="CP181" s="53">
        <v>0</v>
      </c>
      <c r="CQ181" s="53">
        <v>0</v>
      </c>
      <c r="CR181" s="53">
        <v>0</v>
      </c>
      <c r="CS181" s="53">
        <v>0</v>
      </c>
      <c r="CT181" s="53">
        <v>0</v>
      </c>
      <c r="CU181" s="53">
        <v>0</v>
      </c>
      <c r="CV181" s="53">
        <v>2</v>
      </c>
      <c r="CW181" s="53">
        <v>0</v>
      </c>
      <c r="CX181" s="53">
        <v>0</v>
      </c>
      <c r="CY181" s="53">
        <v>0</v>
      </c>
      <c r="CZ181" s="53">
        <v>0</v>
      </c>
      <c r="DA181" s="53">
        <v>0</v>
      </c>
      <c r="DB181" s="53">
        <v>0</v>
      </c>
      <c r="DC181" s="53">
        <v>0</v>
      </c>
      <c r="DD181" s="53">
        <v>0</v>
      </c>
    </row>
    <row r="182" spans="3:108" hidden="1" outlineLevel="1">
      <c r="C182" s="16" t="e">
        <f t="shared" si="103"/>
        <v>#DIV/0!</v>
      </c>
      <c r="D182" s="16">
        <f t="shared" si="104"/>
        <v>0</v>
      </c>
      <c r="E182" s="16">
        <f>COUNTIF($F$136:F182,F182)</f>
        <v>42</v>
      </c>
      <c r="F182" s="16" t="e">
        <f>M182</f>
        <v>#VALUE!</v>
      </c>
      <c r="G182" s="16" t="e">
        <f>N182</f>
        <v>#VALUE!</v>
      </c>
      <c r="L182" s="16">
        <v>5</v>
      </c>
      <c r="M182" s="72" t="e">
        <f>DGET(種族解放条件,T182,O179:O180)</f>
        <v>#VALUE!</v>
      </c>
      <c r="N182" s="72" t="e">
        <f>DGET(種族解放条件,U182,O179:O180)</f>
        <v>#VALUE!</v>
      </c>
      <c r="O182" s="16"/>
      <c r="P182" s="16"/>
      <c r="Q182" s="16"/>
      <c r="R182" s="16" t="s">
        <v>2</v>
      </c>
      <c r="S182" s="16"/>
      <c r="T182" s="16">
        <v>8</v>
      </c>
      <c r="U182" s="16">
        <v>9</v>
      </c>
      <c r="AE182" s="59">
        <v>90</v>
      </c>
      <c r="AF182" s="59">
        <f ca="1">IF(AI182&lt;&gt;0,0,COUNTIF(AI$92:$AI182,0))</f>
        <v>0</v>
      </c>
      <c r="AG182" s="59" t="s">
        <v>175</v>
      </c>
      <c r="AH182" s="59" t="s">
        <v>181</v>
      </c>
      <c r="AI182" s="59">
        <f t="shared" ca="1" si="66"/>
        <v>1</v>
      </c>
      <c r="AJ182" s="53">
        <f t="shared" ca="1" si="67"/>
        <v>0</v>
      </c>
      <c r="AK182" s="53">
        <f t="shared" ca="1" si="68"/>
        <v>0</v>
      </c>
      <c r="AL182" s="53">
        <f t="shared" ca="1" si="69"/>
        <v>0</v>
      </c>
      <c r="AM182" s="53">
        <f t="shared" ca="1" si="70"/>
        <v>0</v>
      </c>
      <c r="AN182" s="53">
        <f t="shared" ca="1" si="71"/>
        <v>0</v>
      </c>
      <c r="AO182" s="53">
        <f t="shared" ca="1" si="72"/>
        <v>0</v>
      </c>
      <c r="AP182" s="53">
        <f t="shared" ca="1" si="73"/>
        <v>0</v>
      </c>
      <c r="AQ182" s="53">
        <f t="shared" ca="1" si="74"/>
        <v>0</v>
      </c>
      <c r="AR182" s="53">
        <f t="shared" ca="1" si="75"/>
        <v>0</v>
      </c>
      <c r="AS182" s="53">
        <f t="shared" ca="1" si="76"/>
        <v>0</v>
      </c>
      <c r="AT182" s="53">
        <f t="shared" ca="1" si="77"/>
        <v>0</v>
      </c>
      <c r="AU182" s="53">
        <f t="shared" ca="1" si="78"/>
        <v>0</v>
      </c>
      <c r="AV182" s="53">
        <f t="shared" ca="1" si="79"/>
        <v>0</v>
      </c>
      <c r="AW182" s="53">
        <f t="shared" ca="1" si="80"/>
        <v>0</v>
      </c>
      <c r="AX182" s="53">
        <f t="shared" ca="1" si="81"/>
        <v>0</v>
      </c>
      <c r="AY182" s="53">
        <f t="shared" ca="1" si="82"/>
        <v>0</v>
      </c>
      <c r="AZ182" s="53">
        <f t="shared" ca="1" si="83"/>
        <v>0</v>
      </c>
      <c r="BA182" s="53">
        <f t="shared" ca="1" si="84"/>
        <v>0</v>
      </c>
      <c r="BB182" s="53">
        <f t="shared" ca="1" si="85"/>
        <v>0</v>
      </c>
      <c r="BC182" s="53">
        <f t="shared" ca="1" si="86"/>
        <v>0</v>
      </c>
      <c r="BD182" s="53">
        <f t="shared" ca="1" si="87"/>
        <v>0</v>
      </c>
      <c r="BE182" s="53">
        <f t="shared" ca="1" si="88"/>
        <v>0</v>
      </c>
      <c r="BF182" s="53">
        <f t="shared" ca="1" si="89"/>
        <v>0</v>
      </c>
      <c r="BG182" s="53">
        <f t="shared" ca="1" si="90"/>
        <v>0</v>
      </c>
      <c r="BH182" s="53">
        <f t="shared" ca="1" si="91"/>
        <v>0</v>
      </c>
      <c r="BI182" s="53">
        <f t="shared" ca="1" si="92"/>
        <v>0</v>
      </c>
      <c r="BJ182" s="53">
        <f t="shared" ca="1" si="93"/>
        <v>0</v>
      </c>
      <c r="BK182" s="53">
        <f t="shared" ca="1" si="94"/>
        <v>1</v>
      </c>
      <c r="BL182" s="53">
        <f t="shared" ca="1" si="95"/>
        <v>0</v>
      </c>
      <c r="BM182" s="53">
        <f t="shared" ca="1" si="96"/>
        <v>0</v>
      </c>
      <c r="BN182" s="53">
        <f t="shared" ca="1" si="97"/>
        <v>0</v>
      </c>
      <c r="BO182" s="53">
        <f t="shared" ca="1" si="98"/>
        <v>0</v>
      </c>
      <c r="BP182" s="53">
        <f t="shared" ca="1" si="99"/>
        <v>0</v>
      </c>
      <c r="BQ182" s="53">
        <f t="shared" ca="1" si="100"/>
        <v>0</v>
      </c>
      <c r="BR182" s="53">
        <f t="shared" ca="1" si="101"/>
        <v>0</v>
      </c>
      <c r="BS182" s="53">
        <f t="shared" ca="1" si="102"/>
        <v>0</v>
      </c>
      <c r="BU182" s="53">
        <v>0</v>
      </c>
      <c r="BV182" s="53">
        <v>0</v>
      </c>
      <c r="BW182" s="53">
        <v>0</v>
      </c>
      <c r="BX182" s="53">
        <v>0</v>
      </c>
      <c r="BY182" s="53">
        <v>0</v>
      </c>
      <c r="BZ182" s="53">
        <v>0</v>
      </c>
      <c r="CA182" s="53">
        <v>0</v>
      </c>
      <c r="CB182" s="53">
        <v>0</v>
      </c>
      <c r="CC182" s="53">
        <v>0</v>
      </c>
      <c r="CD182" s="53">
        <v>0</v>
      </c>
      <c r="CE182" s="53">
        <v>0</v>
      </c>
      <c r="CF182" s="53">
        <v>0</v>
      </c>
      <c r="CG182" s="53">
        <v>0</v>
      </c>
      <c r="CH182" s="53">
        <v>0</v>
      </c>
      <c r="CI182" s="53">
        <v>0</v>
      </c>
      <c r="CJ182" s="53">
        <v>0</v>
      </c>
      <c r="CK182" s="53">
        <v>0</v>
      </c>
      <c r="CL182" s="53">
        <v>0</v>
      </c>
      <c r="CM182" s="53">
        <v>0</v>
      </c>
      <c r="CN182" s="53">
        <v>0</v>
      </c>
      <c r="CO182" s="53">
        <v>0</v>
      </c>
      <c r="CP182" s="53">
        <v>0</v>
      </c>
      <c r="CQ182" s="53">
        <v>0</v>
      </c>
      <c r="CR182" s="53">
        <v>0</v>
      </c>
      <c r="CS182" s="53">
        <v>0</v>
      </c>
      <c r="CT182" s="53">
        <v>0</v>
      </c>
      <c r="CU182" s="53">
        <v>0</v>
      </c>
      <c r="CV182" s="53">
        <v>3</v>
      </c>
      <c r="CW182" s="53">
        <v>0</v>
      </c>
      <c r="CX182" s="53">
        <v>0</v>
      </c>
      <c r="CY182" s="53">
        <v>0</v>
      </c>
      <c r="CZ182" s="53">
        <v>0</v>
      </c>
      <c r="DA182" s="53">
        <v>0</v>
      </c>
      <c r="DB182" s="53">
        <v>0</v>
      </c>
      <c r="DC182" s="53">
        <v>0</v>
      </c>
      <c r="DD182" s="53">
        <v>0</v>
      </c>
    </row>
    <row r="183" spans="3:108" hidden="1" outlineLevel="1">
      <c r="C183" s="16" t="e">
        <f t="shared" si="103"/>
        <v>#DIV/0!</v>
      </c>
      <c r="D183" s="16">
        <f t="shared" si="104"/>
        <v>0</v>
      </c>
      <c r="E183" s="16">
        <f>COUNTIF($F$136:F183,F183)</f>
        <v>5</v>
      </c>
      <c r="F183" s="16" t="str">
        <f>R183</f>
        <v>-</v>
      </c>
      <c r="G183" s="16">
        <f>S183</f>
        <v>0</v>
      </c>
      <c r="L183" s="16">
        <v>1</v>
      </c>
      <c r="M183" s="16"/>
      <c r="N183" s="16"/>
      <c r="O183" s="16"/>
      <c r="P183" s="16"/>
      <c r="Q183" s="16" t="s">
        <v>2</v>
      </c>
      <c r="R183" s="68" t="str">
        <f>E132</f>
        <v>-</v>
      </c>
      <c r="S183" s="68">
        <f>E133</f>
        <v>0</v>
      </c>
      <c r="T183" s="16">
        <v>1</v>
      </c>
      <c r="U183" s="16">
        <v>1</v>
      </c>
      <c r="AE183" s="59">
        <v>91</v>
      </c>
      <c r="AF183" s="59">
        <f ca="1">IF(AI183&lt;&gt;0,0,COUNTIF(AI$92:$AI183,0))</f>
        <v>0</v>
      </c>
      <c r="AG183" s="59" t="s">
        <v>175</v>
      </c>
      <c r="AH183" s="59" t="s">
        <v>182</v>
      </c>
      <c r="AI183" s="59">
        <f t="shared" ca="1" si="66"/>
        <v>1</v>
      </c>
      <c r="AJ183" s="53">
        <f t="shared" ca="1" si="67"/>
        <v>0</v>
      </c>
      <c r="AK183" s="53">
        <f t="shared" ca="1" si="68"/>
        <v>0</v>
      </c>
      <c r="AL183" s="53">
        <f t="shared" ca="1" si="69"/>
        <v>0</v>
      </c>
      <c r="AM183" s="53">
        <f t="shared" ca="1" si="70"/>
        <v>0</v>
      </c>
      <c r="AN183" s="53">
        <f t="shared" ca="1" si="71"/>
        <v>0</v>
      </c>
      <c r="AO183" s="53">
        <f t="shared" ca="1" si="72"/>
        <v>0</v>
      </c>
      <c r="AP183" s="53">
        <f t="shared" ca="1" si="73"/>
        <v>0</v>
      </c>
      <c r="AQ183" s="53">
        <f t="shared" ca="1" si="74"/>
        <v>0</v>
      </c>
      <c r="AR183" s="53">
        <f t="shared" ca="1" si="75"/>
        <v>0</v>
      </c>
      <c r="AS183" s="53">
        <f t="shared" ca="1" si="76"/>
        <v>0</v>
      </c>
      <c r="AT183" s="53">
        <f t="shared" ca="1" si="77"/>
        <v>0</v>
      </c>
      <c r="AU183" s="53">
        <f t="shared" ca="1" si="78"/>
        <v>0</v>
      </c>
      <c r="AV183" s="53">
        <f t="shared" ca="1" si="79"/>
        <v>0</v>
      </c>
      <c r="AW183" s="53">
        <f t="shared" ca="1" si="80"/>
        <v>0</v>
      </c>
      <c r="AX183" s="53">
        <f t="shared" ca="1" si="81"/>
        <v>0</v>
      </c>
      <c r="AY183" s="53">
        <f t="shared" ca="1" si="82"/>
        <v>0</v>
      </c>
      <c r="AZ183" s="53">
        <f t="shared" ca="1" si="83"/>
        <v>0</v>
      </c>
      <c r="BA183" s="53">
        <f t="shared" ca="1" si="84"/>
        <v>0</v>
      </c>
      <c r="BB183" s="53">
        <f t="shared" ca="1" si="85"/>
        <v>0</v>
      </c>
      <c r="BC183" s="53">
        <f t="shared" ca="1" si="86"/>
        <v>0</v>
      </c>
      <c r="BD183" s="53">
        <f t="shared" ca="1" si="87"/>
        <v>0</v>
      </c>
      <c r="BE183" s="53">
        <f t="shared" ca="1" si="88"/>
        <v>0</v>
      </c>
      <c r="BF183" s="53">
        <f t="shared" ca="1" si="89"/>
        <v>0</v>
      </c>
      <c r="BG183" s="53">
        <f t="shared" ca="1" si="90"/>
        <v>0</v>
      </c>
      <c r="BH183" s="53">
        <f t="shared" ca="1" si="91"/>
        <v>0</v>
      </c>
      <c r="BI183" s="53">
        <f t="shared" ca="1" si="92"/>
        <v>0</v>
      </c>
      <c r="BJ183" s="53">
        <f t="shared" ca="1" si="93"/>
        <v>0</v>
      </c>
      <c r="BK183" s="53">
        <f t="shared" ca="1" si="94"/>
        <v>1</v>
      </c>
      <c r="BL183" s="53">
        <f t="shared" ca="1" si="95"/>
        <v>0</v>
      </c>
      <c r="BM183" s="53">
        <f t="shared" ca="1" si="96"/>
        <v>0</v>
      </c>
      <c r="BN183" s="53">
        <f t="shared" ca="1" si="97"/>
        <v>0</v>
      </c>
      <c r="BO183" s="53">
        <f t="shared" ca="1" si="98"/>
        <v>0</v>
      </c>
      <c r="BP183" s="53">
        <f t="shared" ca="1" si="99"/>
        <v>0</v>
      </c>
      <c r="BQ183" s="53">
        <f t="shared" ca="1" si="100"/>
        <v>0</v>
      </c>
      <c r="BR183" s="53">
        <f t="shared" ca="1" si="101"/>
        <v>0</v>
      </c>
      <c r="BS183" s="53">
        <f t="shared" ca="1" si="102"/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4</v>
      </c>
      <c r="CW183" s="53">
        <v>0</v>
      </c>
      <c r="CX183" s="53">
        <v>0</v>
      </c>
      <c r="CY183" s="53">
        <v>0</v>
      </c>
      <c r="CZ183" s="53">
        <v>0</v>
      </c>
      <c r="DA183" s="53">
        <v>0</v>
      </c>
      <c r="DB183" s="53">
        <v>0</v>
      </c>
      <c r="DC183" s="53">
        <v>0</v>
      </c>
      <c r="DD183" s="53">
        <v>0</v>
      </c>
    </row>
    <row r="184" spans="3:108" hidden="1" outlineLevel="1">
      <c r="C184" s="16" t="e">
        <f t="shared" si="103"/>
        <v>#DIV/0!</v>
      </c>
      <c r="D184" s="16">
        <f t="shared" si="104"/>
        <v>0</v>
      </c>
      <c r="E184" s="16">
        <f>COUNTIF($F$136:F184,F184)</f>
        <v>43</v>
      </c>
      <c r="F184" s="16" t="e">
        <f>Q184</f>
        <v>#VALUE!</v>
      </c>
      <c r="G184" s="16" t="e">
        <f>R184</f>
        <v>#VALUE!</v>
      </c>
      <c r="L184" s="16">
        <v>2</v>
      </c>
      <c r="M184" s="16"/>
      <c r="N184" s="16"/>
      <c r="O184" s="16"/>
      <c r="P184" s="16" t="s">
        <v>2</v>
      </c>
      <c r="Q184" s="69" t="e">
        <f>DGET(種族解放条件,T184,R182:R183)</f>
        <v>#VALUE!</v>
      </c>
      <c r="R184" s="69" t="e">
        <f>DGET(種族解放条件,U184,R182:R183)</f>
        <v>#VALUE!</v>
      </c>
      <c r="S184" s="16"/>
      <c r="T184" s="16">
        <v>6</v>
      </c>
      <c r="U184" s="16">
        <v>7</v>
      </c>
      <c r="AE184" s="59">
        <v>92</v>
      </c>
      <c r="AF184" s="59">
        <f ca="1">IF(AI184&lt;&gt;0,0,COUNTIF(AI$92:$AI184,0))</f>
        <v>0</v>
      </c>
      <c r="AG184" s="59" t="s">
        <v>175</v>
      </c>
      <c r="AH184" s="59" t="s">
        <v>183</v>
      </c>
      <c r="AI184" s="59">
        <f t="shared" ca="1" si="66"/>
        <v>1</v>
      </c>
      <c r="AJ184" s="53">
        <f t="shared" ca="1" si="67"/>
        <v>0</v>
      </c>
      <c r="AK184" s="53">
        <f t="shared" ca="1" si="68"/>
        <v>0</v>
      </c>
      <c r="AL184" s="53">
        <f t="shared" ca="1" si="69"/>
        <v>0</v>
      </c>
      <c r="AM184" s="53">
        <f t="shared" ca="1" si="70"/>
        <v>0</v>
      </c>
      <c r="AN184" s="53">
        <f t="shared" ca="1" si="71"/>
        <v>0</v>
      </c>
      <c r="AO184" s="53">
        <f t="shared" ca="1" si="72"/>
        <v>0</v>
      </c>
      <c r="AP184" s="53">
        <f t="shared" ca="1" si="73"/>
        <v>0</v>
      </c>
      <c r="AQ184" s="53">
        <f t="shared" ca="1" si="74"/>
        <v>0</v>
      </c>
      <c r="AR184" s="53">
        <f t="shared" ca="1" si="75"/>
        <v>0</v>
      </c>
      <c r="AS184" s="53">
        <f t="shared" ca="1" si="76"/>
        <v>0</v>
      </c>
      <c r="AT184" s="53">
        <f t="shared" ca="1" si="77"/>
        <v>0</v>
      </c>
      <c r="AU184" s="53">
        <f t="shared" ca="1" si="78"/>
        <v>0</v>
      </c>
      <c r="AV184" s="53">
        <f t="shared" ca="1" si="79"/>
        <v>0</v>
      </c>
      <c r="AW184" s="53">
        <f t="shared" ca="1" si="80"/>
        <v>0</v>
      </c>
      <c r="AX184" s="53">
        <f t="shared" ca="1" si="81"/>
        <v>0</v>
      </c>
      <c r="AY184" s="53">
        <f t="shared" ca="1" si="82"/>
        <v>0</v>
      </c>
      <c r="AZ184" s="53">
        <f t="shared" ca="1" si="83"/>
        <v>0</v>
      </c>
      <c r="BA184" s="53">
        <f t="shared" ca="1" si="84"/>
        <v>0</v>
      </c>
      <c r="BB184" s="53">
        <f t="shared" ca="1" si="85"/>
        <v>0</v>
      </c>
      <c r="BC184" s="53">
        <f t="shared" ca="1" si="86"/>
        <v>0</v>
      </c>
      <c r="BD184" s="53">
        <f t="shared" ca="1" si="87"/>
        <v>0</v>
      </c>
      <c r="BE184" s="53">
        <f t="shared" ca="1" si="88"/>
        <v>0</v>
      </c>
      <c r="BF184" s="53">
        <f t="shared" ca="1" si="89"/>
        <v>0</v>
      </c>
      <c r="BG184" s="53">
        <f t="shared" ca="1" si="90"/>
        <v>0</v>
      </c>
      <c r="BH184" s="53">
        <f t="shared" ca="1" si="91"/>
        <v>0</v>
      </c>
      <c r="BI184" s="53">
        <f t="shared" ca="1" si="92"/>
        <v>0</v>
      </c>
      <c r="BJ184" s="53">
        <f t="shared" ca="1" si="93"/>
        <v>0</v>
      </c>
      <c r="BK184" s="53">
        <f t="shared" ca="1" si="94"/>
        <v>1</v>
      </c>
      <c r="BL184" s="53">
        <f t="shared" ca="1" si="95"/>
        <v>0</v>
      </c>
      <c r="BM184" s="53">
        <f t="shared" ca="1" si="96"/>
        <v>0</v>
      </c>
      <c r="BN184" s="53">
        <f t="shared" ca="1" si="97"/>
        <v>0</v>
      </c>
      <c r="BO184" s="53">
        <f t="shared" ca="1" si="98"/>
        <v>0</v>
      </c>
      <c r="BP184" s="53">
        <f t="shared" ca="1" si="99"/>
        <v>0</v>
      </c>
      <c r="BQ184" s="53">
        <f t="shared" ca="1" si="100"/>
        <v>0</v>
      </c>
      <c r="BR184" s="53">
        <f t="shared" ca="1" si="101"/>
        <v>0</v>
      </c>
      <c r="BS184" s="53">
        <f t="shared" ca="1" si="102"/>
        <v>0</v>
      </c>
      <c r="BU184" s="53">
        <v>0</v>
      </c>
      <c r="BV184" s="53">
        <v>0</v>
      </c>
      <c r="BW184" s="53">
        <v>0</v>
      </c>
      <c r="BX184" s="53">
        <v>0</v>
      </c>
      <c r="BY184" s="53">
        <v>0</v>
      </c>
      <c r="BZ184" s="53">
        <v>0</v>
      </c>
      <c r="CA184" s="53">
        <v>0</v>
      </c>
      <c r="CB184" s="53">
        <v>0</v>
      </c>
      <c r="CC184" s="53">
        <v>0</v>
      </c>
      <c r="CD184" s="53">
        <v>0</v>
      </c>
      <c r="CE184" s="53">
        <v>0</v>
      </c>
      <c r="CF184" s="53">
        <v>0</v>
      </c>
      <c r="CG184" s="53">
        <v>0</v>
      </c>
      <c r="CH184" s="53">
        <v>0</v>
      </c>
      <c r="CI184" s="53">
        <v>0</v>
      </c>
      <c r="CJ184" s="53">
        <v>0</v>
      </c>
      <c r="CK184" s="53">
        <v>0</v>
      </c>
      <c r="CL184" s="53">
        <v>0</v>
      </c>
      <c r="CM184" s="53">
        <v>0</v>
      </c>
      <c r="CN184" s="53">
        <v>0</v>
      </c>
      <c r="CO184" s="53">
        <v>0</v>
      </c>
      <c r="CP184" s="53">
        <v>0</v>
      </c>
      <c r="CQ184" s="53">
        <v>0</v>
      </c>
      <c r="CR184" s="53">
        <v>0</v>
      </c>
      <c r="CS184" s="53">
        <v>0</v>
      </c>
      <c r="CT184" s="53">
        <v>0</v>
      </c>
      <c r="CU184" s="53">
        <v>0</v>
      </c>
      <c r="CV184" s="53">
        <v>5</v>
      </c>
      <c r="CW184" s="53">
        <v>0</v>
      </c>
      <c r="CX184" s="53">
        <v>0</v>
      </c>
      <c r="CY184" s="53">
        <v>0</v>
      </c>
      <c r="CZ184" s="53">
        <v>0</v>
      </c>
      <c r="DA184" s="53">
        <v>0</v>
      </c>
      <c r="DB184" s="53">
        <v>0</v>
      </c>
      <c r="DC184" s="53">
        <v>0</v>
      </c>
      <c r="DD184" s="53">
        <v>0</v>
      </c>
    </row>
    <row r="185" spans="3:108" hidden="1" outlineLevel="1">
      <c r="C185" s="16" t="e">
        <f t="shared" si="103"/>
        <v>#DIV/0!</v>
      </c>
      <c r="D185" s="16">
        <f t="shared" si="104"/>
        <v>0</v>
      </c>
      <c r="E185" s="16">
        <f>COUNTIF($F$136:F185,F185)</f>
        <v>44</v>
      </c>
      <c r="F185" s="16" t="e">
        <f>P185</f>
        <v>#VALUE!</v>
      </c>
      <c r="G185" s="16" t="e">
        <f>Q185</f>
        <v>#VALUE!</v>
      </c>
      <c r="L185" s="16">
        <v>3</v>
      </c>
      <c r="M185" s="16"/>
      <c r="N185" s="16"/>
      <c r="O185" s="16" t="s">
        <v>2</v>
      </c>
      <c r="P185" s="70" t="e">
        <f>DGET(種族解放条件,T185,Q183:Q184)</f>
        <v>#VALUE!</v>
      </c>
      <c r="Q185" s="70" t="e">
        <f>DGET(種族解放条件,U185,Q183:Q184)</f>
        <v>#VALUE!</v>
      </c>
      <c r="R185" s="16"/>
      <c r="S185" s="16"/>
      <c r="T185" s="16">
        <v>6</v>
      </c>
      <c r="U185" s="16">
        <v>7</v>
      </c>
      <c r="AE185" s="59">
        <v>93</v>
      </c>
      <c r="AF185" s="59">
        <f ca="1">IF(AI185&lt;&gt;0,0,COUNTIF(AI$92:$AI185,0))</f>
        <v>0</v>
      </c>
      <c r="AG185" s="59" t="s">
        <v>175</v>
      </c>
      <c r="AH185" s="59" t="s">
        <v>184</v>
      </c>
      <c r="AI185" s="59">
        <f t="shared" ca="1" si="66"/>
        <v>1</v>
      </c>
      <c r="AJ185" s="53">
        <f t="shared" ca="1" si="67"/>
        <v>0</v>
      </c>
      <c r="AK185" s="53">
        <f t="shared" ca="1" si="68"/>
        <v>0</v>
      </c>
      <c r="AL185" s="53">
        <f t="shared" ca="1" si="69"/>
        <v>0</v>
      </c>
      <c r="AM185" s="53">
        <f t="shared" ca="1" si="70"/>
        <v>0</v>
      </c>
      <c r="AN185" s="53">
        <f t="shared" ca="1" si="71"/>
        <v>0</v>
      </c>
      <c r="AO185" s="53">
        <f t="shared" ca="1" si="72"/>
        <v>0</v>
      </c>
      <c r="AP185" s="53">
        <f t="shared" ca="1" si="73"/>
        <v>0</v>
      </c>
      <c r="AQ185" s="53">
        <f t="shared" ca="1" si="74"/>
        <v>0</v>
      </c>
      <c r="AR185" s="53">
        <f t="shared" ca="1" si="75"/>
        <v>0</v>
      </c>
      <c r="AS185" s="53">
        <f t="shared" ca="1" si="76"/>
        <v>0</v>
      </c>
      <c r="AT185" s="53">
        <f t="shared" ca="1" si="77"/>
        <v>0</v>
      </c>
      <c r="AU185" s="53">
        <f t="shared" ca="1" si="78"/>
        <v>0</v>
      </c>
      <c r="AV185" s="53">
        <f t="shared" ca="1" si="79"/>
        <v>0</v>
      </c>
      <c r="AW185" s="53">
        <f t="shared" ca="1" si="80"/>
        <v>0</v>
      </c>
      <c r="AX185" s="53">
        <f t="shared" ca="1" si="81"/>
        <v>0</v>
      </c>
      <c r="AY185" s="53">
        <f t="shared" ca="1" si="82"/>
        <v>0</v>
      </c>
      <c r="AZ185" s="53">
        <f t="shared" ca="1" si="83"/>
        <v>0</v>
      </c>
      <c r="BA185" s="53">
        <f t="shared" ca="1" si="84"/>
        <v>0</v>
      </c>
      <c r="BB185" s="53">
        <f t="shared" ca="1" si="85"/>
        <v>0</v>
      </c>
      <c r="BC185" s="53">
        <f t="shared" ca="1" si="86"/>
        <v>0</v>
      </c>
      <c r="BD185" s="53">
        <f t="shared" ca="1" si="87"/>
        <v>0</v>
      </c>
      <c r="BE185" s="53">
        <f t="shared" ca="1" si="88"/>
        <v>0</v>
      </c>
      <c r="BF185" s="53">
        <f t="shared" ca="1" si="89"/>
        <v>0</v>
      </c>
      <c r="BG185" s="53">
        <f t="shared" ca="1" si="90"/>
        <v>0</v>
      </c>
      <c r="BH185" s="53">
        <f t="shared" ca="1" si="91"/>
        <v>0</v>
      </c>
      <c r="BI185" s="53">
        <f t="shared" ca="1" si="92"/>
        <v>0</v>
      </c>
      <c r="BJ185" s="53">
        <f t="shared" ca="1" si="93"/>
        <v>0</v>
      </c>
      <c r="BK185" s="53">
        <f t="shared" ca="1" si="94"/>
        <v>1</v>
      </c>
      <c r="BL185" s="53">
        <f t="shared" ca="1" si="95"/>
        <v>0</v>
      </c>
      <c r="BM185" s="53">
        <f t="shared" ca="1" si="96"/>
        <v>0</v>
      </c>
      <c r="BN185" s="53">
        <f t="shared" ca="1" si="97"/>
        <v>0</v>
      </c>
      <c r="BO185" s="53">
        <f t="shared" ca="1" si="98"/>
        <v>0</v>
      </c>
      <c r="BP185" s="53">
        <f t="shared" ca="1" si="99"/>
        <v>0</v>
      </c>
      <c r="BQ185" s="53">
        <f t="shared" ca="1" si="100"/>
        <v>0</v>
      </c>
      <c r="BR185" s="53">
        <f t="shared" ca="1" si="101"/>
        <v>0</v>
      </c>
      <c r="BS185" s="53">
        <f t="shared" ca="1" si="102"/>
        <v>0</v>
      </c>
      <c r="BU185" s="53">
        <v>0</v>
      </c>
      <c r="BV185" s="53">
        <v>0</v>
      </c>
      <c r="BW185" s="53">
        <v>0</v>
      </c>
      <c r="BX185" s="53">
        <v>0</v>
      </c>
      <c r="BY185" s="53">
        <v>0</v>
      </c>
      <c r="BZ185" s="53">
        <v>0</v>
      </c>
      <c r="CA185" s="53">
        <v>0</v>
      </c>
      <c r="CB185" s="53">
        <v>0</v>
      </c>
      <c r="CC185" s="53">
        <v>0</v>
      </c>
      <c r="CD185" s="53">
        <v>0</v>
      </c>
      <c r="CE185" s="53">
        <v>0</v>
      </c>
      <c r="CF185" s="53">
        <v>0</v>
      </c>
      <c r="CG185" s="53">
        <v>0</v>
      </c>
      <c r="CH185" s="53">
        <v>0</v>
      </c>
      <c r="CI185" s="53">
        <v>0</v>
      </c>
      <c r="CJ185" s="53">
        <v>0</v>
      </c>
      <c r="CK185" s="53">
        <v>0</v>
      </c>
      <c r="CL185" s="53">
        <v>0</v>
      </c>
      <c r="CM185" s="53">
        <v>0</v>
      </c>
      <c r="CN185" s="53">
        <v>0</v>
      </c>
      <c r="CO185" s="53">
        <v>0</v>
      </c>
      <c r="CP185" s="53">
        <v>0</v>
      </c>
      <c r="CQ185" s="53">
        <v>0</v>
      </c>
      <c r="CR185" s="53">
        <v>0</v>
      </c>
      <c r="CS185" s="53">
        <v>0</v>
      </c>
      <c r="CT185" s="53">
        <v>0</v>
      </c>
      <c r="CU185" s="53">
        <v>0</v>
      </c>
      <c r="CV185" s="53">
        <v>6</v>
      </c>
      <c r="CW185" s="53">
        <v>0</v>
      </c>
      <c r="CX185" s="53">
        <v>0</v>
      </c>
      <c r="CY185" s="53">
        <v>0</v>
      </c>
      <c r="CZ185" s="53">
        <v>0</v>
      </c>
      <c r="DA185" s="53">
        <v>0</v>
      </c>
      <c r="DB185" s="53">
        <v>0</v>
      </c>
      <c r="DC185" s="53">
        <v>0</v>
      </c>
      <c r="DD185" s="53">
        <v>0</v>
      </c>
    </row>
    <row r="186" spans="3:108" hidden="1" outlineLevel="1">
      <c r="C186" s="16" t="e">
        <f t="shared" si="103"/>
        <v>#DIV/0!</v>
      </c>
      <c r="D186" s="16">
        <f t="shared" si="104"/>
        <v>0</v>
      </c>
      <c r="E186" s="16">
        <f>COUNTIF($F$136:F186,F186)</f>
        <v>45</v>
      </c>
      <c r="F186" s="16" t="e">
        <f>O186</f>
        <v>#VALUE!</v>
      </c>
      <c r="G186" s="16" t="e">
        <f>P186</f>
        <v>#VALUE!</v>
      </c>
      <c r="L186" s="16">
        <v>4</v>
      </c>
      <c r="M186" s="16"/>
      <c r="N186" s="16"/>
      <c r="O186" s="71" t="e">
        <f>DGET(種族解放条件,T186,P184:P185)</f>
        <v>#VALUE!</v>
      </c>
      <c r="P186" s="71" t="e">
        <f>DGET(種族解放条件,U186,P184:P185)</f>
        <v>#VALUE!</v>
      </c>
      <c r="Q186" s="16"/>
      <c r="R186" s="16"/>
      <c r="S186" s="16"/>
      <c r="T186" s="16">
        <v>6</v>
      </c>
      <c r="U186" s="16">
        <v>7</v>
      </c>
      <c r="AE186" s="59">
        <v>94</v>
      </c>
      <c r="AF186" s="59">
        <f ca="1">IF(AI186&lt;&gt;0,0,COUNTIF(AI$92:$AI186,0))</f>
        <v>0</v>
      </c>
      <c r="AG186" s="59" t="s">
        <v>185</v>
      </c>
      <c r="AH186" s="59" t="s">
        <v>186</v>
      </c>
      <c r="AI186" s="59">
        <f t="shared" ca="1" si="66"/>
        <v>1</v>
      </c>
      <c r="AJ186" s="53">
        <f t="shared" ca="1" si="67"/>
        <v>0</v>
      </c>
      <c r="AK186" s="53">
        <f t="shared" ca="1" si="68"/>
        <v>0</v>
      </c>
      <c r="AL186" s="53">
        <f t="shared" ca="1" si="69"/>
        <v>0</v>
      </c>
      <c r="AM186" s="53">
        <f t="shared" ca="1" si="70"/>
        <v>0</v>
      </c>
      <c r="AN186" s="53">
        <f t="shared" ca="1" si="71"/>
        <v>0</v>
      </c>
      <c r="AO186" s="53">
        <f t="shared" ca="1" si="72"/>
        <v>0</v>
      </c>
      <c r="AP186" s="53">
        <f t="shared" ca="1" si="73"/>
        <v>0</v>
      </c>
      <c r="AQ186" s="53">
        <f t="shared" ca="1" si="74"/>
        <v>0</v>
      </c>
      <c r="AR186" s="53">
        <f t="shared" ca="1" si="75"/>
        <v>0</v>
      </c>
      <c r="AS186" s="53">
        <f t="shared" ca="1" si="76"/>
        <v>0</v>
      </c>
      <c r="AT186" s="53">
        <f t="shared" ca="1" si="77"/>
        <v>1</v>
      </c>
      <c r="AU186" s="53">
        <f t="shared" ca="1" si="78"/>
        <v>0</v>
      </c>
      <c r="AV186" s="53">
        <f t="shared" ca="1" si="79"/>
        <v>0</v>
      </c>
      <c r="AW186" s="53">
        <f t="shared" ca="1" si="80"/>
        <v>0</v>
      </c>
      <c r="AX186" s="53">
        <f t="shared" ca="1" si="81"/>
        <v>0</v>
      </c>
      <c r="AY186" s="53">
        <f t="shared" ca="1" si="82"/>
        <v>0</v>
      </c>
      <c r="AZ186" s="53">
        <f t="shared" ca="1" si="83"/>
        <v>0</v>
      </c>
      <c r="BA186" s="53">
        <f t="shared" ca="1" si="84"/>
        <v>0</v>
      </c>
      <c r="BB186" s="53">
        <f t="shared" ca="1" si="85"/>
        <v>0</v>
      </c>
      <c r="BC186" s="53">
        <f t="shared" ca="1" si="86"/>
        <v>0</v>
      </c>
      <c r="BD186" s="53">
        <f t="shared" ca="1" si="87"/>
        <v>0</v>
      </c>
      <c r="BE186" s="53">
        <f t="shared" ca="1" si="88"/>
        <v>0</v>
      </c>
      <c r="BF186" s="53">
        <f t="shared" ca="1" si="89"/>
        <v>0</v>
      </c>
      <c r="BG186" s="53">
        <f t="shared" ca="1" si="90"/>
        <v>0</v>
      </c>
      <c r="BH186" s="53">
        <f t="shared" ca="1" si="91"/>
        <v>0</v>
      </c>
      <c r="BI186" s="53">
        <f t="shared" ca="1" si="92"/>
        <v>0</v>
      </c>
      <c r="BJ186" s="53">
        <f t="shared" ca="1" si="93"/>
        <v>0</v>
      </c>
      <c r="BK186" s="53">
        <f t="shared" ca="1" si="94"/>
        <v>0</v>
      </c>
      <c r="BL186" s="53">
        <f t="shared" ca="1" si="95"/>
        <v>0</v>
      </c>
      <c r="BM186" s="53">
        <f t="shared" ca="1" si="96"/>
        <v>0</v>
      </c>
      <c r="BN186" s="53">
        <f t="shared" ca="1" si="97"/>
        <v>0</v>
      </c>
      <c r="BO186" s="53">
        <f t="shared" ca="1" si="98"/>
        <v>0</v>
      </c>
      <c r="BP186" s="53">
        <f t="shared" ca="1" si="99"/>
        <v>0</v>
      </c>
      <c r="BQ186" s="53">
        <f t="shared" ca="1" si="100"/>
        <v>0</v>
      </c>
      <c r="BR186" s="53">
        <f t="shared" ca="1" si="101"/>
        <v>0</v>
      </c>
      <c r="BS186" s="53">
        <f t="shared" ca="1" si="102"/>
        <v>0</v>
      </c>
      <c r="BU186" s="53">
        <v>0</v>
      </c>
      <c r="BV186" s="53">
        <v>0</v>
      </c>
      <c r="BW186" s="53">
        <v>0</v>
      </c>
      <c r="BX186" s="53">
        <v>0</v>
      </c>
      <c r="BY186" s="53">
        <v>0</v>
      </c>
      <c r="BZ186" s="53">
        <v>0</v>
      </c>
      <c r="CA186" s="53">
        <v>0</v>
      </c>
      <c r="CB186" s="53">
        <v>0</v>
      </c>
      <c r="CC186" s="53">
        <v>0</v>
      </c>
      <c r="CD186" s="53">
        <v>0</v>
      </c>
      <c r="CE186" s="53">
        <v>1</v>
      </c>
      <c r="CF186" s="53">
        <v>0</v>
      </c>
      <c r="CG186" s="53">
        <v>0</v>
      </c>
      <c r="CH186" s="53">
        <v>0</v>
      </c>
      <c r="CI186" s="53">
        <v>0</v>
      </c>
      <c r="CJ186" s="53">
        <v>0</v>
      </c>
      <c r="CK186" s="53">
        <v>0</v>
      </c>
      <c r="CL186" s="53">
        <v>0</v>
      </c>
      <c r="CM186" s="53">
        <v>0</v>
      </c>
      <c r="CN186" s="53">
        <v>0</v>
      </c>
      <c r="CO186" s="53">
        <v>0</v>
      </c>
      <c r="CP186" s="53">
        <v>0</v>
      </c>
      <c r="CQ186" s="53">
        <v>0</v>
      </c>
      <c r="CR186" s="53">
        <v>0</v>
      </c>
      <c r="CS186" s="53">
        <v>0</v>
      </c>
      <c r="CT186" s="53">
        <v>0</v>
      </c>
      <c r="CU186" s="53">
        <v>0</v>
      </c>
      <c r="CV186" s="53">
        <v>0</v>
      </c>
      <c r="CW186" s="53">
        <v>0</v>
      </c>
      <c r="CX186" s="53">
        <v>0</v>
      </c>
      <c r="CY186" s="53">
        <v>0</v>
      </c>
      <c r="CZ186" s="53">
        <v>0</v>
      </c>
      <c r="DA186" s="53">
        <v>0</v>
      </c>
      <c r="DB186" s="53">
        <v>0</v>
      </c>
      <c r="DC186" s="53">
        <v>0</v>
      </c>
      <c r="DD186" s="53">
        <v>0</v>
      </c>
    </row>
    <row r="187" spans="3:108" hidden="1" outlineLevel="1">
      <c r="C187" s="16" t="e">
        <f t="shared" si="103"/>
        <v>#DIV/0!</v>
      </c>
      <c r="D187" s="16">
        <f t="shared" si="104"/>
        <v>0</v>
      </c>
      <c r="E187" s="16">
        <f>COUNTIF($F$136:F187,F187)</f>
        <v>46</v>
      </c>
      <c r="F187" s="16" t="e">
        <f>M187</f>
        <v>#VALUE!</v>
      </c>
      <c r="G187" s="16" t="e">
        <f>N187</f>
        <v>#VALUE!</v>
      </c>
      <c r="L187" s="16">
        <v>5</v>
      </c>
      <c r="M187" s="72" t="e">
        <f>DGET(種族解放条件,T187,O185:O186)</f>
        <v>#VALUE!</v>
      </c>
      <c r="N187" s="72" t="e">
        <f>DGET(種族解放条件,U187,O185:O186)</f>
        <v>#VALUE!</v>
      </c>
      <c r="O187" s="16"/>
      <c r="P187" s="16"/>
      <c r="Q187" s="16"/>
      <c r="R187" s="16"/>
      <c r="S187" s="16"/>
      <c r="T187" s="16">
        <v>6</v>
      </c>
      <c r="U187" s="16">
        <v>7</v>
      </c>
      <c r="AE187" s="59">
        <v>95</v>
      </c>
      <c r="AF187" s="59">
        <f ca="1">IF(AI187&lt;&gt;0,0,COUNTIF(AI$92:$AI187,0))</f>
        <v>0</v>
      </c>
      <c r="AG187" s="59" t="s">
        <v>185</v>
      </c>
      <c r="AH187" s="59" t="s">
        <v>187</v>
      </c>
      <c r="AI187" s="59">
        <f t="shared" ca="1" si="66"/>
        <v>1</v>
      </c>
      <c r="AJ187" s="53">
        <f t="shared" ca="1" si="67"/>
        <v>0</v>
      </c>
      <c r="AK187" s="53">
        <f t="shared" ca="1" si="68"/>
        <v>0</v>
      </c>
      <c r="AL187" s="53">
        <f t="shared" ca="1" si="69"/>
        <v>0</v>
      </c>
      <c r="AM187" s="53">
        <f t="shared" ca="1" si="70"/>
        <v>0</v>
      </c>
      <c r="AN187" s="53">
        <f t="shared" ca="1" si="71"/>
        <v>0</v>
      </c>
      <c r="AO187" s="53">
        <f t="shared" ca="1" si="72"/>
        <v>0</v>
      </c>
      <c r="AP187" s="53">
        <f t="shared" ca="1" si="73"/>
        <v>0</v>
      </c>
      <c r="AQ187" s="53">
        <f t="shared" ca="1" si="74"/>
        <v>0</v>
      </c>
      <c r="AR187" s="53">
        <f t="shared" ca="1" si="75"/>
        <v>0</v>
      </c>
      <c r="AS187" s="53">
        <f t="shared" ca="1" si="76"/>
        <v>0</v>
      </c>
      <c r="AT187" s="53">
        <f t="shared" ca="1" si="77"/>
        <v>1</v>
      </c>
      <c r="AU187" s="53">
        <f t="shared" ca="1" si="78"/>
        <v>0</v>
      </c>
      <c r="AV187" s="53">
        <f t="shared" ca="1" si="79"/>
        <v>0</v>
      </c>
      <c r="AW187" s="53">
        <f t="shared" ca="1" si="80"/>
        <v>0</v>
      </c>
      <c r="AX187" s="53">
        <f t="shared" ca="1" si="81"/>
        <v>0</v>
      </c>
      <c r="AY187" s="53">
        <f t="shared" ca="1" si="82"/>
        <v>0</v>
      </c>
      <c r="AZ187" s="53">
        <f t="shared" ca="1" si="83"/>
        <v>0</v>
      </c>
      <c r="BA187" s="53">
        <f t="shared" ca="1" si="84"/>
        <v>0</v>
      </c>
      <c r="BB187" s="53">
        <f t="shared" ca="1" si="85"/>
        <v>0</v>
      </c>
      <c r="BC187" s="53">
        <f t="shared" ca="1" si="86"/>
        <v>0</v>
      </c>
      <c r="BD187" s="53">
        <f t="shared" ca="1" si="87"/>
        <v>0</v>
      </c>
      <c r="BE187" s="53">
        <f t="shared" ca="1" si="88"/>
        <v>0</v>
      </c>
      <c r="BF187" s="53">
        <f t="shared" ca="1" si="89"/>
        <v>0</v>
      </c>
      <c r="BG187" s="53">
        <f t="shared" ca="1" si="90"/>
        <v>0</v>
      </c>
      <c r="BH187" s="53">
        <f t="shared" ca="1" si="91"/>
        <v>0</v>
      </c>
      <c r="BI187" s="53">
        <f t="shared" ca="1" si="92"/>
        <v>0</v>
      </c>
      <c r="BJ187" s="53">
        <f t="shared" ca="1" si="93"/>
        <v>0</v>
      </c>
      <c r="BK187" s="53">
        <f t="shared" ca="1" si="94"/>
        <v>0</v>
      </c>
      <c r="BL187" s="53">
        <f t="shared" ca="1" si="95"/>
        <v>0</v>
      </c>
      <c r="BM187" s="53">
        <f t="shared" ca="1" si="96"/>
        <v>0</v>
      </c>
      <c r="BN187" s="53">
        <f t="shared" ca="1" si="97"/>
        <v>0</v>
      </c>
      <c r="BO187" s="53">
        <f t="shared" ca="1" si="98"/>
        <v>0</v>
      </c>
      <c r="BP187" s="53">
        <f t="shared" ca="1" si="99"/>
        <v>0</v>
      </c>
      <c r="BQ187" s="53">
        <f t="shared" ca="1" si="100"/>
        <v>0</v>
      </c>
      <c r="BR187" s="53">
        <f t="shared" ca="1" si="101"/>
        <v>0</v>
      </c>
      <c r="BS187" s="53">
        <f t="shared" ca="1" si="102"/>
        <v>0</v>
      </c>
      <c r="BU187" s="53">
        <v>0</v>
      </c>
      <c r="BV187" s="53">
        <v>0</v>
      </c>
      <c r="BW187" s="53">
        <v>0</v>
      </c>
      <c r="BX187" s="53">
        <v>0</v>
      </c>
      <c r="BY187" s="53">
        <v>0</v>
      </c>
      <c r="BZ187" s="53">
        <v>0</v>
      </c>
      <c r="CA187" s="53">
        <v>0</v>
      </c>
      <c r="CB187" s="53">
        <v>0</v>
      </c>
      <c r="CC187" s="53">
        <v>0</v>
      </c>
      <c r="CD187" s="53">
        <v>0</v>
      </c>
      <c r="CE187" s="53">
        <v>1</v>
      </c>
      <c r="CF187" s="53">
        <v>0</v>
      </c>
      <c r="CG187" s="53">
        <v>0</v>
      </c>
      <c r="CH187" s="53">
        <v>0</v>
      </c>
      <c r="CI187" s="53">
        <v>0</v>
      </c>
      <c r="CJ187" s="53">
        <v>0</v>
      </c>
      <c r="CK187" s="53">
        <v>0</v>
      </c>
      <c r="CL187" s="53">
        <v>0</v>
      </c>
      <c r="CM187" s="53">
        <v>0</v>
      </c>
      <c r="CN187" s="53">
        <v>0</v>
      </c>
      <c r="CO187" s="53">
        <v>0</v>
      </c>
      <c r="CP187" s="53">
        <v>0</v>
      </c>
      <c r="CQ187" s="53">
        <v>0</v>
      </c>
      <c r="CR187" s="53">
        <v>0</v>
      </c>
      <c r="CS187" s="53">
        <v>0</v>
      </c>
      <c r="CT187" s="53">
        <v>0</v>
      </c>
      <c r="CU187" s="53">
        <v>0</v>
      </c>
      <c r="CV187" s="53">
        <v>0</v>
      </c>
      <c r="CW187" s="53">
        <v>0</v>
      </c>
      <c r="CX187" s="53">
        <v>0</v>
      </c>
      <c r="CY187" s="53">
        <v>0</v>
      </c>
      <c r="CZ187" s="53">
        <v>0</v>
      </c>
      <c r="DA187" s="53">
        <v>0</v>
      </c>
      <c r="DB187" s="53">
        <v>0</v>
      </c>
      <c r="DC187" s="53">
        <v>0</v>
      </c>
      <c r="DD187" s="53">
        <v>0</v>
      </c>
    </row>
    <row r="188" spans="3:108" hidden="1" outlineLevel="1">
      <c r="C188" s="16" t="e">
        <f t="shared" si="103"/>
        <v>#DIV/0!</v>
      </c>
      <c r="D188" s="16">
        <f t="shared" si="104"/>
        <v>0</v>
      </c>
      <c r="E188" s="16">
        <f>COUNTIF($F$136:F188,F188)</f>
        <v>47</v>
      </c>
      <c r="F188" s="16" t="e">
        <f>M188</f>
        <v>#VALUE!</v>
      </c>
      <c r="G188" s="16" t="e">
        <f>N188</f>
        <v>#VALUE!</v>
      </c>
      <c r="L188" s="16">
        <v>5</v>
      </c>
      <c r="M188" s="72" t="e">
        <f>DGET(種族解放条件,T188,O185:O186)</f>
        <v>#VALUE!</v>
      </c>
      <c r="N188" s="72" t="e">
        <f>DGET(種族解放条件,U188,O185:O186)</f>
        <v>#VALUE!</v>
      </c>
      <c r="O188" s="16" t="s">
        <v>2</v>
      </c>
      <c r="P188" s="16"/>
      <c r="Q188" s="16"/>
      <c r="R188" s="16"/>
      <c r="S188" s="16"/>
      <c r="T188" s="16">
        <v>8</v>
      </c>
      <c r="U188" s="16">
        <v>9</v>
      </c>
      <c r="AE188" s="59">
        <v>96</v>
      </c>
      <c r="AF188" s="59">
        <f ca="1">IF(AI188&lt;&gt;0,0,COUNTIF(AI$92:$AI188,0))</f>
        <v>0</v>
      </c>
      <c r="AG188" s="59" t="s">
        <v>185</v>
      </c>
      <c r="AH188" s="59" t="s">
        <v>188</v>
      </c>
      <c r="AI188" s="59">
        <f t="shared" ca="1" si="66"/>
        <v>1</v>
      </c>
      <c r="AJ188" s="53">
        <f t="shared" ca="1" si="67"/>
        <v>0</v>
      </c>
      <c r="AK188" s="53">
        <f t="shared" ca="1" si="68"/>
        <v>0</v>
      </c>
      <c r="AL188" s="53">
        <f t="shared" ca="1" si="69"/>
        <v>0</v>
      </c>
      <c r="AM188" s="53">
        <f t="shared" ca="1" si="70"/>
        <v>0</v>
      </c>
      <c r="AN188" s="53">
        <f t="shared" ca="1" si="71"/>
        <v>0</v>
      </c>
      <c r="AO188" s="53">
        <f t="shared" ca="1" si="72"/>
        <v>0</v>
      </c>
      <c r="AP188" s="53">
        <f t="shared" ca="1" si="73"/>
        <v>0</v>
      </c>
      <c r="AQ188" s="53">
        <f t="shared" ca="1" si="74"/>
        <v>0</v>
      </c>
      <c r="AR188" s="53">
        <f t="shared" ca="1" si="75"/>
        <v>0</v>
      </c>
      <c r="AS188" s="53">
        <f t="shared" ca="1" si="76"/>
        <v>0</v>
      </c>
      <c r="AT188" s="53">
        <f t="shared" ca="1" si="77"/>
        <v>1</v>
      </c>
      <c r="AU188" s="53">
        <f t="shared" ca="1" si="78"/>
        <v>0</v>
      </c>
      <c r="AV188" s="53">
        <f t="shared" ca="1" si="79"/>
        <v>0</v>
      </c>
      <c r="AW188" s="53">
        <f t="shared" ca="1" si="80"/>
        <v>0</v>
      </c>
      <c r="AX188" s="53">
        <f t="shared" ca="1" si="81"/>
        <v>0</v>
      </c>
      <c r="AY188" s="53">
        <f t="shared" ca="1" si="82"/>
        <v>0</v>
      </c>
      <c r="AZ188" s="53">
        <f t="shared" ca="1" si="83"/>
        <v>0</v>
      </c>
      <c r="BA188" s="53">
        <f t="shared" ca="1" si="84"/>
        <v>0</v>
      </c>
      <c r="BB188" s="53">
        <f t="shared" ca="1" si="85"/>
        <v>0</v>
      </c>
      <c r="BC188" s="53">
        <f t="shared" ca="1" si="86"/>
        <v>0</v>
      </c>
      <c r="BD188" s="53">
        <f t="shared" ca="1" si="87"/>
        <v>0</v>
      </c>
      <c r="BE188" s="53">
        <f t="shared" ca="1" si="88"/>
        <v>0</v>
      </c>
      <c r="BF188" s="53">
        <f t="shared" ca="1" si="89"/>
        <v>0</v>
      </c>
      <c r="BG188" s="53">
        <f t="shared" ca="1" si="90"/>
        <v>0</v>
      </c>
      <c r="BH188" s="53">
        <f t="shared" ca="1" si="91"/>
        <v>0</v>
      </c>
      <c r="BI188" s="53">
        <f t="shared" ca="1" si="92"/>
        <v>0</v>
      </c>
      <c r="BJ188" s="53">
        <f t="shared" ca="1" si="93"/>
        <v>0</v>
      </c>
      <c r="BK188" s="53">
        <f t="shared" ca="1" si="94"/>
        <v>0</v>
      </c>
      <c r="BL188" s="53">
        <f t="shared" ca="1" si="95"/>
        <v>0</v>
      </c>
      <c r="BM188" s="53">
        <f t="shared" ca="1" si="96"/>
        <v>0</v>
      </c>
      <c r="BN188" s="53">
        <f t="shared" ca="1" si="97"/>
        <v>0</v>
      </c>
      <c r="BO188" s="53">
        <f t="shared" ca="1" si="98"/>
        <v>0</v>
      </c>
      <c r="BP188" s="53">
        <f t="shared" ca="1" si="99"/>
        <v>0</v>
      </c>
      <c r="BQ188" s="53">
        <f t="shared" ca="1" si="100"/>
        <v>0</v>
      </c>
      <c r="BR188" s="53">
        <f t="shared" ca="1" si="101"/>
        <v>0</v>
      </c>
      <c r="BS188" s="53">
        <f t="shared" ca="1" si="102"/>
        <v>0</v>
      </c>
      <c r="BU188" s="53">
        <v>0</v>
      </c>
      <c r="BV188" s="53">
        <v>0</v>
      </c>
      <c r="BW188" s="53">
        <v>0</v>
      </c>
      <c r="BX188" s="53">
        <v>0</v>
      </c>
      <c r="BY188" s="53">
        <v>0</v>
      </c>
      <c r="BZ188" s="53">
        <v>0</v>
      </c>
      <c r="CA188" s="53">
        <v>0</v>
      </c>
      <c r="CB188" s="53">
        <v>0</v>
      </c>
      <c r="CC188" s="53">
        <v>0</v>
      </c>
      <c r="CD188" s="53">
        <v>0</v>
      </c>
      <c r="CE188" s="53">
        <v>4</v>
      </c>
      <c r="CF188" s="53">
        <v>0</v>
      </c>
      <c r="CG188" s="53">
        <v>0</v>
      </c>
      <c r="CH188" s="53">
        <v>0</v>
      </c>
      <c r="CI188" s="53">
        <v>0</v>
      </c>
      <c r="CJ188" s="53">
        <v>0</v>
      </c>
      <c r="CK188" s="53">
        <v>0</v>
      </c>
      <c r="CL188" s="53">
        <v>0</v>
      </c>
      <c r="CM188" s="53">
        <v>0</v>
      </c>
      <c r="CN188" s="53">
        <v>0</v>
      </c>
      <c r="CO188" s="53">
        <v>0</v>
      </c>
      <c r="CP188" s="53">
        <v>0</v>
      </c>
      <c r="CQ188" s="53">
        <v>0</v>
      </c>
      <c r="CR188" s="53">
        <v>0</v>
      </c>
      <c r="CS188" s="53">
        <v>0</v>
      </c>
      <c r="CT188" s="53">
        <v>0</v>
      </c>
      <c r="CU188" s="53">
        <v>0</v>
      </c>
      <c r="CV188" s="53">
        <v>0</v>
      </c>
      <c r="CW188" s="53">
        <v>0</v>
      </c>
      <c r="CX188" s="53">
        <v>0</v>
      </c>
      <c r="CY188" s="53">
        <v>0</v>
      </c>
      <c r="CZ188" s="53">
        <v>0</v>
      </c>
      <c r="DA188" s="53">
        <v>0</v>
      </c>
      <c r="DB188" s="53">
        <v>0</v>
      </c>
      <c r="DC188" s="53">
        <v>0</v>
      </c>
      <c r="DD188" s="53">
        <v>0</v>
      </c>
    </row>
    <row r="189" spans="3:108" hidden="1" outlineLevel="1">
      <c r="C189" s="16" t="e">
        <f t="shared" si="103"/>
        <v>#DIV/0!</v>
      </c>
      <c r="D189" s="16">
        <f t="shared" si="104"/>
        <v>0</v>
      </c>
      <c r="E189" s="16">
        <f>COUNTIF($F$136:F189,F189)</f>
        <v>48</v>
      </c>
      <c r="F189" s="16" t="e">
        <f>O189</f>
        <v>#VALUE!</v>
      </c>
      <c r="G189" s="16" t="e">
        <f>P189</f>
        <v>#VALUE!</v>
      </c>
      <c r="L189" s="16">
        <v>4</v>
      </c>
      <c r="M189" s="16"/>
      <c r="N189" s="16"/>
      <c r="O189" s="71" t="e">
        <f>DGET(種族解放条件,T189,P184:P185)</f>
        <v>#VALUE!</v>
      </c>
      <c r="P189" s="71" t="e">
        <f>DGET(種族解放条件,U189,P184:P185)</f>
        <v>#VALUE!</v>
      </c>
      <c r="Q189" s="16"/>
      <c r="R189" s="16"/>
      <c r="S189" s="16"/>
      <c r="T189" s="16">
        <v>8</v>
      </c>
      <c r="U189" s="16">
        <v>9</v>
      </c>
      <c r="AE189" s="59">
        <v>97</v>
      </c>
      <c r="AF189" s="59">
        <f ca="1">IF(AI189&lt;&gt;0,0,COUNTIF(AI$92:$AI189,0))</f>
        <v>0</v>
      </c>
      <c r="AG189" s="59" t="s">
        <v>185</v>
      </c>
      <c r="AH189" s="59" t="s">
        <v>189</v>
      </c>
      <c r="AI189" s="59">
        <f t="shared" ca="1" si="66"/>
        <v>1</v>
      </c>
      <c r="AJ189" s="53">
        <f t="shared" ca="1" si="67"/>
        <v>0</v>
      </c>
      <c r="AK189" s="53">
        <f t="shared" ca="1" si="68"/>
        <v>0</v>
      </c>
      <c r="AL189" s="53">
        <f t="shared" ca="1" si="69"/>
        <v>0</v>
      </c>
      <c r="AM189" s="53">
        <f t="shared" ca="1" si="70"/>
        <v>0</v>
      </c>
      <c r="AN189" s="53">
        <f t="shared" ca="1" si="71"/>
        <v>0</v>
      </c>
      <c r="AO189" s="53">
        <f t="shared" ca="1" si="72"/>
        <v>0</v>
      </c>
      <c r="AP189" s="53">
        <f t="shared" ca="1" si="73"/>
        <v>0</v>
      </c>
      <c r="AQ189" s="53">
        <f t="shared" ca="1" si="74"/>
        <v>0</v>
      </c>
      <c r="AR189" s="53">
        <f t="shared" ca="1" si="75"/>
        <v>0</v>
      </c>
      <c r="AS189" s="53">
        <f t="shared" ca="1" si="76"/>
        <v>0</v>
      </c>
      <c r="AT189" s="53">
        <f t="shared" ca="1" si="77"/>
        <v>1</v>
      </c>
      <c r="AU189" s="53">
        <f t="shared" ca="1" si="78"/>
        <v>0</v>
      </c>
      <c r="AV189" s="53">
        <f t="shared" ca="1" si="79"/>
        <v>0</v>
      </c>
      <c r="AW189" s="53">
        <f t="shared" ca="1" si="80"/>
        <v>0</v>
      </c>
      <c r="AX189" s="53">
        <f t="shared" ca="1" si="81"/>
        <v>0</v>
      </c>
      <c r="AY189" s="53">
        <f t="shared" ca="1" si="82"/>
        <v>0</v>
      </c>
      <c r="AZ189" s="53">
        <f t="shared" ca="1" si="83"/>
        <v>0</v>
      </c>
      <c r="BA189" s="53">
        <f t="shared" ca="1" si="84"/>
        <v>0</v>
      </c>
      <c r="BB189" s="53">
        <f t="shared" ca="1" si="85"/>
        <v>0</v>
      </c>
      <c r="BC189" s="53">
        <f t="shared" ca="1" si="86"/>
        <v>0</v>
      </c>
      <c r="BD189" s="53">
        <f t="shared" ca="1" si="87"/>
        <v>0</v>
      </c>
      <c r="BE189" s="53">
        <f t="shared" ca="1" si="88"/>
        <v>0</v>
      </c>
      <c r="BF189" s="53">
        <f t="shared" ca="1" si="89"/>
        <v>0</v>
      </c>
      <c r="BG189" s="53">
        <f t="shared" ca="1" si="90"/>
        <v>0</v>
      </c>
      <c r="BH189" s="53">
        <f t="shared" ca="1" si="91"/>
        <v>0</v>
      </c>
      <c r="BI189" s="53">
        <f t="shared" ca="1" si="92"/>
        <v>0</v>
      </c>
      <c r="BJ189" s="53">
        <f t="shared" ca="1" si="93"/>
        <v>0</v>
      </c>
      <c r="BK189" s="53">
        <f t="shared" ca="1" si="94"/>
        <v>0</v>
      </c>
      <c r="BL189" s="53">
        <f t="shared" ca="1" si="95"/>
        <v>0</v>
      </c>
      <c r="BM189" s="53">
        <f t="shared" ca="1" si="96"/>
        <v>0</v>
      </c>
      <c r="BN189" s="53">
        <f t="shared" ca="1" si="97"/>
        <v>0</v>
      </c>
      <c r="BO189" s="53">
        <f t="shared" ca="1" si="98"/>
        <v>0</v>
      </c>
      <c r="BP189" s="53">
        <f t="shared" ca="1" si="99"/>
        <v>0</v>
      </c>
      <c r="BQ189" s="53">
        <f t="shared" ca="1" si="100"/>
        <v>0</v>
      </c>
      <c r="BR189" s="53">
        <f t="shared" ca="1" si="101"/>
        <v>0</v>
      </c>
      <c r="BS189" s="53">
        <f t="shared" ca="1" si="102"/>
        <v>0</v>
      </c>
      <c r="BU189" s="53">
        <v>0</v>
      </c>
      <c r="BV189" s="53">
        <v>0</v>
      </c>
      <c r="BW189" s="53">
        <v>0</v>
      </c>
      <c r="BX189" s="53">
        <v>0</v>
      </c>
      <c r="BY189" s="53">
        <v>0</v>
      </c>
      <c r="BZ189" s="53">
        <v>0</v>
      </c>
      <c r="CA189" s="53">
        <v>0</v>
      </c>
      <c r="CB189" s="53">
        <v>0</v>
      </c>
      <c r="CC189" s="53">
        <v>0</v>
      </c>
      <c r="CD189" s="53">
        <v>0</v>
      </c>
      <c r="CE189" s="53">
        <v>7</v>
      </c>
      <c r="CF189" s="53">
        <v>0</v>
      </c>
      <c r="CG189" s="53">
        <v>0</v>
      </c>
      <c r="CH189" s="53">
        <v>0</v>
      </c>
      <c r="CI189" s="53">
        <v>0</v>
      </c>
      <c r="CJ189" s="53">
        <v>0</v>
      </c>
      <c r="CK189" s="53">
        <v>0</v>
      </c>
      <c r="CL189" s="53">
        <v>0</v>
      </c>
      <c r="CM189" s="53">
        <v>0</v>
      </c>
      <c r="CN189" s="53">
        <v>0</v>
      </c>
      <c r="CO189" s="53">
        <v>0</v>
      </c>
      <c r="CP189" s="53">
        <v>0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0</v>
      </c>
      <c r="DA189" s="53">
        <v>0</v>
      </c>
      <c r="DB189" s="53">
        <v>0</v>
      </c>
      <c r="DC189" s="53">
        <v>0</v>
      </c>
      <c r="DD189" s="53">
        <v>0</v>
      </c>
    </row>
    <row r="190" spans="3:108" hidden="1" outlineLevel="1">
      <c r="C190" s="16" t="e">
        <f t="shared" si="103"/>
        <v>#DIV/0!</v>
      </c>
      <c r="D190" s="16">
        <f t="shared" si="104"/>
        <v>0</v>
      </c>
      <c r="E190" s="16">
        <f>COUNTIF($F$136:F190,F190)</f>
        <v>49</v>
      </c>
      <c r="F190" s="16" t="e">
        <f>M190</f>
        <v>#VALUE!</v>
      </c>
      <c r="G190" s="16" t="e">
        <f>N190</f>
        <v>#VALUE!</v>
      </c>
      <c r="L190" s="16">
        <v>5</v>
      </c>
      <c r="M190" s="72" t="e">
        <f>DGET(種族解放条件,T190,O188:O189)</f>
        <v>#VALUE!</v>
      </c>
      <c r="N190" s="72" t="e">
        <f>DGET(種族解放条件,U190,O188:O189)</f>
        <v>#VALUE!</v>
      </c>
      <c r="O190" s="16"/>
      <c r="P190" s="16"/>
      <c r="Q190" s="16"/>
      <c r="R190" s="16"/>
      <c r="S190" s="16"/>
      <c r="T190" s="16">
        <v>6</v>
      </c>
      <c r="U190" s="16">
        <v>7</v>
      </c>
      <c r="AE190" s="59">
        <v>98</v>
      </c>
      <c r="AF190" s="59">
        <f ca="1">IF(AI190&lt;&gt;0,0,COUNTIF(AI$92:$AI190,0))</f>
        <v>0</v>
      </c>
      <c r="AG190" s="59" t="s">
        <v>185</v>
      </c>
      <c r="AH190" s="59" t="s">
        <v>190</v>
      </c>
      <c r="AI190" s="59">
        <f t="shared" ca="1" si="66"/>
        <v>1</v>
      </c>
      <c r="AJ190" s="53">
        <f t="shared" ca="1" si="67"/>
        <v>0</v>
      </c>
      <c r="AK190" s="53">
        <f t="shared" ca="1" si="68"/>
        <v>0</v>
      </c>
      <c r="AL190" s="53">
        <f t="shared" ca="1" si="69"/>
        <v>0</v>
      </c>
      <c r="AM190" s="53">
        <f t="shared" ca="1" si="70"/>
        <v>0</v>
      </c>
      <c r="AN190" s="53">
        <f t="shared" ca="1" si="71"/>
        <v>0</v>
      </c>
      <c r="AO190" s="53">
        <f t="shared" ca="1" si="72"/>
        <v>0</v>
      </c>
      <c r="AP190" s="53">
        <f t="shared" ca="1" si="73"/>
        <v>0</v>
      </c>
      <c r="AQ190" s="53">
        <f t="shared" ca="1" si="74"/>
        <v>0</v>
      </c>
      <c r="AR190" s="53">
        <f t="shared" ca="1" si="75"/>
        <v>0</v>
      </c>
      <c r="AS190" s="53">
        <f t="shared" ca="1" si="76"/>
        <v>0</v>
      </c>
      <c r="AT190" s="53">
        <f t="shared" ca="1" si="77"/>
        <v>1</v>
      </c>
      <c r="AU190" s="53">
        <f t="shared" ca="1" si="78"/>
        <v>0</v>
      </c>
      <c r="AV190" s="53">
        <f t="shared" ca="1" si="79"/>
        <v>0</v>
      </c>
      <c r="AW190" s="53">
        <f t="shared" ca="1" si="80"/>
        <v>0</v>
      </c>
      <c r="AX190" s="53">
        <f t="shared" ca="1" si="81"/>
        <v>0</v>
      </c>
      <c r="AY190" s="53">
        <f t="shared" ca="1" si="82"/>
        <v>0</v>
      </c>
      <c r="AZ190" s="53">
        <f t="shared" ca="1" si="83"/>
        <v>0</v>
      </c>
      <c r="BA190" s="53">
        <f t="shared" ca="1" si="84"/>
        <v>0</v>
      </c>
      <c r="BB190" s="53">
        <f t="shared" ca="1" si="85"/>
        <v>0</v>
      </c>
      <c r="BC190" s="53">
        <f t="shared" ca="1" si="86"/>
        <v>0</v>
      </c>
      <c r="BD190" s="53">
        <f t="shared" ca="1" si="87"/>
        <v>0</v>
      </c>
      <c r="BE190" s="53">
        <f t="shared" ca="1" si="88"/>
        <v>0</v>
      </c>
      <c r="BF190" s="53">
        <f t="shared" ca="1" si="89"/>
        <v>0</v>
      </c>
      <c r="BG190" s="53">
        <f t="shared" ca="1" si="90"/>
        <v>0</v>
      </c>
      <c r="BH190" s="53">
        <f t="shared" ca="1" si="91"/>
        <v>0</v>
      </c>
      <c r="BI190" s="53">
        <f t="shared" ca="1" si="92"/>
        <v>0</v>
      </c>
      <c r="BJ190" s="53">
        <f t="shared" ca="1" si="93"/>
        <v>0</v>
      </c>
      <c r="BK190" s="53">
        <f t="shared" ca="1" si="94"/>
        <v>0</v>
      </c>
      <c r="BL190" s="53">
        <f t="shared" ca="1" si="95"/>
        <v>0</v>
      </c>
      <c r="BM190" s="53">
        <f t="shared" ca="1" si="96"/>
        <v>0</v>
      </c>
      <c r="BN190" s="53">
        <f t="shared" ca="1" si="97"/>
        <v>0</v>
      </c>
      <c r="BO190" s="53">
        <f t="shared" ca="1" si="98"/>
        <v>0</v>
      </c>
      <c r="BP190" s="53">
        <f t="shared" ca="1" si="99"/>
        <v>0</v>
      </c>
      <c r="BQ190" s="53">
        <f t="shared" ca="1" si="100"/>
        <v>0</v>
      </c>
      <c r="BR190" s="53">
        <f t="shared" ca="1" si="101"/>
        <v>0</v>
      </c>
      <c r="BS190" s="53">
        <f t="shared" ca="1" si="102"/>
        <v>0</v>
      </c>
      <c r="BU190" s="53">
        <v>0</v>
      </c>
      <c r="BV190" s="53">
        <v>0</v>
      </c>
      <c r="BW190" s="53">
        <v>0</v>
      </c>
      <c r="BX190" s="53">
        <v>0</v>
      </c>
      <c r="BY190" s="53">
        <v>0</v>
      </c>
      <c r="BZ190" s="53">
        <v>0</v>
      </c>
      <c r="CA190" s="53">
        <v>0</v>
      </c>
      <c r="CB190" s="53">
        <v>0</v>
      </c>
      <c r="CC190" s="53">
        <v>0</v>
      </c>
      <c r="CD190" s="53">
        <v>0</v>
      </c>
      <c r="CE190" s="53">
        <v>8</v>
      </c>
      <c r="CF190" s="53">
        <v>0</v>
      </c>
      <c r="CG190" s="53">
        <v>0</v>
      </c>
      <c r="CH190" s="53">
        <v>0</v>
      </c>
      <c r="CI190" s="53">
        <v>0</v>
      </c>
      <c r="CJ190" s="53">
        <v>0</v>
      </c>
      <c r="CK190" s="53">
        <v>0</v>
      </c>
      <c r="CL190" s="53">
        <v>0</v>
      </c>
      <c r="CM190" s="53">
        <v>0</v>
      </c>
      <c r="CN190" s="53">
        <v>0</v>
      </c>
      <c r="CO190" s="53">
        <v>0</v>
      </c>
      <c r="CP190" s="53">
        <v>0</v>
      </c>
      <c r="CQ190" s="53">
        <v>0</v>
      </c>
      <c r="CR190" s="53">
        <v>0</v>
      </c>
      <c r="CS190" s="53">
        <v>0</v>
      </c>
      <c r="CT190" s="53">
        <v>0</v>
      </c>
      <c r="CU190" s="53">
        <v>0</v>
      </c>
      <c r="CV190" s="53">
        <v>0</v>
      </c>
      <c r="CW190" s="53">
        <v>0</v>
      </c>
      <c r="CX190" s="53">
        <v>0</v>
      </c>
      <c r="CY190" s="53">
        <v>0</v>
      </c>
      <c r="CZ190" s="53">
        <v>0</v>
      </c>
      <c r="DA190" s="53">
        <v>0</v>
      </c>
      <c r="DB190" s="53">
        <v>0</v>
      </c>
      <c r="DC190" s="53">
        <v>0</v>
      </c>
      <c r="DD190" s="53">
        <v>0</v>
      </c>
    </row>
    <row r="191" spans="3:108" hidden="1" outlineLevel="1">
      <c r="C191" s="16" t="e">
        <f t="shared" si="103"/>
        <v>#DIV/0!</v>
      </c>
      <c r="D191" s="16">
        <f t="shared" si="104"/>
        <v>0</v>
      </c>
      <c r="E191" s="16">
        <f>COUNTIF($F$136:F191,F191)</f>
        <v>50</v>
      </c>
      <c r="F191" s="16" t="e">
        <f>M191</f>
        <v>#VALUE!</v>
      </c>
      <c r="G191" s="16" t="e">
        <f>N191</f>
        <v>#VALUE!</v>
      </c>
      <c r="L191" s="16">
        <v>5</v>
      </c>
      <c r="M191" s="72" t="e">
        <f>DGET(種族解放条件,T191,O188:O189)</f>
        <v>#VALUE!</v>
      </c>
      <c r="N191" s="72" t="e">
        <f>DGET(種族解放条件,U191,O188:O189)</f>
        <v>#VALUE!</v>
      </c>
      <c r="O191" s="16"/>
      <c r="P191" s="16" t="s">
        <v>2</v>
      </c>
      <c r="Q191" s="16"/>
      <c r="R191" s="16"/>
      <c r="S191" s="16"/>
      <c r="T191" s="16">
        <v>8</v>
      </c>
      <c r="U191" s="16">
        <v>9</v>
      </c>
      <c r="AE191" s="59">
        <v>99</v>
      </c>
      <c r="AF191" s="59">
        <f ca="1">IF(AI191&lt;&gt;0,0,COUNTIF(AI$92:$AI191,0))</f>
        <v>0</v>
      </c>
      <c r="AG191" s="59" t="s">
        <v>191</v>
      </c>
      <c r="AH191" s="59" t="s">
        <v>192</v>
      </c>
      <c r="AI191" s="59">
        <f t="shared" ca="1" si="66"/>
        <v>1</v>
      </c>
      <c r="AJ191" s="53">
        <f t="shared" ca="1" si="67"/>
        <v>0</v>
      </c>
      <c r="AK191" s="53">
        <f t="shared" ca="1" si="68"/>
        <v>0</v>
      </c>
      <c r="AL191" s="53">
        <f t="shared" ca="1" si="69"/>
        <v>0</v>
      </c>
      <c r="AM191" s="53">
        <f t="shared" ca="1" si="70"/>
        <v>0</v>
      </c>
      <c r="AN191" s="53">
        <f t="shared" ca="1" si="71"/>
        <v>0</v>
      </c>
      <c r="AO191" s="53">
        <f t="shared" ca="1" si="72"/>
        <v>0</v>
      </c>
      <c r="AP191" s="53">
        <f t="shared" ca="1" si="73"/>
        <v>0</v>
      </c>
      <c r="AQ191" s="53">
        <f t="shared" ca="1" si="74"/>
        <v>0</v>
      </c>
      <c r="AR191" s="53">
        <f t="shared" ca="1" si="75"/>
        <v>0</v>
      </c>
      <c r="AS191" s="53">
        <f t="shared" ca="1" si="76"/>
        <v>0</v>
      </c>
      <c r="AT191" s="53">
        <f t="shared" ca="1" si="77"/>
        <v>0</v>
      </c>
      <c r="AU191" s="53">
        <f t="shared" ca="1" si="78"/>
        <v>0</v>
      </c>
      <c r="AV191" s="53">
        <f t="shared" ca="1" si="79"/>
        <v>0</v>
      </c>
      <c r="AW191" s="53">
        <f t="shared" ca="1" si="80"/>
        <v>0</v>
      </c>
      <c r="AX191" s="53">
        <f t="shared" ca="1" si="81"/>
        <v>0</v>
      </c>
      <c r="AY191" s="53">
        <f t="shared" ca="1" si="82"/>
        <v>0</v>
      </c>
      <c r="AZ191" s="53">
        <f t="shared" ca="1" si="83"/>
        <v>0</v>
      </c>
      <c r="BA191" s="53">
        <f t="shared" ca="1" si="84"/>
        <v>0</v>
      </c>
      <c r="BB191" s="53">
        <f t="shared" ca="1" si="85"/>
        <v>0</v>
      </c>
      <c r="BC191" s="53">
        <f t="shared" ca="1" si="86"/>
        <v>1</v>
      </c>
      <c r="BD191" s="53">
        <f t="shared" ca="1" si="87"/>
        <v>0</v>
      </c>
      <c r="BE191" s="53">
        <f t="shared" ca="1" si="88"/>
        <v>0</v>
      </c>
      <c r="BF191" s="53">
        <f t="shared" ca="1" si="89"/>
        <v>0</v>
      </c>
      <c r="BG191" s="53">
        <f t="shared" ca="1" si="90"/>
        <v>0</v>
      </c>
      <c r="BH191" s="53">
        <f t="shared" ca="1" si="91"/>
        <v>0</v>
      </c>
      <c r="BI191" s="53">
        <f t="shared" ca="1" si="92"/>
        <v>0</v>
      </c>
      <c r="BJ191" s="53">
        <f t="shared" ca="1" si="93"/>
        <v>0</v>
      </c>
      <c r="BK191" s="53">
        <f t="shared" ca="1" si="94"/>
        <v>0</v>
      </c>
      <c r="BL191" s="53">
        <f t="shared" ca="1" si="95"/>
        <v>0</v>
      </c>
      <c r="BM191" s="53">
        <f t="shared" ca="1" si="96"/>
        <v>0</v>
      </c>
      <c r="BN191" s="53">
        <f t="shared" ca="1" si="97"/>
        <v>0</v>
      </c>
      <c r="BO191" s="53">
        <f t="shared" ca="1" si="98"/>
        <v>0</v>
      </c>
      <c r="BP191" s="53">
        <f t="shared" ca="1" si="99"/>
        <v>0</v>
      </c>
      <c r="BQ191" s="53">
        <f t="shared" ca="1" si="100"/>
        <v>0</v>
      </c>
      <c r="BR191" s="53">
        <f t="shared" ca="1" si="101"/>
        <v>0</v>
      </c>
      <c r="BS191" s="53">
        <f t="shared" ca="1" si="102"/>
        <v>0</v>
      </c>
      <c r="BU191" s="53">
        <v>0</v>
      </c>
      <c r="BV191" s="53">
        <v>0</v>
      </c>
      <c r="BW191" s="53">
        <v>0</v>
      </c>
      <c r="BX191" s="53">
        <v>0</v>
      </c>
      <c r="BY191" s="53">
        <v>0</v>
      </c>
      <c r="BZ191" s="53">
        <v>0</v>
      </c>
      <c r="CA191" s="53">
        <v>0</v>
      </c>
      <c r="CB191" s="53">
        <v>0</v>
      </c>
      <c r="CC191" s="53">
        <v>0</v>
      </c>
      <c r="CD191" s="53">
        <v>0</v>
      </c>
      <c r="CE191" s="53">
        <v>0</v>
      </c>
      <c r="CF191" s="53">
        <v>0</v>
      </c>
      <c r="CG191" s="53">
        <v>0</v>
      </c>
      <c r="CH191" s="53">
        <v>0</v>
      </c>
      <c r="CI191" s="53">
        <v>0</v>
      </c>
      <c r="CJ191" s="53">
        <v>0</v>
      </c>
      <c r="CK191" s="53">
        <v>0</v>
      </c>
      <c r="CL191" s="53">
        <v>0</v>
      </c>
      <c r="CM191" s="53">
        <v>0</v>
      </c>
      <c r="CN191" s="53">
        <v>1</v>
      </c>
      <c r="CO191" s="53">
        <v>0</v>
      </c>
      <c r="CP191" s="53">
        <v>0</v>
      </c>
      <c r="CQ191" s="53">
        <v>0</v>
      </c>
      <c r="CR191" s="53">
        <v>0</v>
      </c>
      <c r="CS191" s="53">
        <v>0</v>
      </c>
      <c r="CT191" s="53">
        <v>0</v>
      </c>
      <c r="CU191" s="53">
        <v>0</v>
      </c>
      <c r="CV191" s="53">
        <v>0</v>
      </c>
      <c r="CW191" s="53">
        <v>0</v>
      </c>
      <c r="CX191" s="53">
        <v>0</v>
      </c>
      <c r="CY191" s="53">
        <v>0</v>
      </c>
      <c r="CZ191" s="53">
        <v>0</v>
      </c>
      <c r="DA191" s="53">
        <v>0</v>
      </c>
      <c r="DB191" s="53">
        <v>0</v>
      </c>
      <c r="DC191" s="53">
        <v>0</v>
      </c>
      <c r="DD191" s="53">
        <v>0</v>
      </c>
    </row>
    <row r="192" spans="3:108" hidden="1" outlineLevel="1">
      <c r="C192" s="16" t="e">
        <f t="shared" si="103"/>
        <v>#DIV/0!</v>
      </c>
      <c r="D192" s="16">
        <f t="shared" si="104"/>
        <v>0</v>
      </c>
      <c r="E192" s="16">
        <f>COUNTIF($F$136:F192,F192)</f>
        <v>51</v>
      </c>
      <c r="F192" s="16" t="e">
        <f>P192</f>
        <v>#VALUE!</v>
      </c>
      <c r="G192" s="16" t="e">
        <f>Q192</f>
        <v>#VALUE!</v>
      </c>
      <c r="L192" s="16">
        <v>3</v>
      </c>
      <c r="M192" s="16"/>
      <c r="N192" s="16"/>
      <c r="O192" s="16" t="s">
        <v>2</v>
      </c>
      <c r="P192" s="70" t="e">
        <f>DGET(種族解放条件,T192,Q183:Q184)</f>
        <v>#VALUE!</v>
      </c>
      <c r="Q192" s="70" t="e">
        <f>DGET(種族解放条件,U192,Q183:Q184)</f>
        <v>#VALUE!</v>
      </c>
      <c r="R192" s="16"/>
      <c r="S192" s="16"/>
      <c r="T192" s="16">
        <v>8</v>
      </c>
      <c r="U192" s="16">
        <v>9</v>
      </c>
      <c r="AE192" s="59">
        <v>100</v>
      </c>
      <c r="AF192" s="59">
        <f ca="1">IF(AI192&lt;&gt;0,0,COUNTIF(AI$92:$AI192,0))</f>
        <v>0</v>
      </c>
      <c r="AG192" s="59" t="s">
        <v>191</v>
      </c>
      <c r="AH192" s="59" t="s">
        <v>193</v>
      </c>
      <c r="AI192" s="59">
        <f t="shared" ca="1" si="66"/>
        <v>1</v>
      </c>
      <c r="AJ192" s="53">
        <f t="shared" ca="1" si="67"/>
        <v>0</v>
      </c>
      <c r="AK192" s="53">
        <f t="shared" ca="1" si="68"/>
        <v>0</v>
      </c>
      <c r="AL192" s="53">
        <f t="shared" ca="1" si="69"/>
        <v>0</v>
      </c>
      <c r="AM192" s="53">
        <f t="shared" ca="1" si="70"/>
        <v>0</v>
      </c>
      <c r="AN192" s="53">
        <f t="shared" ca="1" si="71"/>
        <v>0</v>
      </c>
      <c r="AO192" s="53">
        <f t="shared" ca="1" si="72"/>
        <v>0</v>
      </c>
      <c r="AP192" s="53">
        <f t="shared" ca="1" si="73"/>
        <v>0</v>
      </c>
      <c r="AQ192" s="53">
        <f t="shared" ca="1" si="74"/>
        <v>0</v>
      </c>
      <c r="AR192" s="53">
        <f t="shared" ca="1" si="75"/>
        <v>0</v>
      </c>
      <c r="AS192" s="53">
        <f t="shared" ca="1" si="76"/>
        <v>0</v>
      </c>
      <c r="AT192" s="53">
        <f t="shared" ca="1" si="77"/>
        <v>0</v>
      </c>
      <c r="AU192" s="53">
        <f t="shared" ca="1" si="78"/>
        <v>0</v>
      </c>
      <c r="AV192" s="53">
        <f t="shared" ca="1" si="79"/>
        <v>0</v>
      </c>
      <c r="AW192" s="53">
        <f t="shared" ca="1" si="80"/>
        <v>0</v>
      </c>
      <c r="AX192" s="53">
        <f t="shared" ca="1" si="81"/>
        <v>0</v>
      </c>
      <c r="AY192" s="53">
        <f t="shared" ca="1" si="82"/>
        <v>0</v>
      </c>
      <c r="AZ192" s="53">
        <f t="shared" ca="1" si="83"/>
        <v>0</v>
      </c>
      <c r="BA192" s="53">
        <f t="shared" ca="1" si="84"/>
        <v>0</v>
      </c>
      <c r="BB192" s="53">
        <f t="shared" ca="1" si="85"/>
        <v>0</v>
      </c>
      <c r="BC192" s="53">
        <f t="shared" ca="1" si="86"/>
        <v>1</v>
      </c>
      <c r="BD192" s="53">
        <f t="shared" ca="1" si="87"/>
        <v>0</v>
      </c>
      <c r="BE192" s="53">
        <f t="shared" ca="1" si="88"/>
        <v>0</v>
      </c>
      <c r="BF192" s="53">
        <f t="shared" ca="1" si="89"/>
        <v>0</v>
      </c>
      <c r="BG192" s="53">
        <f t="shared" ca="1" si="90"/>
        <v>0</v>
      </c>
      <c r="BH192" s="53">
        <f t="shared" ca="1" si="91"/>
        <v>0</v>
      </c>
      <c r="BI192" s="53">
        <f t="shared" ca="1" si="92"/>
        <v>0</v>
      </c>
      <c r="BJ192" s="53">
        <f t="shared" ca="1" si="93"/>
        <v>0</v>
      </c>
      <c r="BK192" s="53">
        <f t="shared" ca="1" si="94"/>
        <v>0</v>
      </c>
      <c r="BL192" s="53">
        <f t="shared" ca="1" si="95"/>
        <v>0</v>
      </c>
      <c r="BM192" s="53">
        <f t="shared" ca="1" si="96"/>
        <v>0</v>
      </c>
      <c r="BN192" s="53">
        <f t="shared" ca="1" si="97"/>
        <v>0</v>
      </c>
      <c r="BO192" s="53">
        <f t="shared" ca="1" si="98"/>
        <v>0</v>
      </c>
      <c r="BP192" s="53">
        <f t="shared" ca="1" si="99"/>
        <v>0</v>
      </c>
      <c r="BQ192" s="53">
        <f t="shared" ca="1" si="100"/>
        <v>0</v>
      </c>
      <c r="BR192" s="53">
        <f t="shared" ca="1" si="101"/>
        <v>0</v>
      </c>
      <c r="BS192" s="53">
        <f t="shared" ca="1" si="102"/>
        <v>0</v>
      </c>
      <c r="BU192" s="53">
        <v>0</v>
      </c>
      <c r="BV192" s="53">
        <v>0</v>
      </c>
      <c r="BW192" s="53">
        <v>0</v>
      </c>
      <c r="BX192" s="53">
        <v>0</v>
      </c>
      <c r="BY192" s="53">
        <v>0</v>
      </c>
      <c r="BZ192" s="53">
        <v>0</v>
      </c>
      <c r="CA192" s="53">
        <v>0</v>
      </c>
      <c r="CB192" s="53">
        <v>0</v>
      </c>
      <c r="CC192" s="53">
        <v>0</v>
      </c>
      <c r="CD192" s="53">
        <v>0</v>
      </c>
      <c r="CE192" s="53">
        <v>0</v>
      </c>
      <c r="CF192" s="53">
        <v>0</v>
      </c>
      <c r="CG192" s="53">
        <v>0</v>
      </c>
      <c r="CH192" s="53">
        <v>0</v>
      </c>
      <c r="CI192" s="53">
        <v>0</v>
      </c>
      <c r="CJ192" s="53">
        <v>0</v>
      </c>
      <c r="CK192" s="53">
        <v>0</v>
      </c>
      <c r="CL192" s="53">
        <v>0</v>
      </c>
      <c r="CM192" s="53">
        <v>0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0</v>
      </c>
      <c r="DA192" s="53">
        <v>0</v>
      </c>
      <c r="DB192" s="53">
        <v>0</v>
      </c>
      <c r="DC192" s="53">
        <v>0</v>
      </c>
      <c r="DD192" s="53">
        <v>0</v>
      </c>
    </row>
    <row r="193" spans="3:108" hidden="1" outlineLevel="1">
      <c r="C193" s="16" t="e">
        <f t="shared" si="103"/>
        <v>#DIV/0!</v>
      </c>
      <c r="D193" s="16">
        <f t="shared" si="104"/>
        <v>0</v>
      </c>
      <c r="E193" s="16">
        <f>COUNTIF($F$136:F193,F193)</f>
        <v>52</v>
      </c>
      <c r="F193" s="16" t="e">
        <f>O193</f>
        <v>#VALUE!</v>
      </c>
      <c r="G193" s="16" t="e">
        <f>P193</f>
        <v>#VALUE!</v>
      </c>
      <c r="L193" s="16">
        <v>4</v>
      </c>
      <c r="M193" s="16"/>
      <c r="N193" s="16"/>
      <c r="O193" s="71" t="e">
        <f>DGET(種族解放条件,T193,P191:P192)</f>
        <v>#VALUE!</v>
      </c>
      <c r="P193" s="71" t="e">
        <f>DGET(種族解放条件,U193,P191:P192)</f>
        <v>#VALUE!</v>
      </c>
      <c r="Q193" s="16"/>
      <c r="R193" s="16"/>
      <c r="S193" s="16"/>
      <c r="T193" s="16">
        <v>6</v>
      </c>
      <c r="U193" s="16">
        <v>7</v>
      </c>
      <c r="AE193" s="59">
        <v>101</v>
      </c>
      <c r="AF193" s="59">
        <f ca="1">IF(AI193&lt;&gt;0,0,COUNTIF(AI$92:$AI193,0))</f>
        <v>0</v>
      </c>
      <c r="AG193" s="59" t="s">
        <v>191</v>
      </c>
      <c r="AH193" s="59" t="s">
        <v>194</v>
      </c>
      <c r="AI193" s="59">
        <f t="shared" ca="1" si="66"/>
        <v>1</v>
      </c>
      <c r="AJ193" s="53">
        <f t="shared" ca="1" si="67"/>
        <v>0</v>
      </c>
      <c r="AK193" s="53">
        <f t="shared" ca="1" si="68"/>
        <v>0</v>
      </c>
      <c r="AL193" s="53">
        <f t="shared" ca="1" si="69"/>
        <v>0</v>
      </c>
      <c r="AM193" s="53">
        <f t="shared" ca="1" si="70"/>
        <v>0</v>
      </c>
      <c r="AN193" s="53">
        <f t="shared" ca="1" si="71"/>
        <v>0</v>
      </c>
      <c r="AO193" s="53">
        <f t="shared" ca="1" si="72"/>
        <v>0</v>
      </c>
      <c r="AP193" s="53">
        <f t="shared" ca="1" si="73"/>
        <v>0</v>
      </c>
      <c r="AQ193" s="53">
        <f t="shared" ca="1" si="74"/>
        <v>0</v>
      </c>
      <c r="AR193" s="53">
        <f t="shared" ca="1" si="75"/>
        <v>0</v>
      </c>
      <c r="AS193" s="53">
        <f t="shared" ca="1" si="76"/>
        <v>0</v>
      </c>
      <c r="AT193" s="53">
        <f t="shared" ca="1" si="77"/>
        <v>0</v>
      </c>
      <c r="AU193" s="53">
        <f t="shared" ca="1" si="78"/>
        <v>0</v>
      </c>
      <c r="AV193" s="53">
        <f t="shared" ca="1" si="79"/>
        <v>0</v>
      </c>
      <c r="AW193" s="53">
        <f t="shared" ca="1" si="80"/>
        <v>0</v>
      </c>
      <c r="AX193" s="53">
        <f t="shared" ca="1" si="81"/>
        <v>0</v>
      </c>
      <c r="AY193" s="53">
        <f t="shared" ca="1" si="82"/>
        <v>0</v>
      </c>
      <c r="AZ193" s="53">
        <f t="shared" ca="1" si="83"/>
        <v>0</v>
      </c>
      <c r="BA193" s="53">
        <f t="shared" ca="1" si="84"/>
        <v>0</v>
      </c>
      <c r="BB193" s="53">
        <f t="shared" ca="1" si="85"/>
        <v>0</v>
      </c>
      <c r="BC193" s="53">
        <f t="shared" ca="1" si="86"/>
        <v>1</v>
      </c>
      <c r="BD193" s="53">
        <f t="shared" ca="1" si="87"/>
        <v>0</v>
      </c>
      <c r="BE193" s="53">
        <f t="shared" ca="1" si="88"/>
        <v>0</v>
      </c>
      <c r="BF193" s="53">
        <f t="shared" ca="1" si="89"/>
        <v>0</v>
      </c>
      <c r="BG193" s="53">
        <f t="shared" ca="1" si="90"/>
        <v>0</v>
      </c>
      <c r="BH193" s="53">
        <f t="shared" ca="1" si="91"/>
        <v>0</v>
      </c>
      <c r="BI193" s="53">
        <f t="shared" ca="1" si="92"/>
        <v>0</v>
      </c>
      <c r="BJ193" s="53">
        <f t="shared" ca="1" si="93"/>
        <v>0</v>
      </c>
      <c r="BK193" s="53">
        <f t="shared" ca="1" si="94"/>
        <v>0</v>
      </c>
      <c r="BL193" s="53">
        <f t="shared" ca="1" si="95"/>
        <v>0</v>
      </c>
      <c r="BM193" s="53">
        <f t="shared" ca="1" si="96"/>
        <v>0</v>
      </c>
      <c r="BN193" s="53">
        <f t="shared" ca="1" si="97"/>
        <v>0</v>
      </c>
      <c r="BO193" s="53">
        <f t="shared" ca="1" si="98"/>
        <v>0</v>
      </c>
      <c r="BP193" s="53">
        <f t="shared" ca="1" si="99"/>
        <v>0</v>
      </c>
      <c r="BQ193" s="53">
        <f t="shared" ca="1" si="100"/>
        <v>0</v>
      </c>
      <c r="BR193" s="53">
        <f t="shared" ca="1" si="101"/>
        <v>0</v>
      </c>
      <c r="BS193" s="53">
        <f t="shared" ca="1" si="102"/>
        <v>0</v>
      </c>
      <c r="BU193" s="53">
        <v>0</v>
      </c>
      <c r="BV193" s="53">
        <v>0</v>
      </c>
      <c r="BW193" s="53">
        <v>0</v>
      </c>
      <c r="BX193" s="53">
        <v>0</v>
      </c>
      <c r="BY193" s="53">
        <v>0</v>
      </c>
      <c r="BZ193" s="53">
        <v>0</v>
      </c>
      <c r="CA193" s="53">
        <v>0</v>
      </c>
      <c r="CB193" s="53">
        <v>0</v>
      </c>
      <c r="CC193" s="53">
        <v>0</v>
      </c>
      <c r="CD193" s="53">
        <v>0</v>
      </c>
      <c r="CE193" s="53">
        <v>0</v>
      </c>
      <c r="CF193" s="53">
        <v>0</v>
      </c>
      <c r="CG193" s="53">
        <v>0</v>
      </c>
      <c r="CH193" s="53">
        <v>0</v>
      </c>
      <c r="CI193" s="53">
        <v>0</v>
      </c>
      <c r="CJ193" s="53">
        <v>0</v>
      </c>
      <c r="CK193" s="53">
        <v>0</v>
      </c>
      <c r="CL193" s="53">
        <v>0</v>
      </c>
      <c r="CM193" s="53">
        <v>0</v>
      </c>
      <c r="CN193" s="53">
        <v>1</v>
      </c>
      <c r="CO193" s="53">
        <v>0</v>
      </c>
      <c r="CP193" s="53">
        <v>0</v>
      </c>
      <c r="CQ193" s="53">
        <v>0</v>
      </c>
      <c r="CR193" s="53">
        <v>0</v>
      </c>
      <c r="CS193" s="53">
        <v>0</v>
      </c>
      <c r="CT193" s="53">
        <v>0</v>
      </c>
      <c r="CU193" s="53">
        <v>0</v>
      </c>
      <c r="CV193" s="53">
        <v>0</v>
      </c>
      <c r="CW193" s="53">
        <v>0</v>
      </c>
      <c r="CX193" s="53">
        <v>0</v>
      </c>
      <c r="CY193" s="53">
        <v>0</v>
      </c>
      <c r="CZ193" s="53">
        <v>0</v>
      </c>
      <c r="DA193" s="53">
        <v>0</v>
      </c>
      <c r="DB193" s="53">
        <v>0</v>
      </c>
      <c r="DC193" s="53">
        <v>0</v>
      </c>
      <c r="DD193" s="53">
        <v>0</v>
      </c>
    </row>
    <row r="194" spans="3:108" hidden="1" outlineLevel="1">
      <c r="C194" s="16" t="e">
        <f t="shared" si="103"/>
        <v>#DIV/0!</v>
      </c>
      <c r="D194" s="16">
        <f t="shared" si="104"/>
        <v>0</v>
      </c>
      <c r="E194" s="16">
        <f>COUNTIF($F$136:F194,F194)</f>
        <v>53</v>
      </c>
      <c r="F194" s="16" t="e">
        <f>M194</f>
        <v>#VALUE!</v>
      </c>
      <c r="G194" s="16" t="e">
        <f>N194</f>
        <v>#VALUE!</v>
      </c>
      <c r="L194" s="16">
        <v>5</v>
      </c>
      <c r="M194" s="72" t="e">
        <f>DGET(種族解放条件,T194,O192:O193)</f>
        <v>#VALUE!</v>
      </c>
      <c r="N194" s="72" t="e">
        <f>DGET(種族解放条件,U194,O192:O193)</f>
        <v>#VALUE!</v>
      </c>
      <c r="O194" s="16"/>
      <c r="P194" s="16"/>
      <c r="Q194" s="16"/>
      <c r="R194" s="16"/>
      <c r="S194" s="16"/>
      <c r="T194" s="16">
        <v>6</v>
      </c>
      <c r="U194" s="16">
        <v>7</v>
      </c>
      <c r="AE194" s="59">
        <v>102</v>
      </c>
      <c r="AF194" s="59">
        <f ca="1">IF(AI194&lt;&gt;0,0,COUNTIF(AI$92:$AI194,0))</f>
        <v>0</v>
      </c>
      <c r="AG194" s="59" t="s">
        <v>191</v>
      </c>
      <c r="AH194" s="59" t="s">
        <v>195</v>
      </c>
      <c r="AI194" s="59">
        <f t="shared" ca="1" si="66"/>
        <v>1</v>
      </c>
      <c r="AJ194" s="53">
        <f t="shared" ca="1" si="67"/>
        <v>0</v>
      </c>
      <c r="AK194" s="53">
        <f t="shared" ca="1" si="68"/>
        <v>0</v>
      </c>
      <c r="AL194" s="53">
        <f t="shared" ca="1" si="69"/>
        <v>0</v>
      </c>
      <c r="AM194" s="53">
        <f t="shared" ca="1" si="70"/>
        <v>0</v>
      </c>
      <c r="AN194" s="53">
        <f t="shared" ca="1" si="71"/>
        <v>0</v>
      </c>
      <c r="AO194" s="53">
        <f t="shared" ca="1" si="72"/>
        <v>0</v>
      </c>
      <c r="AP194" s="53">
        <f t="shared" ca="1" si="73"/>
        <v>0</v>
      </c>
      <c r="AQ194" s="53">
        <f t="shared" ca="1" si="74"/>
        <v>0</v>
      </c>
      <c r="AR194" s="53">
        <f t="shared" ca="1" si="75"/>
        <v>0</v>
      </c>
      <c r="AS194" s="53">
        <f t="shared" ca="1" si="76"/>
        <v>0</v>
      </c>
      <c r="AT194" s="53">
        <f t="shared" ca="1" si="77"/>
        <v>0</v>
      </c>
      <c r="AU194" s="53">
        <f t="shared" ca="1" si="78"/>
        <v>0</v>
      </c>
      <c r="AV194" s="53">
        <f t="shared" ca="1" si="79"/>
        <v>0</v>
      </c>
      <c r="AW194" s="53">
        <f t="shared" ca="1" si="80"/>
        <v>0</v>
      </c>
      <c r="AX194" s="53">
        <f t="shared" ca="1" si="81"/>
        <v>0</v>
      </c>
      <c r="AY194" s="53">
        <f t="shared" ca="1" si="82"/>
        <v>0</v>
      </c>
      <c r="AZ194" s="53">
        <f t="shared" ca="1" si="83"/>
        <v>0</v>
      </c>
      <c r="BA194" s="53">
        <f t="shared" ca="1" si="84"/>
        <v>0</v>
      </c>
      <c r="BB194" s="53">
        <f t="shared" ca="1" si="85"/>
        <v>0</v>
      </c>
      <c r="BC194" s="53">
        <f t="shared" ca="1" si="86"/>
        <v>1</v>
      </c>
      <c r="BD194" s="53">
        <f t="shared" ca="1" si="87"/>
        <v>0</v>
      </c>
      <c r="BE194" s="53">
        <f t="shared" ca="1" si="88"/>
        <v>0</v>
      </c>
      <c r="BF194" s="53">
        <f t="shared" ca="1" si="89"/>
        <v>0</v>
      </c>
      <c r="BG194" s="53">
        <f t="shared" ca="1" si="90"/>
        <v>0</v>
      </c>
      <c r="BH194" s="53">
        <f t="shared" ca="1" si="91"/>
        <v>0</v>
      </c>
      <c r="BI194" s="53">
        <f t="shared" ca="1" si="92"/>
        <v>0</v>
      </c>
      <c r="BJ194" s="53">
        <f t="shared" ca="1" si="93"/>
        <v>0</v>
      </c>
      <c r="BK194" s="53">
        <f t="shared" ca="1" si="94"/>
        <v>0</v>
      </c>
      <c r="BL194" s="53">
        <f t="shared" ca="1" si="95"/>
        <v>0</v>
      </c>
      <c r="BM194" s="53">
        <f t="shared" ca="1" si="96"/>
        <v>0</v>
      </c>
      <c r="BN194" s="53">
        <f t="shared" ca="1" si="97"/>
        <v>0</v>
      </c>
      <c r="BO194" s="53">
        <f t="shared" ca="1" si="98"/>
        <v>0</v>
      </c>
      <c r="BP194" s="53">
        <f t="shared" ca="1" si="99"/>
        <v>0</v>
      </c>
      <c r="BQ194" s="53">
        <f t="shared" ca="1" si="100"/>
        <v>0</v>
      </c>
      <c r="BR194" s="53">
        <f t="shared" ca="1" si="101"/>
        <v>0</v>
      </c>
      <c r="BS194" s="53">
        <f t="shared" ca="1" si="102"/>
        <v>0</v>
      </c>
      <c r="BU194" s="53">
        <v>0</v>
      </c>
      <c r="BV194" s="53">
        <v>0</v>
      </c>
      <c r="BW194" s="53">
        <v>0</v>
      </c>
      <c r="BX194" s="53">
        <v>0</v>
      </c>
      <c r="BY194" s="53">
        <v>0</v>
      </c>
      <c r="BZ194" s="53">
        <v>0</v>
      </c>
      <c r="CA194" s="53">
        <v>0</v>
      </c>
      <c r="CB194" s="53">
        <v>0</v>
      </c>
      <c r="CC194" s="53">
        <v>0</v>
      </c>
      <c r="CD194" s="53">
        <v>0</v>
      </c>
      <c r="CE194" s="53">
        <v>0</v>
      </c>
      <c r="CF194" s="53">
        <v>0</v>
      </c>
      <c r="CG194" s="53">
        <v>0</v>
      </c>
      <c r="CH194" s="53">
        <v>0</v>
      </c>
      <c r="CI194" s="53">
        <v>0</v>
      </c>
      <c r="CJ194" s="53">
        <v>0</v>
      </c>
      <c r="CK194" s="53">
        <v>0</v>
      </c>
      <c r="CL194" s="53">
        <v>0</v>
      </c>
      <c r="CM194" s="53">
        <v>0</v>
      </c>
      <c r="CN194" s="53">
        <v>2</v>
      </c>
      <c r="CO194" s="53">
        <v>0</v>
      </c>
      <c r="CP194" s="53">
        <v>0</v>
      </c>
      <c r="CQ194" s="53">
        <v>0</v>
      </c>
      <c r="CR194" s="53">
        <v>0</v>
      </c>
      <c r="CS194" s="53">
        <v>0</v>
      </c>
      <c r="CT194" s="53">
        <v>0</v>
      </c>
      <c r="CU194" s="53">
        <v>0</v>
      </c>
      <c r="CV194" s="53">
        <v>0</v>
      </c>
      <c r="CW194" s="53">
        <v>0</v>
      </c>
      <c r="CX194" s="53">
        <v>0</v>
      </c>
      <c r="CY194" s="53">
        <v>0</v>
      </c>
      <c r="CZ194" s="53">
        <v>0</v>
      </c>
      <c r="DA194" s="53">
        <v>0</v>
      </c>
      <c r="DB194" s="53">
        <v>0</v>
      </c>
      <c r="DC194" s="53">
        <v>0</v>
      </c>
      <c r="DD194" s="53">
        <v>0</v>
      </c>
    </row>
    <row r="195" spans="3:108" hidden="1" outlineLevel="1">
      <c r="C195" s="16" t="e">
        <f t="shared" si="103"/>
        <v>#DIV/0!</v>
      </c>
      <c r="D195" s="16">
        <f t="shared" si="104"/>
        <v>0</v>
      </c>
      <c r="E195" s="16">
        <f>COUNTIF($F$136:F195,F195)</f>
        <v>54</v>
      </c>
      <c r="F195" s="16" t="e">
        <f>M195</f>
        <v>#VALUE!</v>
      </c>
      <c r="G195" s="16" t="e">
        <f>N195</f>
        <v>#VALUE!</v>
      </c>
      <c r="L195" s="16">
        <v>5</v>
      </c>
      <c r="M195" s="72" t="e">
        <f>DGET(種族解放条件,T195,O192:O193)</f>
        <v>#VALUE!</v>
      </c>
      <c r="N195" s="72" t="e">
        <f>DGET(種族解放条件,U195,O192:O193)</f>
        <v>#VALUE!</v>
      </c>
      <c r="O195" s="16" t="s">
        <v>2</v>
      </c>
      <c r="P195" s="16"/>
      <c r="Q195" s="16"/>
      <c r="R195" s="16"/>
      <c r="S195" s="16"/>
      <c r="T195" s="16">
        <v>8</v>
      </c>
      <c r="U195" s="16">
        <v>9</v>
      </c>
      <c r="AE195" s="59">
        <v>103</v>
      </c>
      <c r="AF195" s="59">
        <f ca="1">IF(AI195&lt;&gt;0,0,COUNTIF(AI$92:$AI195,0))</f>
        <v>0</v>
      </c>
      <c r="AG195" s="59" t="s">
        <v>191</v>
      </c>
      <c r="AH195" s="59" t="s">
        <v>196</v>
      </c>
      <c r="AI195" s="59">
        <f t="shared" ca="1" si="66"/>
        <v>1</v>
      </c>
      <c r="AJ195" s="53">
        <f t="shared" ca="1" si="67"/>
        <v>0</v>
      </c>
      <c r="AK195" s="53">
        <f t="shared" ca="1" si="68"/>
        <v>0</v>
      </c>
      <c r="AL195" s="53">
        <f t="shared" ca="1" si="69"/>
        <v>0</v>
      </c>
      <c r="AM195" s="53">
        <f t="shared" ca="1" si="70"/>
        <v>0</v>
      </c>
      <c r="AN195" s="53">
        <f t="shared" ca="1" si="71"/>
        <v>0</v>
      </c>
      <c r="AO195" s="53">
        <f t="shared" ca="1" si="72"/>
        <v>0</v>
      </c>
      <c r="AP195" s="53">
        <f t="shared" ca="1" si="73"/>
        <v>0</v>
      </c>
      <c r="AQ195" s="53">
        <f t="shared" ca="1" si="74"/>
        <v>0</v>
      </c>
      <c r="AR195" s="53">
        <f t="shared" ca="1" si="75"/>
        <v>0</v>
      </c>
      <c r="AS195" s="53">
        <f t="shared" ca="1" si="76"/>
        <v>0</v>
      </c>
      <c r="AT195" s="53">
        <f t="shared" ca="1" si="77"/>
        <v>0</v>
      </c>
      <c r="AU195" s="53">
        <f t="shared" ca="1" si="78"/>
        <v>0</v>
      </c>
      <c r="AV195" s="53">
        <f t="shared" ca="1" si="79"/>
        <v>0</v>
      </c>
      <c r="AW195" s="53">
        <f t="shared" ca="1" si="80"/>
        <v>0</v>
      </c>
      <c r="AX195" s="53">
        <f t="shared" ca="1" si="81"/>
        <v>0</v>
      </c>
      <c r="AY195" s="53">
        <f t="shared" ca="1" si="82"/>
        <v>0</v>
      </c>
      <c r="AZ195" s="53">
        <f t="shared" ca="1" si="83"/>
        <v>0</v>
      </c>
      <c r="BA195" s="53">
        <f t="shared" ca="1" si="84"/>
        <v>0</v>
      </c>
      <c r="BB195" s="53">
        <f t="shared" ca="1" si="85"/>
        <v>0</v>
      </c>
      <c r="BC195" s="53">
        <f t="shared" ca="1" si="86"/>
        <v>1</v>
      </c>
      <c r="BD195" s="53">
        <f t="shared" ca="1" si="87"/>
        <v>0</v>
      </c>
      <c r="BE195" s="53">
        <f t="shared" ca="1" si="88"/>
        <v>0</v>
      </c>
      <c r="BF195" s="53">
        <f t="shared" ca="1" si="89"/>
        <v>0</v>
      </c>
      <c r="BG195" s="53">
        <f t="shared" ca="1" si="90"/>
        <v>0</v>
      </c>
      <c r="BH195" s="53">
        <f t="shared" ca="1" si="91"/>
        <v>0</v>
      </c>
      <c r="BI195" s="53">
        <f t="shared" ca="1" si="92"/>
        <v>0</v>
      </c>
      <c r="BJ195" s="53">
        <f t="shared" ca="1" si="93"/>
        <v>0</v>
      </c>
      <c r="BK195" s="53">
        <f t="shared" ca="1" si="94"/>
        <v>0</v>
      </c>
      <c r="BL195" s="53">
        <f t="shared" ca="1" si="95"/>
        <v>0</v>
      </c>
      <c r="BM195" s="53">
        <f t="shared" ca="1" si="96"/>
        <v>0</v>
      </c>
      <c r="BN195" s="53">
        <f t="shared" ca="1" si="97"/>
        <v>0</v>
      </c>
      <c r="BO195" s="53">
        <f t="shared" ca="1" si="98"/>
        <v>0</v>
      </c>
      <c r="BP195" s="53">
        <f t="shared" ca="1" si="99"/>
        <v>0</v>
      </c>
      <c r="BQ195" s="53">
        <f t="shared" ca="1" si="100"/>
        <v>0</v>
      </c>
      <c r="BR195" s="53">
        <f t="shared" ca="1" si="101"/>
        <v>0</v>
      </c>
      <c r="BS195" s="53">
        <f t="shared" ca="1" si="102"/>
        <v>0</v>
      </c>
      <c r="BU195" s="53">
        <v>0</v>
      </c>
      <c r="BV195" s="53">
        <v>0</v>
      </c>
      <c r="BW195" s="53">
        <v>0</v>
      </c>
      <c r="BX195" s="53">
        <v>0</v>
      </c>
      <c r="BY195" s="53">
        <v>0</v>
      </c>
      <c r="BZ195" s="53">
        <v>0</v>
      </c>
      <c r="CA195" s="53">
        <v>0</v>
      </c>
      <c r="CB195" s="53">
        <v>0</v>
      </c>
      <c r="CC195" s="53">
        <v>0</v>
      </c>
      <c r="CD195" s="53">
        <v>0</v>
      </c>
      <c r="CE195" s="53">
        <v>0</v>
      </c>
      <c r="CF195" s="53">
        <v>0</v>
      </c>
      <c r="CG195" s="53">
        <v>0</v>
      </c>
      <c r="CH195" s="53">
        <v>0</v>
      </c>
      <c r="CI195" s="53">
        <v>0</v>
      </c>
      <c r="CJ195" s="53">
        <v>0</v>
      </c>
      <c r="CK195" s="53">
        <v>0</v>
      </c>
      <c r="CL195" s="53">
        <v>0</v>
      </c>
      <c r="CM195" s="53">
        <v>0</v>
      </c>
      <c r="CN195" s="53">
        <v>3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0</v>
      </c>
      <c r="DA195" s="53">
        <v>0</v>
      </c>
      <c r="DB195" s="53">
        <v>0</v>
      </c>
      <c r="DC195" s="53">
        <v>0</v>
      </c>
      <c r="DD195" s="53">
        <v>0</v>
      </c>
    </row>
    <row r="196" spans="3:108" hidden="1" outlineLevel="1">
      <c r="C196" s="16" t="e">
        <f t="shared" si="103"/>
        <v>#DIV/0!</v>
      </c>
      <c r="D196" s="16">
        <f t="shared" si="104"/>
        <v>0</v>
      </c>
      <c r="E196" s="16">
        <f>COUNTIF($F$136:F196,F196)</f>
        <v>55</v>
      </c>
      <c r="F196" s="16" t="e">
        <f>O196</f>
        <v>#VALUE!</v>
      </c>
      <c r="G196" s="16" t="e">
        <f>P196</f>
        <v>#VALUE!</v>
      </c>
      <c r="L196" s="16">
        <v>4</v>
      </c>
      <c r="M196" s="16"/>
      <c r="N196" s="16"/>
      <c r="O196" s="71" t="e">
        <f>DGET(種族解放条件,T196,P191:P192)</f>
        <v>#VALUE!</v>
      </c>
      <c r="P196" s="71" t="e">
        <f>DGET(種族解放条件,U196,P191:P192)</f>
        <v>#VALUE!</v>
      </c>
      <c r="Q196" s="16"/>
      <c r="R196" s="16"/>
      <c r="S196" s="16"/>
      <c r="T196" s="16">
        <v>8</v>
      </c>
      <c r="U196" s="16">
        <v>9</v>
      </c>
      <c r="AE196" s="59">
        <v>104</v>
      </c>
      <c r="AF196" s="59">
        <f ca="1">IF(AI196&lt;&gt;0,0,COUNTIF(AI$92:$AI196,0))</f>
        <v>0</v>
      </c>
      <c r="AG196" s="59" t="s">
        <v>191</v>
      </c>
      <c r="AH196" s="59" t="s">
        <v>197</v>
      </c>
      <c r="AI196" s="59">
        <f t="shared" ca="1" si="66"/>
        <v>1</v>
      </c>
      <c r="AJ196" s="53">
        <f t="shared" ca="1" si="67"/>
        <v>0</v>
      </c>
      <c r="AK196" s="53">
        <f t="shared" ca="1" si="68"/>
        <v>0</v>
      </c>
      <c r="AL196" s="53">
        <f t="shared" ca="1" si="69"/>
        <v>0</v>
      </c>
      <c r="AM196" s="53">
        <f t="shared" ca="1" si="70"/>
        <v>0</v>
      </c>
      <c r="AN196" s="53">
        <f t="shared" ca="1" si="71"/>
        <v>0</v>
      </c>
      <c r="AO196" s="53">
        <f t="shared" ca="1" si="72"/>
        <v>0</v>
      </c>
      <c r="AP196" s="53">
        <f t="shared" ca="1" si="73"/>
        <v>0</v>
      </c>
      <c r="AQ196" s="53">
        <f t="shared" ca="1" si="74"/>
        <v>0</v>
      </c>
      <c r="AR196" s="53">
        <f t="shared" ca="1" si="75"/>
        <v>0</v>
      </c>
      <c r="AS196" s="53">
        <f t="shared" ca="1" si="76"/>
        <v>0</v>
      </c>
      <c r="AT196" s="53">
        <f t="shared" ca="1" si="77"/>
        <v>0</v>
      </c>
      <c r="AU196" s="53">
        <f t="shared" ca="1" si="78"/>
        <v>0</v>
      </c>
      <c r="AV196" s="53">
        <f t="shared" ca="1" si="79"/>
        <v>0</v>
      </c>
      <c r="AW196" s="53">
        <f t="shared" ca="1" si="80"/>
        <v>0</v>
      </c>
      <c r="AX196" s="53">
        <f t="shared" ca="1" si="81"/>
        <v>0</v>
      </c>
      <c r="AY196" s="53">
        <f t="shared" ca="1" si="82"/>
        <v>0</v>
      </c>
      <c r="AZ196" s="53">
        <f t="shared" ca="1" si="83"/>
        <v>0</v>
      </c>
      <c r="BA196" s="53">
        <f t="shared" ca="1" si="84"/>
        <v>0</v>
      </c>
      <c r="BB196" s="53">
        <f t="shared" ca="1" si="85"/>
        <v>0</v>
      </c>
      <c r="BC196" s="53">
        <f t="shared" ca="1" si="86"/>
        <v>1</v>
      </c>
      <c r="BD196" s="53">
        <f t="shared" ca="1" si="87"/>
        <v>0</v>
      </c>
      <c r="BE196" s="53">
        <f t="shared" ca="1" si="88"/>
        <v>0</v>
      </c>
      <c r="BF196" s="53">
        <f t="shared" ca="1" si="89"/>
        <v>0</v>
      </c>
      <c r="BG196" s="53">
        <f t="shared" ca="1" si="90"/>
        <v>0</v>
      </c>
      <c r="BH196" s="53">
        <f t="shared" ca="1" si="91"/>
        <v>0</v>
      </c>
      <c r="BI196" s="53">
        <f t="shared" ca="1" si="92"/>
        <v>0</v>
      </c>
      <c r="BJ196" s="53">
        <f t="shared" ca="1" si="93"/>
        <v>0</v>
      </c>
      <c r="BK196" s="53">
        <f t="shared" ca="1" si="94"/>
        <v>0</v>
      </c>
      <c r="BL196" s="53">
        <f t="shared" ca="1" si="95"/>
        <v>0</v>
      </c>
      <c r="BM196" s="53">
        <f t="shared" ca="1" si="96"/>
        <v>0</v>
      </c>
      <c r="BN196" s="53">
        <f t="shared" ca="1" si="97"/>
        <v>0</v>
      </c>
      <c r="BO196" s="53">
        <f t="shared" ca="1" si="98"/>
        <v>0</v>
      </c>
      <c r="BP196" s="53">
        <f t="shared" ca="1" si="99"/>
        <v>0</v>
      </c>
      <c r="BQ196" s="53">
        <f t="shared" ca="1" si="100"/>
        <v>0</v>
      </c>
      <c r="BR196" s="53">
        <f t="shared" ca="1" si="101"/>
        <v>0</v>
      </c>
      <c r="BS196" s="53">
        <f t="shared" ca="1" si="102"/>
        <v>0</v>
      </c>
      <c r="BU196" s="53">
        <v>0</v>
      </c>
      <c r="BV196" s="53">
        <v>0</v>
      </c>
      <c r="BW196" s="53">
        <v>0</v>
      </c>
      <c r="BX196" s="53">
        <v>0</v>
      </c>
      <c r="BY196" s="53">
        <v>0</v>
      </c>
      <c r="BZ196" s="53">
        <v>0</v>
      </c>
      <c r="CA196" s="53">
        <v>0</v>
      </c>
      <c r="CB196" s="53">
        <v>0</v>
      </c>
      <c r="CC196" s="53">
        <v>0</v>
      </c>
      <c r="CD196" s="53">
        <v>0</v>
      </c>
      <c r="CE196" s="53">
        <v>0</v>
      </c>
      <c r="CF196" s="53">
        <v>0</v>
      </c>
      <c r="CG196" s="53">
        <v>0</v>
      </c>
      <c r="CH196" s="53">
        <v>0</v>
      </c>
      <c r="CI196" s="53">
        <v>0</v>
      </c>
      <c r="CJ196" s="53">
        <v>0</v>
      </c>
      <c r="CK196" s="53">
        <v>0</v>
      </c>
      <c r="CL196" s="53">
        <v>0</v>
      </c>
      <c r="CM196" s="53">
        <v>0</v>
      </c>
      <c r="CN196" s="53">
        <v>4</v>
      </c>
      <c r="CO196" s="53">
        <v>0</v>
      </c>
      <c r="CP196" s="53">
        <v>0</v>
      </c>
      <c r="CQ196" s="53">
        <v>0</v>
      </c>
      <c r="CR196" s="53">
        <v>0</v>
      </c>
      <c r="CS196" s="53">
        <v>0</v>
      </c>
      <c r="CT196" s="53">
        <v>0</v>
      </c>
      <c r="CU196" s="53">
        <v>0</v>
      </c>
      <c r="CV196" s="53">
        <v>0</v>
      </c>
      <c r="CW196" s="53">
        <v>0</v>
      </c>
      <c r="CX196" s="53">
        <v>0</v>
      </c>
      <c r="CY196" s="53">
        <v>0</v>
      </c>
      <c r="CZ196" s="53">
        <v>0</v>
      </c>
      <c r="DA196" s="53">
        <v>0</v>
      </c>
      <c r="DB196" s="53">
        <v>0</v>
      </c>
      <c r="DC196" s="53">
        <v>0</v>
      </c>
      <c r="DD196" s="53">
        <v>0</v>
      </c>
    </row>
    <row r="197" spans="3:108" hidden="1" outlineLevel="1">
      <c r="C197" s="16" t="e">
        <f t="shared" si="103"/>
        <v>#DIV/0!</v>
      </c>
      <c r="D197" s="16">
        <f t="shared" si="104"/>
        <v>0</v>
      </c>
      <c r="E197" s="16">
        <f>COUNTIF($F$136:F197,F197)</f>
        <v>56</v>
      </c>
      <c r="F197" s="16" t="e">
        <f>M197</f>
        <v>#VALUE!</v>
      </c>
      <c r="G197" s="16" t="e">
        <f>N197</f>
        <v>#VALUE!</v>
      </c>
      <c r="L197" s="16">
        <v>5</v>
      </c>
      <c r="M197" s="72" t="e">
        <f>DGET(種族解放条件,T197,O195:O196)</f>
        <v>#VALUE!</v>
      </c>
      <c r="N197" s="72" t="e">
        <f>DGET(種族解放条件,U197,O195:O196)</f>
        <v>#VALUE!</v>
      </c>
      <c r="O197" s="16"/>
      <c r="P197" s="16"/>
      <c r="Q197" s="16"/>
      <c r="R197" s="16"/>
      <c r="S197" s="16"/>
      <c r="T197" s="16">
        <v>6</v>
      </c>
      <c r="U197" s="16">
        <v>7</v>
      </c>
      <c r="AE197" s="59">
        <v>105</v>
      </c>
      <c r="AF197" s="59">
        <f ca="1">IF(AI197&lt;&gt;0,0,COUNTIF(AI$92:$AI197,0))</f>
        <v>0</v>
      </c>
      <c r="AG197" s="59" t="s">
        <v>191</v>
      </c>
      <c r="AH197" s="59" t="s">
        <v>198</v>
      </c>
      <c r="AI197" s="59">
        <f t="shared" ca="1" si="66"/>
        <v>1</v>
      </c>
      <c r="AJ197" s="53">
        <f t="shared" ca="1" si="67"/>
        <v>0</v>
      </c>
      <c r="AK197" s="53">
        <f t="shared" ca="1" si="68"/>
        <v>0</v>
      </c>
      <c r="AL197" s="53">
        <f t="shared" ca="1" si="69"/>
        <v>0</v>
      </c>
      <c r="AM197" s="53">
        <f t="shared" ca="1" si="70"/>
        <v>0</v>
      </c>
      <c r="AN197" s="53">
        <f t="shared" ca="1" si="71"/>
        <v>0</v>
      </c>
      <c r="AO197" s="53">
        <f t="shared" ca="1" si="72"/>
        <v>0</v>
      </c>
      <c r="AP197" s="53">
        <f t="shared" ca="1" si="73"/>
        <v>0</v>
      </c>
      <c r="AQ197" s="53">
        <f t="shared" ca="1" si="74"/>
        <v>0</v>
      </c>
      <c r="AR197" s="53">
        <f t="shared" ca="1" si="75"/>
        <v>0</v>
      </c>
      <c r="AS197" s="53">
        <f t="shared" ca="1" si="76"/>
        <v>0</v>
      </c>
      <c r="AT197" s="53">
        <f t="shared" ca="1" si="77"/>
        <v>0</v>
      </c>
      <c r="AU197" s="53">
        <f t="shared" ca="1" si="78"/>
        <v>0</v>
      </c>
      <c r="AV197" s="53">
        <f t="shared" ca="1" si="79"/>
        <v>0</v>
      </c>
      <c r="AW197" s="53">
        <f t="shared" ca="1" si="80"/>
        <v>0</v>
      </c>
      <c r="AX197" s="53">
        <f t="shared" ca="1" si="81"/>
        <v>0</v>
      </c>
      <c r="AY197" s="53">
        <f t="shared" ca="1" si="82"/>
        <v>0</v>
      </c>
      <c r="AZ197" s="53">
        <f t="shared" ca="1" si="83"/>
        <v>0</v>
      </c>
      <c r="BA197" s="53">
        <f t="shared" ca="1" si="84"/>
        <v>0</v>
      </c>
      <c r="BB197" s="53">
        <f t="shared" ca="1" si="85"/>
        <v>0</v>
      </c>
      <c r="BC197" s="53">
        <f t="shared" ca="1" si="86"/>
        <v>1</v>
      </c>
      <c r="BD197" s="53">
        <f t="shared" ca="1" si="87"/>
        <v>0</v>
      </c>
      <c r="BE197" s="53">
        <f t="shared" ca="1" si="88"/>
        <v>0</v>
      </c>
      <c r="BF197" s="53">
        <f t="shared" ca="1" si="89"/>
        <v>0</v>
      </c>
      <c r="BG197" s="53">
        <f t="shared" ca="1" si="90"/>
        <v>0</v>
      </c>
      <c r="BH197" s="53">
        <f t="shared" ca="1" si="91"/>
        <v>0</v>
      </c>
      <c r="BI197" s="53">
        <f t="shared" ca="1" si="92"/>
        <v>0</v>
      </c>
      <c r="BJ197" s="53">
        <f t="shared" ca="1" si="93"/>
        <v>0</v>
      </c>
      <c r="BK197" s="53">
        <f t="shared" ca="1" si="94"/>
        <v>0</v>
      </c>
      <c r="BL197" s="53">
        <f t="shared" ca="1" si="95"/>
        <v>0</v>
      </c>
      <c r="BM197" s="53">
        <f t="shared" ca="1" si="96"/>
        <v>0</v>
      </c>
      <c r="BN197" s="53">
        <f t="shared" ca="1" si="97"/>
        <v>0</v>
      </c>
      <c r="BO197" s="53">
        <f t="shared" ca="1" si="98"/>
        <v>0</v>
      </c>
      <c r="BP197" s="53">
        <f t="shared" ca="1" si="99"/>
        <v>0</v>
      </c>
      <c r="BQ197" s="53">
        <f t="shared" ca="1" si="100"/>
        <v>0</v>
      </c>
      <c r="BR197" s="53">
        <f t="shared" ca="1" si="101"/>
        <v>0</v>
      </c>
      <c r="BS197" s="53">
        <f t="shared" ca="1" si="102"/>
        <v>0</v>
      </c>
      <c r="BU197" s="53">
        <v>0</v>
      </c>
      <c r="BV197" s="53">
        <v>0</v>
      </c>
      <c r="BW197" s="53">
        <v>0</v>
      </c>
      <c r="BX197" s="53">
        <v>0</v>
      </c>
      <c r="BY197" s="53">
        <v>0</v>
      </c>
      <c r="BZ197" s="53">
        <v>0</v>
      </c>
      <c r="CA197" s="53">
        <v>0</v>
      </c>
      <c r="CB197" s="53">
        <v>0</v>
      </c>
      <c r="CC197" s="53">
        <v>0</v>
      </c>
      <c r="CD197" s="53">
        <v>0</v>
      </c>
      <c r="CE197" s="53">
        <v>0</v>
      </c>
      <c r="CF197" s="53">
        <v>0</v>
      </c>
      <c r="CG197" s="53">
        <v>0</v>
      </c>
      <c r="CH197" s="53">
        <v>0</v>
      </c>
      <c r="CI197" s="53">
        <v>0</v>
      </c>
      <c r="CJ197" s="53">
        <v>0</v>
      </c>
      <c r="CK197" s="53">
        <v>0</v>
      </c>
      <c r="CL197" s="53">
        <v>0</v>
      </c>
      <c r="CM197" s="53">
        <v>0</v>
      </c>
      <c r="CN197" s="53">
        <v>5</v>
      </c>
      <c r="CO197" s="53">
        <v>0</v>
      </c>
      <c r="CP197" s="53">
        <v>0</v>
      </c>
      <c r="CQ197" s="53">
        <v>0</v>
      </c>
      <c r="CR197" s="53">
        <v>0</v>
      </c>
      <c r="CS197" s="53">
        <v>0</v>
      </c>
      <c r="CT197" s="53">
        <v>0</v>
      </c>
      <c r="CU197" s="53">
        <v>0</v>
      </c>
      <c r="CV197" s="53">
        <v>0</v>
      </c>
      <c r="CW197" s="53">
        <v>0</v>
      </c>
      <c r="CX197" s="53">
        <v>0</v>
      </c>
      <c r="CY197" s="53">
        <v>0</v>
      </c>
      <c r="CZ197" s="53">
        <v>0</v>
      </c>
      <c r="DA197" s="53">
        <v>0</v>
      </c>
      <c r="DB197" s="53">
        <v>0</v>
      </c>
      <c r="DC197" s="53">
        <v>0</v>
      </c>
      <c r="DD197" s="53">
        <v>0</v>
      </c>
    </row>
    <row r="198" spans="3:108" hidden="1" outlineLevel="1">
      <c r="C198" s="16" t="e">
        <f t="shared" si="103"/>
        <v>#DIV/0!</v>
      </c>
      <c r="D198" s="16">
        <f t="shared" si="104"/>
        <v>0</v>
      </c>
      <c r="E198" s="16">
        <f>COUNTIF($F$136:F198,F198)</f>
        <v>57</v>
      </c>
      <c r="F198" s="16" t="e">
        <f>M198</f>
        <v>#VALUE!</v>
      </c>
      <c r="G198" s="16" t="e">
        <f>N198</f>
        <v>#VALUE!</v>
      </c>
      <c r="L198" s="16">
        <v>5</v>
      </c>
      <c r="M198" s="72" t="e">
        <f>DGET(種族解放条件,T198,O195:O196)</f>
        <v>#VALUE!</v>
      </c>
      <c r="N198" s="72" t="e">
        <f>DGET(種族解放条件,U198,O195:O196)</f>
        <v>#VALUE!</v>
      </c>
      <c r="O198" s="16"/>
      <c r="P198" s="16"/>
      <c r="Q198" s="16" t="s">
        <v>2</v>
      </c>
      <c r="R198" s="16"/>
      <c r="S198" s="16"/>
      <c r="T198" s="16">
        <v>8</v>
      </c>
      <c r="U198" s="16">
        <v>9</v>
      </c>
      <c r="AE198" s="59">
        <v>106</v>
      </c>
      <c r="AF198" s="59">
        <f ca="1">IF(AI198&lt;&gt;0,0,COUNTIF(AI$92:$AI198,0))</f>
        <v>0</v>
      </c>
      <c r="AG198" s="59" t="s">
        <v>191</v>
      </c>
      <c r="AH198" s="59" t="s">
        <v>199</v>
      </c>
      <c r="AI198" s="59">
        <f t="shared" ca="1" si="66"/>
        <v>1</v>
      </c>
      <c r="AJ198" s="53">
        <f t="shared" ca="1" si="67"/>
        <v>0</v>
      </c>
      <c r="AK198" s="53">
        <f t="shared" ca="1" si="68"/>
        <v>0</v>
      </c>
      <c r="AL198" s="53">
        <f t="shared" ca="1" si="69"/>
        <v>0</v>
      </c>
      <c r="AM198" s="53">
        <f t="shared" ca="1" si="70"/>
        <v>0</v>
      </c>
      <c r="AN198" s="53">
        <f t="shared" ca="1" si="71"/>
        <v>0</v>
      </c>
      <c r="AO198" s="53">
        <f t="shared" ca="1" si="72"/>
        <v>0</v>
      </c>
      <c r="AP198" s="53">
        <f t="shared" ca="1" si="73"/>
        <v>0</v>
      </c>
      <c r="AQ198" s="53">
        <f t="shared" ca="1" si="74"/>
        <v>0</v>
      </c>
      <c r="AR198" s="53">
        <f t="shared" ca="1" si="75"/>
        <v>0</v>
      </c>
      <c r="AS198" s="53">
        <f t="shared" ca="1" si="76"/>
        <v>0</v>
      </c>
      <c r="AT198" s="53">
        <f t="shared" ca="1" si="77"/>
        <v>0</v>
      </c>
      <c r="AU198" s="53">
        <f t="shared" ca="1" si="78"/>
        <v>0</v>
      </c>
      <c r="AV198" s="53">
        <f t="shared" ca="1" si="79"/>
        <v>0</v>
      </c>
      <c r="AW198" s="53">
        <f t="shared" ca="1" si="80"/>
        <v>0</v>
      </c>
      <c r="AX198" s="53">
        <f t="shared" ca="1" si="81"/>
        <v>0</v>
      </c>
      <c r="AY198" s="53">
        <f t="shared" ca="1" si="82"/>
        <v>0</v>
      </c>
      <c r="AZ198" s="53">
        <f t="shared" ca="1" si="83"/>
        <v>0</v>
      </c>
      <c r="BA198" s="53">
        <f t="shared" ca="1" si="84"/>
        <v>0</v>
      </c>
      <c r="BB198" s="53">
        <f t="shared" ca="1" si="85"/>
        <v>0</v>
      </c>
      <c r="BC198" s="53">
        <f t="shared" ca="1" si="86"/>
        <v>1</v>
      </c>
      <c r="BD198" s="53">
        <f t="shared" ca="1" si="87"/>
        <v>0</v>
      </c>
      <c r="BE198" s="53">
        <f t="shared" ca="1" si="88"/>
        <v>0</v>
      </c>
      <c r="BF198" s="53">
        <f t="shared" ca="1" si="89"/>
        <v>0</v>
      </c>
      <c r="BG198" s="53">
        <f t="shared" ca="1" si="90"/>
        <v>0</v>
      </c>
      <c r="BH198" s="53">
        <f t="shared" ca="1" si="91"/>
        <v>0</v>
      </c>
      <c r="BI198" s="53">
        <f t="shared" ca="1" si="92"/>
        <v>0</v>
      </c>
      <c r="BJ198" s="53">
        <f t="shared" ca="1" si="93"/>
        <v>0</v>
      </c>
      <c r="BK198" s="53">
        <f t="shared" ca="1" si="94"/>
        <v>0</v>
      </c>
      <c r="BL198" s="53">
        <f t="shared" ca="1" si="95"/>
        <v>0</v>
      </c>
      <c r="BM198" s="53">
        <f t="shared" ca="1" si="96"/>
        <v>0</v>
      </c>
      <c r="BN198" s="53">
        <f t="shared" ca="1" si="97"/>
        <v>0</v>
      </c>
      <c r="BO198" s="53">
        <f t="shared" ca="1" si="98"/>
        <v>0</v>
      </c>
      <c r="BP198" s="53">
        <f t="shared" ca="1" si="99"/>
        <v>0</v>
      </c>
      <c r="BQ198" s="53">
        <f t="shared" ca="1" si="100"/>
        <v>0</v>
      </c>
      <c r="BR198" s="53">
        <f t="shared" ca="1" si="101"/>
        <v>0</v>
      </c>
      <c r="BS198" s="53">
        <f t="shared" ca="1" si="102"/>
        <v>0</v>
      </c>
      <c r="BU198" s="53">
        <v>0</v>
      </c>
      <c r="BV198" s="53">
        <v>0</v>
      </c>
      <c r="BW198" s="53">
        <v>0</v>
      </c>
      <c r="BX198" s="53">
        <v>0</v>
      </c>
      <c r="BY198" s="53">
        <v>0</v>
      </c>
      <c r="BZ198" s="53">
        <v>0</v>
      </c>
      <c r="CA198" s="53">
        <v>0</v>
      </c>
      <c r="CB198" s="53">
        <v>0</v>
      </c>
      <c r="CC198" s="53">
        <v>0</v>
      </c>
      <c r="CD198" s="53">
        <v>0</v>
      </c>
      <c r="CE198" s="53">
        <v>0</v>
      </c>
      <c r="CF198" s="53">
        <v>0</v>
      </c>
      <c r="CG198" s="53">
        <v>0</v>
      </c>
      <c r="CH198" s="53">
        <v>0</v>
      </c>
      <c r="CI198" s="53">
        <v>0</v>
      </c>
      <c r="CJ198" s="53">
        <v>0</v>
      </c>
      <c r="CK198" s="53">
        <v>0</v>
      </c>
      <c r="CL198" s="53">
        <v>0</v>
      </c>
      <c r="CM198" s="53">
        <v>0</v>
      </c>
      <c r="CN198" s="53">
        <v>6</v>
      </c>
      <c r="CO198" s="53">
        <v>0</v>
      </c>
      <c r="CP198" s="53">
        <v>0</v>
      </c>
      <c r="CQ198" s="53">
        <v>0</v>
      </c>
      <c r="CR198" s="53">
        <v>0</v>
      </c>
      <c r="CS198" s="53">
        <v>0</v>
      </c>
      <c r="CT198" s="53">
        <v>0</v>
      </c>
      <c r="CU198" s="53">
        <v>0</v>
      </c>
      <c r="CV198" s="53">
        <v>0</v>
      </c>
      <c r="CW198" s="53">
        <v>0</v>
      </c>
      <c r="CX198" s="53">
        <v>0</v>
      </c>
      <c r="CY198" s="53">
        <v>0</v>
      </c>
      <c r="CZ198" s="53">
        <v>0</v>
      </c>
      <c r="DA198" s="53">
        <v>0</v>
      </c>
      <c r="DB198" s="53">
        <v>0</v>
      </c>
      <c r="DC198" s="53">
        <v>0</v>
      </c>
      <c r="DD198" s="53">
        <v>0</v>
      </c>
    </row>
    <row r="199" spans="3:108" hidden="1" outlineLevel="1">
      <c r="C199" s="16" t="e">
        <f t="shared" si="103"/>
        <v>#DIV/0!</v>
      </c>
      <c r="D199" s="16">
        <f t="shared" si="104"/>
        <v>0</v>
      </c>
      <c r="E199" s="16">
        <f>COUNTIF($F$136:F199,F199)</f>
        <v>58</v>
      </c>
      <c r="F199" s="16" t="e">
        <f>Q199</f>
        <v>#VALUE!</v>
      </c>
      <c r="G199" s="16" t="e">
        <f>R199</f>
        <v>#VALUE!</v>
      </c>
      <c r="L199" s="16">
        <v>2</v>
      </c>
      <c r="M199" s="16"/>
      <c r="N199" s="16"/>
      <c r="O199" s="16"/>
      <c r="P199" s="16" t="s">
        <v>2</v>
      </c>
      <c r="Q199" s="69" t="e">
        <f>DGET(種族解放条件,T199,R182:R183)</f>
        <v>#VALUE!</v>
      </c>
      <c r="R199" s="69" t="e">
        <f>DGET(種族解放条件,U199,R182:R183)</f>
        <v>#VALUE!</v>
      </c>
      <c r="S199" s="16"/>
      <c r="T199" s="16">
        <v>8</v>
      </c>
      <c r="U199" s="16">
        <v>9</v>
      </c>
      <c r="AE199" s="59">
        <v>107</v>
      </c>
      <c r="AF199" s="59">
        <f ca="1">IF(AI199&lt;&gt;0,0,COUNTIF(AI$92:$AI199,0))</f>
        <v>0</v>
      </c>
      <c r="AG199" s="59" t="s">
        <v>191</v>
      </c>
      <c r="AH199" s="59" t="s">
        <v>200</v>
      </c>
      <c r="AI199" s="59">
        <f t="shared" ca="1" si="66"/>
        <v>1</v>
      </c>
      <c r="AJ199" s="53">
        <f t="shared" ca="1" si="67"/>
        <v>0</v>
      </c>
      <c r="AK199" s="53">
        <f t="shared" ca="1" si="68"/>
        <v>0</v>
      </c>
      <c r="AL199" s="53">
        <f t="shared" ca="1" si="69"/>
        <v>0</v>
      </c>
      <c r="AM199" s="53">
        <f t="shared" ca="1" si="70"/>
        <v>0</v>
      </c>
      <c r="AN199" s="53">
        <f t="shared" ca="1" si="71"/>
        <v>0</v>
      </c>
      <c r="AO199" s="53">
        <f t="shared" ca="1" si="72"/>
        <v>0</v>
      </c>
      <c r="AP199" s="53">
        <f t="shared" ca="1" si="73"/>
        <v>0</v>
      </c>
      <c r="AQ199" s="53">
        <f t="shared" ca="1" si="74"/>
        <v>0</v>
      </c>
      <c r="AR199" s="53">
        <f t="shared" ca="1" si="75"/>
        <v>0</v>
      </c>
      <c r="AS199" s="53">
        <f t="shared" ca="1" si="76"/>
        <v>0</v>
      </c>
      <c r="AT199" s="53">
        <f t="shared" ca="1" si="77"/>
        <v>0</v>
      </c>
      <c r="AU199" s="53">
        <f t="shared" ca="1" si="78"/>
        <v>0</v>
      </c>
      <c r="AV199" s="53">
        <f t="shared" ca="1" si="79"/>
        <v>0</v>
      </c>
      <c r="AW199" s="53">
        <f t="shared" ca="1" si="80"/>
        <v>0</v>
      </c>
      <c r="AX199" s="53">
        <f t="shared" ca="1" si="81"/>
        <v>0</v>
      </c>
      <c r="AY199" s="53">
        <f t="shared" ca="1" si="82"/>
        <v>0</v>
      </c>
      <c r="AZ199" s="53">
        <f t="shared" ca="1" si="83"/>
        <v>0</v>
      </c>
      <c r="BA199" s="53">
        <f t="shared" ca="1" si="84"/>
        <v>0</v>
      </c>
      <c r="BB199" s="53">
        <f t="shared" ca="1" si="85"/>
        <v>0</v>
      </c>
      <c r="BC199" s="53">
        <f t="shared" ca="1" si="86"/>
        <v>1</v>
      </c>
      <c r="BD199" s="53">
        <f t="shared" ca="1" si="87"/>
        <v>0</v>
      </c>
      <c r="BE199" s="53">
        <f t="shared" ca="1" si="88"/>
        <v>0</v>
      </c>
      <c r="BF199" s="53">
        <f t="shared" ca="1" si="89"/>
        <v>0</v>
      </c>
      <c r="BG199" s="53">
        <f t="shared" ca="1" si="90"/>
        <v>0</v>
      </c>
      <c r="BH199" s="53">
        <f t="shared" ca="1" si="91"/>
        <v>0</v>
      </c>
      <c r="BI199" s="53">
        <f t="shared" ca="1" si="92"/>
        <v>0</v>
      </c>
      <c r="BJ199" s="53">
        <f t="shared" ca="1" si="93"/>
        <v>0</v>
      </c>
      <c r="BK199" s="53">
        <f t="shared" ca="1" si="94"/>
        <v>0</v>
      </c>
      <c r="BL199" s="53">
        <f t="shared" ca="1" si="95"/>
        <v>0</v>
      </c>
      <c r="BM199" s="53">
        <f t="shared" ca="1" si="96"/>
        <v>0</v>
      </c>
      <c r="BN199" s="53">
        <f t="shared" ca="1" si="97"/>
        <v>0</v>
      </c>
      <c r="BO199" s="53">
        <f t="shared" ca="1" si="98"/>
        <v>0</v>
      </c>
      <c r="BP199" s="53">
        <f t="shared" ca="1" si="99"/>
        <v>0</v>
      </c>
      <c r="BQ199" s="53">
        <f t="shared" ca="1" si="100"/>
        <v>0</v>
      </c>
      <c r="BR199" s="53">
        <f t="shared" ca="1" si="101"/>
        <v>0</v>
      </c>
      <c r="BS199" s="53">
        <f t="shared" ca="1" si="102"/>
        <v>0</v>
      </c>
      <c r="BU199" s="53">
        <v>0</v>
      </c>
      <c r="BV199" s="53">
        <v>0</v>
      </c>
      <c r="BW199" s="53">
        <v>0</v>
      </c>
      <c r="BX199" s="53">
        <v>0</v>
      </c>
      <c r="BY199" s="53">
        <v>0</v>
      </c>
      <c r="BZ199" s="53">
        <v>0</v>
      </c>
      <c r="CA199" s="53">
        <v>0</v>
      </c>
      <c r="CB199" s="53">
        <v>0</v>
      </c>
      <c r="CC199" s="53">
        <v>0</v>
      </c>
      <c r="CD199" s="53">
        <v>0</v>
      </c>
      <c r="CE199" s="53">
        <v>0</v>
      </c>
      <c r="CF199" s="53">
        <v>0</v>
      </c>
      <c r="CG199" s="53">
        <v>0</v>
      </c>
      <c r="CH199" s="53">
        <v>0</v>
      </c>
      <c r="CI199" s="53">
        <v>0</v>
      </c>
      <c r="CJ199" s="53">
        <v>0</v>
      </c>
      <c r="CK199" s="53">
        <v>0</v>
      </c>
      <c r="CL199" s="53">
        <v>0</v>
      </c>
      <c r="CM199" s="53">
        <v>0</v>
      </c>
      <c r="CN199" s="53">
        <v>8</v>
      </c>
      <c r="CO199" s="53">
        <v>0</v>
      </c>
      <c r="CP199" s="53">
        <v>0</v>
      </c>
      <c r="CQ199" s="53">
        <v>0</v>
      </c>
      <c r="CR199" s="53">
        <v>0</v>
      </c>
      <c r="CS199" s="53">
        <v>0</v>
      </c>
      <c r="CT199" s="53">
        <v>0</v>
      </c>
      <c r="CU199" s="53">
        <v>0</v>
      </c>
      <c r="CV199" s="53">
        <v>0</v>
      </c>
      <c r="CW199" s="53">
        <v>0</v>
      </c>
      <c r="CX199" s="53">
        <v>0</v>
      </c>
      <c r="CY199" s="53">
        <v>0</v>
      </c>
      <c r="CZ199" s="53">
        <v>0</v>
      </c>
      <c r="DA199" s="53">
        <v>0</v>
      </c>
      <c r="DB199" s="53">
        <v>0</v>
      </c>
      <c r="DC199" s="53">
        <v>0</v>
      </c>
      <c r="DD199" s="53">
        <v>0</v>
      </c>
    </row>
    <row r="200" spans="3:108" hidden="1" outlineLevel="1">
      <c r="C200" s="16" t="e">
        <f t="shared" si="103"/>
        <v>#DIV/0!</v>
      </c>
      <c r="D200" s="16">
        <f t="shared" si="104"/>
        <v>0</v>
      </c>
      <c r="E200" s="16">
        <f>COUNTIF($F$136:F200,F200)</f>
        <v>59</v>
      </c>
      <c r="F200" s="16" t="e">
        <f>P200</f>
        <v>#VALUE!</v>
      </c>
      <c r="G200" s="16" t="e">
        <f>Q200</f>
        <v>#VALUE!</v>
      </c>
      <c r="L200" s="16">
        <v>3</v>
      </c>
      <c r="M200" s="16"/>
      <c r="N200" s="16"/>
      <c r="O200" s="16" t="s">
        <v>2</v>
      </c>
      <c r="P200" s="70" t="e">
        <f>DGET(種族解放条件,T200,Q198:Q199)</f>
        <v>#VALUE!</v>
      </c>
      <c r="Q200" s="70" t="e">
        <f>DGET(種族解放条件,U200,Q198:Q199)</f>
        <v>#VALUE!</v>
      </c>
      <c r="R200" s="16"/>
      <c r="S200" s="16"/>
      <c r="T200" s="16">
        <v>6</v>
      </c>
      <c r="U200" s="16">
        <v>7</v>
      </c>
      <c r="AE200" s="59">
        <v>108</v>
      </c>
      <c r="AF200" s="59">
        <f ca="1">IF(AI200&lt;&gt;0,0,COUNTIF(AI$92:$AI200,0))</f>
        <v>0</v>
      </c>
      <c r="AG200" s="59" t="s">
        <v>191</v>
      </c>
      <c r="AH200" s="59" t="s">
        <v>201</v>
      </c>
      <c r="AI200" s="59">
        <f t="shared" ca="1" si="66"/>
        <v>3</v>
      </c>
      <c r="AJ200" s="53">
        <f t="shared" ca="1" si="67"/>
        <v>0</v>
      </c>
      <c r="AK200" s="53">
        <f t="shared" ca="1" si="68"/>
        <v>0</v>
      </c>
      <c r="AL200" s="53">
        <f t="shared" ca="1" si="69"/>
        <v>0</v>
      </c>
      <c r="AM200" s="53">
        <f t="shared" ca="1" si="70"/>
        <v>0</v>
      </c>
      <c r="AN200" s="53">
        <f t="shared" ca="1" si="71"/>
        <v>1</v>
      </c>
      <c r="AO200" s="53">
        <f t="shared" ca="1" si="72"/>
        <v>0</v>
      </c>
      <c r="AP200" s="53">
        <f t="shared" ca="1" si="73"/>
        <v>0</v>
      </c>
      <c r="AQ200" s="53">
        <f t="shared" ca="1" si="74"/>
        <v>0</v>
      </c>
      <c r="AR200" s="53">
        <f t="shared" ca="1" si="75"/>
        <v>0</v>
      </c>
      <c r="AS200" s="53">
        <f t="shared" ca="1" si="76"/>
        <v>0</v>
      </c>
      <c r="AT200" s="53">
        <f t="shared" ca="1" si="77"/>
        <v>0</v>
      </c>
      <c r="AU200" s="53">
        <f t="shared" ca="1" si="78"/>
        <v>0</v>
      </c>
      <c r="AV200" s="53">
        <f t="shared" ca="1" si="79"/>
        <v>0</v>
      </c>
      <c r="AW200" s="53">
        <f t="shared" ca="1" si="80"/>
        <v>0</v>
      </c>
      <c r="AX200" s="53">
        <f t="shared" ca="1" si="81"/>
        <v>0</v>
      </c>
      <c r="AY200" s="53">
        <f t="shared" ca="1" si="82"/>
        <v>0</v>
      </c>
      <c r="AZ200" s="53">
        <f t="shared" ca="1" si="83"/>
        <v>0</v>
      </c>
      <c r="BA200" s="53">
        <f t="shared" ca="1" si="84"/>
        <v>0</v>
      </c>
      <c r="BB200" s="53">
        <f t="shared" ca="1" si="85"/>
        <v>0</v>
      </c>
      <c r="BC200" s="53">
        <f t="shared" ca="1" si="86"/>
        <v>1</v>
      </c>
      <c r="BD200" s="53">
        <f t="shared" ca="1" si="87"/>
        <v>0</v>
      </c>
      <c r="BE200" s="53">
        <f t="shared" ca="1" si="88"/>
        <v>0</v>
      </c>
      <c r="BF200" s="53">
        <f t="shared" ca="1" si="89"/>
        <v>0</v>
      </c>
      <c r="BG200" s="53">
        <f t="shared" ca="1" si="90"/>
        <v>0</v>
      </c>
      <c r="BH200" s="53">
        <f t="shared" ca="1" si="91"/>
        <v>0</v>
      </c>
      <c r="BI200" s="53">
        <f t="shared" ca="1" si="92"/>
        <v>0</v>
      </c>
      <c r="BJ200" s="53">
        <f t="shared" ca="1" si="93"/>
        <v>0</v>
      </c>
      <c r="BK200" s="53">
        <f t="shared" ca="1" si="94"/>
        <v>0</v>
      </c>
      <c r="BL200" s="53">
        <f t="shared" ca="1" si="95"/>
        <v>0</v>
      </c>
      <c r="BM200" s="53">
        <f t="shared" ca="1" si="96"/>
        <v>0</v>
      </c>
      <c r="BN200" s="53">
        <f t="shared" ca="1" si="97"/>
        <v>0</v>
      </c>
      <c r="BO200" s="53">
        <f t="shared" ca="1" si="98"/>
        <v>0</v>
      </c>
      <c r="BP200" s="53">
        <f t="shared" ca="1" si="99"/>
        <v>0</v>
      </c>
      <c r="BQ200" s="53">
        <f t="shared" ca="1" si="100"/>
        <v>1</v>
      </c>
      <c r="BR200" s="53">
        <f t="shared" ca="1" si="101"/>
        <v>0</v>
      </c>
      <c r="BS200" s="53">
        <f t="shared" ca="1" si="102"/>
        <v>0</v>
      </c>
      <c r="BU200" s="53">
        <v>0</v>
      </c>
      <c r="BV200" s="53">
        <v>0</v>
      </c>
      <c r="BW200" s="53">
        <v>0</v>
      </c>
      <c r="BX200" s="53">
        <v>0</v>
      </c>
      <c r="BY200" s="53">
        <v>7</v>
      </c>
      <c r="BZ200" s="53">
        <v>0</v>
      </c>
      <c r="CA200" s="53">
        <v>0</v>
      </c>
      <c r="CB200" s="53">
        <v>0</v>
      </c>
      <c r="CC200" s="53">
        <v>0</v>
      </c>
      <c r="CD200" s="53">
        <v>0</v>
      </c>
      <c r="CE200" s="53">
        <v>0</v>
      </c>
      <c r="CF200" s="53">
        <v>0</v>
      </c>
      <c r="CG200" s="53">
        <v>0</v>
      </c>
      <c r="CH200" s="53">
        <v>0</v>
      </c>
      <c r="CI200" s="53">
        <v>0</v>
      </c>
      <c r="CJ200" s="53">
        <v>0</v>
      </c>
      <c r="CK200" s="53">
        <v>0</v>
      </c>
      <c r="CL200" s="53">
        <v>0</v>
      </c>
      <c r="CM200" s="53">
        <v>0</v>
      </c>
      <c r="CN200" s="53">
        <v>7</v>
      </c>
      <c r="CO200" s="53">
        <v>0</v>
      </c>
      <c r="CP200" s="53">
        <v>0</v>
      </c>
      <c r="CQ200" s="53">
        <v>0</v>
      </c>
      <c r="CR200" s="53">
        <v>0</v>
      </c>
      <c r="CS200" s="53">
        <v>0</v>
      </c>
      <c r="CT200" s="53">
        <v>0</v>
      </c>
      <c r="CU200" s="53">
        <v>0</v>
      </c>
      <c r="CV200" s="53">
        <v>0</v>
      </c>
      <c r="CW200" s="53">
        <v>0</v>
      </c>
      <c r="CX200" s="53">
        <v>0</v>
      </c>
      <c r="CY200" s="53">
        <v>0</v>
      </c>
      <c r="CZ200" s="53">
        <v>0</v>
      </c>
      <c r="DA200" s="53">
        <v>0</v>
      </c>
      <c r="DB200" s="53">
        <v>6</v>
      </c>
      <c r="DC200" s="53">
        <v>0</v>
      </c>
      <c r="DD200" s="53">
        <v>0</v>
      </c>
    </row>
    <row r="201" spans="3:108" hidden="1" outlineLevel="1">
      <c r="C201" s="16" t="e">
        <f t="shared" ref="C201:C232" si="105">D201*E201/D201+D201</f>
        <v>#DIV/0!</v>
      </c>
      <c r="D201" s="16">
        <f t="shared" ref="D201:D232" si="106">SUMIF($C$94:$C$129,F201,$D$94:$D$129)</f>
        <v>0</v>
      </c>
      <c r="E201" s="16">
        <f>COUNTIF($F$136:F201,F201)</f>
        <v>60</v>
      </c>
      <c r="F201" s="16" t="e">
        <f>O201</f>
        <v>#VALUE!</v>
      </c>
      <c r="G201" s="16" t="e">
        <f>P201</f>
        <v>#VALUE!</v>
      </c>
      <c r="L201" s="16">
        <v>4</v>
      </c>
      <c r="M201" s="16"/>
      <c r="N201" s="16"/>
      <c r="O201" s="71" t="e">
        <f>DGET(種族解放条件,T201,P199:P200)</f>
        <v>#VALUE!</v>
      </c>
      <c r="P201" s="71" t="e">
        <f>DGET(種族解放条件,U201,P199:P200)</f>
        <v>#VALUE!</v>
      </c>
      <c r="Q201" s="16"/>
      <c r="R201" s="16"/>
      <c r="S201" s="16"/>
      <c r="T201" s="16">
        <v>6</v>
      </c>
      <c r="U201" s="16">
        <v>7</v>
      </c>
      <c r="AE201" s="59">
        <v>109</v>
      </c>
      <c r="AF201" s="59">
        <f ca="1">IF(AI201&lt;&gt;0,0,COUNTIF(AI$92:$AI201,0))</f>
        <v>1</v>
      </c>
      <c r="AG201" s="59" t="s">
        <v>202</v>
      </c>
      <c r="AH201" s="59" t="s">
        <v>203</v>
      </c>
      <c r="AI201" s="59">
        <f t="shared" ca="1" si="66"/>
        <v>0</v>
      </c>
      <c r="AJ201" s="53">
        <f t="shared" ca="1" si="67"/>
        <v>0</v>
      </c>
      <c r="AK201" s="53">
        <f t="shared" ca="1" si="68"/>
        <v>0</v>
      </c>
      <c r="AL201" s="53">
        <f t="shared" ca="1" si="69"/>
        <v>0</v>
      </c>
      <c r="AM201" s="53">
        <f t="shared" ca="1" si="70"/>
        <v>0</v>
      </c>
      <c r="AN201" s="53">
        <f t="shared" ca="1" si="71"/>
        <v>0</v>
      </c>
      <c r="AO201" s="53">
        <f t="shared" ca="1" si="72"/>
        <v>0</v>
      </c>
      <c r="AP201" s="53">
        <f t="shared" ca="1" si="73"/>
        <v>0</v>
      </c>
      <c r="AQ201" s="53">
        <f t="shared" ca="1" si="74"/>
        <v>0</v>
      </c>
      <c r="AR201" s="53">
        <f t="shared" ca="1" si="75"/>
        <v>0</v>
      </c>
      <c r="AS201" s="53">
        <f t="shared" ca="1" si="76"/>
        <v>0</v>
      </c>
      <c r="AT201" s="53">
        <f t="shared" ca="1" si="77"/>
        <v>0</v>
      </c>
      <c r="AU201" s="53">
        <f t="shared" ca="1" si="78"/>
        <v>0</v>
      </c>
      <c r="AV201" s="53">
        <f t="shared" ca="1" si="79"/>
        <v>0</v>
      </c>
      <c r="AW201" s="53">
        <f t="shared" ca="1" si="80"/>
        <v>0</v>
      </c>
      <c r="AX201" s="53">
        <f t="shared" ca="1" si="81"/>
        <v>0</v>
      </c>
      <c r="AY201" s="53">
        <f t="shared" ca="1" si="82"/>
        <v>0</v>
      </c>
      <c r="AZ201" s="53">
        <f t="shared" ca="1" si="83"/>
        <v>0</v>
      </c>
      <c r="BA201" s="53">
        <f t="shared" ca="1" si="84"/>
        <v>0</v>
      </c>
      <c r="BB201" s="53">
        <f t="shared" ca="1" si="85"/>
        <v>0</v>
      </c>
      <c r="BC201" s="53">
        <f t="shared" ca="1" si="86"/>
        <v>0</v>
      </c>
      <c r="BD201" s="53">
        <f t="shared" ca="1" si="87"/>
        <v>0</v>
      </c>
      <c r="BE201" s="53">
        <f t="shared" ca="1" si="88"/>
        <v>0</v>
      </c>
      <c r="BF201" s="53">
        <f t="shared" ca="1" si="89"/>
        <v>0</v>
      </c>
      <c r="BG201" s="53">
        <f t="shared" ca="1" si="90"/>
        <v>0</v>
      </c>
      <c r="BH201" s="53">
        <f t="shared" ca="1" si="91"/>
        <v>0</v>
      </c>
      <c r="BI201" s="53">
        <f t="shared" ca="1" si="92"/>
        <v>0</v>
      </c>
      <c r="BJ201" s="53">
        <f t="shared" ca="1" si="93"/>
        <v>0</v>
      </c>
      <c r="BK201" s="53">
        <f t="shared" ca="1" si="94"/>
        <v>0</v>
      </c>
      <c r="BL201" s="53">
        <f t="shared" ca="1" si="95"/>
        <v>0</v>
      </c>
      <c r="BM201" s="53">
        <f t="shared" ca="1" si="96"/>
        <v>0</v>
      </c>
      <c r="BN201" s="53">
        <f t="shared" ca="1" si="97"/>
        <v>0</v>
      </c>
      <c r="BO201" s="53">
        <f t="shared" ca="1" si="98"/>
        <v>0</v>
      </c>
      <c r="BP201" s="53">
        <f t="shared" ca="1" si="99"/>
        <v>0</v>
      </c>
      <c r="BQ201" s="53">
        <f t="shared" ca="1" si="100"/>
        <v>0</v>
      </c>
      <c r="BR201" s="53">
        <f t="shared" ca="1" si="101"/>
        <v>0</v>
      </c>
      <c r="BS201" s="53">
        <f t="shared" ca="1" si="102"/>
        <v>0</v>
      </c>
      <c r="BU201" s="53">
        <v>0</v>
      </c>
      <c r="BV201" s="53">
        <v>0</v>
      </c>
      <c r="BW201" s="53">
        <v>0</v>
      </c>
      <c r="BX201" s="53">
        <v>0</v>
      </c>
      <c r="BY201" s="53">
        <v>0</v>
      </c>
      <c r="BZ201" s="53">
        <v>0</v>
      </c>
      <c r="CA201" s="53">
        <v>0</v>
      </c>
      <c r="CB201" s="53">
        <v>0</v>
      </c>
      <c r="CC201" s="53">
        <v>0</v>
      </c>
      <c r="CD201" s="53">
        <v>0</v>
      </c>
      <c r="CE201" s="53">
        <v>0</v>
      </c>
      <c r="CF201" s="53">
        <v>0</v>
      </c>
      <c r="CG201" s="53">
        <v>0</v>
      </c>
      <c r="CH201" s="53">
        <v>0</v>
      </c>
      <c r="CI201" s="53">
        <v>0</v>
      </c>
      <c r="CJ201" s="53">
        <v>0</v>
      </c>
      <c r="CK201" s="53">
        <v>0</v>
      </c>
      <c r="CL201" s="53">
        <v>0</v>
      </c>
      <c r="CM201" s="53">
        <v>0</v>
      </c>
      <c r="CN201" s="53">
        <v>0</v>
      </c>
      <c r="CO201" s="53">
        <v>0</v>
      </c>
      <c r="CP201" s="53">
        <v>0</v>
      </c>
      <c r="CQ201" s="53">
        <v>0</v>
      </c>
      <c r="CR201" s="53">
        <v>0</v>
      </c>
      <c r="CS201" s="53">
        <v>0</v>
      </c>
      <c r="CT201" s="53">
        <v>0</v>
      </c>
      <c r="CU201" s="53">
        <v>0</v>
      </c>
      <c r="CV201" s="53">
        <v>0</v>
      </c>
      <c r="CW201" s="53">
        <v>1</v>
      </c>
      <c r="CX201" s="53">
        <v>0</v>
      </c>
      <c r="CY201" s="53">
        <v>0</v>
      </c>
      <c r="CZ201" s="53">
        <v>0</v>
      </c>
      <c r="DA201" s="53">
        <v>0</v>
      </c>
      <c r="DB201" s="53">
        <v>0</v>
      </c>
      <c r="DC201" s="53">
        <v>0</v>
      </c>
      <c r="DD201" s="53">
        <v>0</v>
      </c>
    </row>
    <row r="202" spans="3:108" hidden="1" outlineLevel="1">
      <c r="C202" s="16" t="e">
        <f t="shared" si="105"/>
        <v>#DIV/0!</v>
      </c>
      <c r="D202" s="16">
        <f t="shared" si="106"/>
        <v>0</v>
      </c>
      <c r="E202" s="16">
        <f>COUNTIF($F$136:F202,F202)</f>
        <v>61</v>
      </c>
      <c r="F202" s="16" t="e">
        <f>M202</f>
        <v>#VALUE!</v>
      </c>
      <c r="G202" s="16" t="e">
        <f>N202</f>
        <v>#VALUE!</v>
      </c>
      <c r="L202" s="16">
        <v>5</v>
      </c>
      <c r="M202" s="72" t="e">
        <f>DGET(種族解放条件,T202,O200:O201)</f>
        <v>#VALUE!</v>
      </c>
      <c r="N202" s="72" t="e">
        <f>DGET(種族解放条件,U202,O200:O201)</f>
        <v>#VALUE!</v>
      </c>
      <c r="O202" s="16"/>
      <c r="P202" s="16"/>
      <c r="Q202" s="16"/>
      <c r="R202" s="16"/>
      <c r="S202" s="16"/>
      <c r="T202" s="16">
        <v>6</v>
      </c>
      <c r="U202" s="16">
        <v>7</v>
      </c>
      <c r="AE202" s="59">
        <v>110</v>
      </c>
      <c r="AF202" s="59">
        <f ca="1">IF(AI202&lt;&gt;0,0,COUNTIF(AI$92:$AI202,0))</f>
        <v>2</v>
      </c>
      <c r="AG202" s="59" t="s">
        <v>202</v>
      </c>
      <c r="AH202" s="59" t="s">
        <v>204</v>
      </c>
      <c r="AI202" s="59">
        <f t="shared" ca="1" si="66"/>
        <v>0</v>
      </c>
      <c r="AJ202" s="53">
        <f t="shared" ca="1" si="67"/>
        <v>0</v>
      </c>
      <c r="AK202" s="53">
        <f t="shared" ca="1" si="68"/>
        <v>0</v>
      </c>
      <c r="AL202" s="53">
        <f t="shared" ca="1" si="69"/>
        <v>0</v>
      </c>
      <c r="AM202" s="53">
        <f t="shared" ca="1" si="70"/>
        <v>0</v>
      </c>
      <c r="AN202" s="53">
        <f t="shared" ca="1" si="71"/>
        <v>0</v>
      </c>
      <c r="AO202" s="53">
        <f t="shared" ca="1" si="72"/>
        <v>0</v>
      </c>
      <c r="AP202" s="53">
        <f t="shared" ca="1" si="73"/>
        <v>0</v>
      </c>
      <c r="AQ202" s="53">
        <f t="shared" ca="1" si="74"/>
        <v>0</v>
      </c>
      <c r="AR202" s="53">
        <f t="shared" ca="1" si="75"/>
        <v>0</v>
      </c>
      <c r="AS202" s="53">
        <f t="shared" ca="1" si="76"/>
        <v>0</v>
      </c>
      <c r="AT202" s="53">
        <f t="shared" ca="1" si="77"/>
        <v>0</v>
      </c>
      <c r="AU202" s="53">
        <f t="shared" ca="1" si="78"/>
        <v>0</v>
      </c>
      <c r="AV202" s="53">
        <f t="shared" ca="1" si="79"/>
        <v>0</v>
      </c>
      <c r="AW202" s="53">
        <f t="shared" ca="1" si="80"/>
        <v>0</v>
      </c>
      <c r="AX202" s="53">
        <f t="shared" ca="1" si="81"/>
        <v>0</v>
      </c>
      <c r="AY202" s="53">
        <f t="shared" ca="1" si="82"/>
        <v>0</v>
      </c>
      <c r="AZ202" s="53">
        <f t="shared" ca="1" si="83"/>
        <v>0</v>
      </c>
      <c r="BA202" s="53">
        <f t="shared" ca="1" si="84"/>
        <v>0</v>
      </c>
      <c r="BB202" s="53">
        <f t="shared" ca="1" si="85"/>
        <v>0</v>
      </c>
      <c r="BC202" s="53">
        <f t="shared" ca="1" si="86"/>
        <v>0</v>
      </c>
      <c r="BD202" s="53">
        <f t="shared" ca="1" si="87"/>
        <v>0</v>
      </c>
      <c r="BE202" s="53">
        <f t="shared" ca="1" si="88"/>
        <v>0</v>
      </c>
      <c r="BF202" s="53">
        <f t="shared" ca="1" si="89"/>
        <v>0</v>
      </c>
      <c r="BG202" s="53">
        <f t="shared" ca="1" si="90"/>
        <v>0</v>
      </c>
      <c r="BH202" s="53">
        <f t="shared" ca="1" si="91"/>
        <v>0</v>
      </c>
      <c r="BI202" s="53">
        <f t="shared" ca="1" si="92"/>
        <v>0</v>
      </c>
      <c r="BJ202" s="53">
        <f t="shared" ca="1" si="93"/>
        <v>0</v>
      </c>
      <c r="BK202" s="53">
        <f t="shared" ca="1" si="94"/>
        <v>0</v>
      </c>
      <c r="BL202" s="53">
        <f t="shared" ca="1" si="95"/>
        <v>0</v>
      </c>
      <c r="BM202" s="53">
        <f t="shared" ca="1" si="96"/>
        <v>0</v>
      </c>
      <c r="BN202" s="53">
        <f t="shared" ca="1" si="97"/>
        <v>0</v>
      </c>
      <c r="BO202" s="53">
        <f t="shared" ca="1" si="98"/>
        <v>0</v>
      </c>
      <c r="BP202" s="53">
        <f t="shared" ca="1" si="99"/>
        <v>0</v>
      </c>
      <c r="BQ202" s="53">
        <f t="shared" ca="1" si="100"/>
        <v>0</v>
      </c>
      <c r="BR202" s="53">
        <f t="shared" ca="1" si="101"/>
        <v>0</v>
      </c>
      <c r="BS202" s="53">
        <f t="shared" ca="1" si="102"/>
        <v>0</v>
      </c>
      <c r="BU202" s="53">
        <v>0</v>
      </c>
      <c r="BV202" s="53">
        <v>0</v>
      </c>
      <c r="BW202" s="53">
        <v>0</v>
      </c>
      <c r="BX202" s="53">
        <v>0</v>
      </c>
      <c r="BY202" s="53">
        <v>0</v>
      </c>
      <c r="BZ202" s="53">
        <v>0</v>
      </c>
      <c r="CA202" s="53">
        <v>0</v>
      </c>
      <c r="CB202" s="53">
        <v>0</v>
      </c>
      <c r="CC202" s="53">
        <v>0</v>
      </c>
      <c r="CD202" s="53">
        <v>0</v>
      </c>
      <c r="CE202" s="53">
        <v>0</v>
      </c>
      <c r="CF202" s="53">
        <v>0</v>
      </c>
      <c r="CG202" s="53">
        <v>0</v>
      </c>
      <c r="CH202" s="53">
        <v>0</v>
      </c>
      <c r="CI202" s="53">
        <v>0</v>
      </c>
      <c r="CJ202" s="53">
        <v>0</v>
      </c>
      <c r="CK202" s="53">
        <v>0</v>
      </c>
      <c r="CL202" s="53">
        <v>0</v>
      </c>
      <c r="CM202" s="53">
        <v>0</v>
      </c>
      <c r="CN202" s="53">
        <v>0</v>
      </c>
      <c r="CO202" s="53">
        <v>0</v>
      </c>
      <c r="CP202" s="53">
        <v>0</v>
      </c>
      <c r="CQ202" s="53">
        <v>0</v>
      </c>
      <c r="CR202" s="53">
        <v>0</v>
      </c>
      <c r="CS202" s="53">
        <v>0</v>
      </c>
      <c r="CT202" s="53">
        <v>0</v>
      </c>
      <c r="CU202" s="53">
        <v>0</v>
      </c>
      <c r="CV202" s="53">
        <v>0</v>
      </c>
      <c r="CW202" s="53">
        <v>1</v>
      </c>
      <c r="CX202" s="53">
        <v>0</v>
      </c>
      <c r="CY202" s="53">
        <v>0</v>
      </c>
      <c r="CZ202" s="53">
        <v>0</v>
      </c>
      <c r="DA202" s="53">
        <v>0</v>
      </c>
      <c r="DB202" s="53">
        <v>0</v>
      </c>
      <c r="DC202" s="53">
        <v>0</v>
      </c>
      <c r="DD202" s="53">
        <v>0</v>
      </c>
    </row>
    <row r="203" spans="3:108" hidden="1" outlineLevel="1">
      <c r="C203" s="16" t="e">
        <f t="shared" si="105"/>
        <v>#DIV/0!</v>
      </c>
      <c r="D203" s="16">
        <f t="shared" si="106"/>
        <v>0</v>
      </c>
      <c r="E203" s="16">
        <f>COUNTIF($F$136:F203,F203)</f>
        <v>62</v>
      </c>
      <c r="F203" s="16" t="e">
        <f>M203</f>
        <v>#VALUE!</v>
      </c>
      <c r="G203" s="16" t="e">
        <f>N203</f>
        <v>#VALUE!</v>
      </c>
      <c r="L203" s="16">
        <v>5</v>
      </c>
      <c r="M203" s="72" t="e">
        <f>DGET(種族解放条件,T203,O200:O201)</f>
        <v>#VALUE!</v>
      </c>
      <c r="N203" s="72" t="e">
        <f>DGET(種族解放条件,U203,O200:O201)</f>
        <v>#VALUE!</v>
      </c>
      <c r="O203" s="16" t="s">
        <v>2</v>
      </c>
      <c r="P203" s="16"/>
      <c r="Q203" s="16"/>
      <c r="R203" s="16"/>
      <c r="S203" s="16"/>
      <c r="T203" s="16">
        <v>8</v>
      </c>
      <c r="U203" s="16">
        <v>9</v>
      </c>
      <c r="AE203" s="59">
        <v>111</v>
      </c>
      <c r="AF203" s="59">
        <f ca="1">IF(AI203&lt;&gt;0,0,COUNTIF(AI$92:$AI203,0))</f>
        <v>3</v>
      </c>
      <c r="AG203" s="59" t="s">
        <v>202</v>
      </c>
      <c r="AH203" s="59" t="s">
        <v>5</v>
      </c>
      <c r="AI203" s="59">
        <f t="shared" ca="1" si="66"/>
        <v>0</v>
      </c>
      <c r="AJ203" s="53">
        <f t="shared" ca="1" si="67"/>
        <v>0</v>
      </c>
      <c r="AK203" s="53">
        <f t="shared" ca="1" si="68"/>
        <v>0</v>
      </c>
      <c r="AL203" s="53">
        <f t="shared" ca="1" si="69"/>
        <v>0</v>
      </c>
      <c r="AM203" s="53">
        <f t="shared" ca="1" si="70"/>
        <v>0</v>
      </c>
      <c r="AN203" s="53">
        <f t="shared" ca="1" si="71"/>
        <v>0</v>
      </c>
      <c r="AO203" s="53">
        <f t="shared" ca="1" si="72"/>
        <v>0</v>
      </c>
      <c r="AP203" s="53">
        <f t="shared" ca="1" si="73"/>
        <v>0</v>
      </c>
      <c r="AQ203" s="53">
        <f t="shared" ca="1" si="74"/>
        <v>0</v>
      </c>
      <c r="AR203" s="53">
        <f t="shared" ca="1" si="75"/>
        <v>0</v>
      </c>
      <c r="AS203" s="53">
        <f t="shared" ca="1" si="76"/>
        <v>0</v>
      </c>
      <c r="AT203" s="53">
        <f t="shared" ca="1" si="77"/>
        <v>0</v>
      </c>
      <c r="AU203" s="53">
        <f t="shared" ca="1" si="78"/>
        <v>0</v>
      </c>
      <c r="AV203" s="53">
        <f t="shared" ca="1" si="79"/>
        <v>0</v>
      </c>
      <c r="AW203" s="53">
        <f t="shared" ca="1" si="80"/>
        <v>0</v>
      </c>
      <c r="AX203" s="53">
        <f t="shared" ca="1" si="81"/>
        <v>0</v>
      </c>
      <c r="AY203" s="53">
        <f t="shared" ca="1" si="82"/>
        <v>0</v>
      </c>
      <c r="AZ203" s="53">
        <f t="shared" ca="1" si="83"/>
        <v>0</v>
      </c>
      <c r="BA203" s="53">
        <f t="shared" ca="1" si="84"/>
        <v>0</v>
      </c>
      <c r="BB203" s="53">
        <f t="shared" ca="1" si="85"/>
        <v>0</v>
      </c>
      <c r="BC203" s="53">
        <f t="shared" ca="1" si="86"/>
        <v>0</v>
      </c>
      <c r="BD203" s="53">
        <f t="shared" ca="1" si="87"/>
        <v>0</v>
      </c>
      <c r="BE203" s="53">
        <f t="shared" ca="1" si="88"/>
        <v>0</v>
      </c>
      <c r="BF203" s="53">
        <f t="shared" ca="1" si="89"/>
        <v>0</v>
      </c>
      <c r="BG203" s="53">
        <f t="shared" ca="1" si="90"/>
        <v>0</v>
      </c>
      <c r="BH203" s="53">
        <f t="shared" ca="1" si="91"/>
        <v>0</v>
      </c>
      <c r="BI203" s="53">
        <f t="shared" ca="1" si="92"/>
        <v>0</v>
      </c>
      <c r="BJ203" s="53">
        <f t="shared" ca="1" si="93"/>
        <v>0</v>
      </c>
      <c r="BK203" s="53">
        <f t="shared" ca="1" si="94"/>
        <v>0</v>
      </c>
      <c r="BL203" s="53">
        <f t="shared" ca="1" si="95"/>
        <v>0</v>
      </c>
      <c r="BM203" s="53">
        <f t="shared" ca="1" si="96"/>
        <v>0</v>
      </c>
      <c r="BN203" s="53">
        <f t="shared" ca="1" si="97"/>
        <v>0</v>
      </c>
      <c r="BO203" s="53">
        <f t="shared" ca="1" si="98"/>
        <v>0</v>
      </c>
      <c r="BP203" s="53">
        <f t="shared" ca="1" si="99"/>
        <v>0</v>
      </c>
      <c r="BQ203" s="53">
        <f t="shared" ca="1" si="100"/>
        <v>0</v>
      </c>
      <c r="BR203" s="53">
        <f t="shared" ca="1" si="101"/>
        <v>0</v>
      </c>
      <c r="BS203" s="53">
        <f t="shared" ca="1" si="102"/>
        <v>0</v>
      </c>
      <c r="BU203" s="53">
        <v>0</v>
      </c>
      <c r="BV203" s="53">
        <v>0</v>
      </c>
      <c r="BW203" s="53">
        <v>0</v>
      </c>
      <c r="BX203" s="53">
        <v>0</v>
      </c>
      <c r="BY203" s="53">
        <v>0</v>
      </c>
      <c r="BZ203" s="53">
        <v>0</v>
      </c>
      <c r="CA203" s="53">
        <v>0</v>
      </c>
      <c r="CB203" s="53">
        <v>0</v>
      </c>
      <c r="CC203" s="53">
        <v>0</v>
      </c>
      <c r="CD203" s="53">
        <v>0</v>
      </c>
      <c r="CE203" s="53">
        <v>0</v>
      </c>
      <c r="CF203" s="53">
        <v>0</v>
      </c>
      <c r="CG203" s="53">
        <v>0</v>
      </c>
      <c r="CH203" s="53">
        <v>0</v>
      </c>
      <c r="CI203" s="53">
        <v>0</v>
      </c>
      <c r="CJ203" s="53">
        <v>0</v>
      </c>
      <c r="CK203" s="53">
        <v>0</v>
      </c>
      <c r="CL203" s="53">
        <v>0</v>
      </c>
      <c r="CM203" s="53">
        <v>0</v>
      </c>
      <c r="CN203" s="53">
        <v>0</v>
      </c>
      <c r="CO203" s="53">
        <v>0</v>
      </c>
      <c r="CP203" s="53">
        <v>0</v>
      </c>
      <c r="CQ203" s="53">
        <v>0</v>
      </c>
      <c r="CR203" s="53">
        <v>0</v>
      </c>
      <c r="CS203" s="53">
        <v>0</v>
      </c>
      <c r="CT203" s="53">
        <v>0</v>
      </c>
      <c r="CU203" s="53">
        <v>0</v>
      </c>
      <c r="CV203" s="53">
        <v>0</v>
      </c>
      <c r="CW203" s="53">
        <v>1</v>
      </c>
      <c r="CX203" s="53">
        <v>0</v>
      </c>
      <c r="CY203" s="53">
        <v>0</v>
      </c>
      <c r="CZ203" s="53">
        <v>0</v>
      </c>
      <c r="DA203" s="53">
        <v>0</v>
      </c>
      <c r="DB203" s="53">
        <v>0</v>
      </c>
      <c r="DC203" s="53">
        <v>0</v>
      </c>
      <c r="DD203" s="53">
        <v>0</v>
      </c>
    </row>
    <row r="204" spans="3:108" hidden="1" outlineLevel="1">
      <c r="C204" s="16" t="e">
        <f t="shared" si="105"/>
        <v>#DIV/0!</v>
      </c>
      <c r="D204" s="16">
        <f t="shared" si="106"/>
        <v>0</v>
      </c>
      <c r="E204" s="16">
        <f>COUNTIF($F$136:F204,F204)</f>
        <v>63</v>
      </c>
      <c r="F204" s="16" t="e">
        <f>O204</f>
        <v>#VALUE!</v>
      </c>
      <c r="G204" s="16" t="e">
        <f>P204</f>
        <v>#VALUE!</v>
      </c>
      <c r="L204" s="16">
        <v>4</v>
      </c>
      <c r="M204" s="16"/>
      <c r="N204" s="16"/>
      <c r="O204" s="71" t="e">
        <f>DGET(種族解放条件,T204,P199:P200)</f>
        <v>#VALUE!</v>
      </c>
      <c r="P204" s="71" t="e">
        <f>DGET(種族解放条件,U204,P199:P200)</f>
        <v>#VALUE!</v>
      </c>
      <c r="Q204" s="16"/>
      <c r="R204" s="16"/>
      <c r="S204" s="16"/>
      <c r="T204" s="16">
        <v>8</v>
      </c>
      <c r="U204" s="16">
        <v>9</v>
      </c>
      <c r="AE204" s="59">
        <v>112</v>
      </c>
      <c r="AF204" s="59">
        <f ca="1">IF(AI204&lt;&gt;0,0,COUNTIF(AI$92:$AI204,0))</f>
        <v>0</v>
      </c>
      <c r="AG204" s="59" t="s">
        <v>202</v>
      </c>
      <c r="AH204" s="59" t="s">
        <v>205</v>
      </c>
      <c r="AI204" s="59">
        <f t="shared" ca="1" si="66"/>
        <v>1</v>
      </c>
      <c r="AJ204" s="53">
        <f t="shared" ca="1" si="67"/>
        <v>0</v>
      </c>
      <c r="AK204" s="53">
        <f t="shared" ca="1" si="68"/>
        <v>0</v>
      </c>
      <c r="AL204" s="53">
        <f t="shared" ca="1" si="69"/>
        <v>0</v>
      </c>
      <c r="AM204" s="53">
        <f t="shared" ca="1" si="70"/>
        <v>0</v>
      </c>
      <c r="AN204" s="53">
        <f t="shared" ca="1" si="71"/>
        <v>0</v>
      </c>
      <c r="AO204" s="53">
        <f t="shared" ca="1" si="72"/>
        <v>0</v>
      </c>
      <c r="AP204" s="53">
        <f t="shared" ca="1" si="73"/>
        <v>0</v>
      </c>
      <c r="AQ204" s="53">
        <f t="shared" ca="1" si="74"/>
        <v>0</v>
      </c>
      <c r="AR204" s="53">
        <f t="shared" ca="1" si="75"/>
        <v>0</v>
      </c>
      <c r="AS204" s="53">
        <f t="shared" ca="1" si="76"/>
        <v>0</v>
      </c>
      <c r="AT204" s="53">
        <f t="shared" ca="1" si="77"/>
        <v>0</v>
      </c>
      <c r="AU204" s="53">
        <f t="shared" ca="1" si="78"/>
        <v>0</v>
      </c>
      <c r="AV204" s="53">
        <f t="shared" ca="1" si="79"/>
        <v>0</v>
      </c>
      <c r="AW204" s="53">
        <f t="shared" ca="1" si="80"/>
        <v>0</v>
      </c>
      <c r="AX204" s="53">
        <f t="shared" ca="1" si="81"/>
        <v>0</v>
      </c>
      <c r="AY204" s="53">
        <f t="shared" ca="1" si="82"/>
        <v>0</v>
      </c>
      <c r="AZ204" s="53">
        <f t="shared" ca="1" si="83"/>
        <v>0</v>
      </c>
      <c r="BA204" s="53">
        <f t="shared" ca="1" si="84"/>
        <v>0</v>
      </c>
      <c r="BB204" s="53">
        <f t="shared" ca="1" si="85"/>
        <v>0</v>
      </c>
      <c r="BC204" s="53">
        <f t="shared" ca="1" si="86"/>
        <v>0</v>
      </c>
      <c r="BD204" s="53">
        <f t="shared" ca="1" si="87"/>
        <v>0</v>
      </c>
      <c r="BE204" s="53">
        <f t="shared" ca="1" si="88"/>
        <v>0</v>
      </c>
      <c r="BF204" s="53">
        <f t="shared" ca="1" si="89"/>
        <v>0</v>
      </c>
      <c r="BG204" s="53">
        <f t="shared" ca="1" si="90"/>
        <v>0</v>
      </c>
      <c r="BH204" s="53">
        <f t="shared" ca="1" si="91"/>
        <v>0</v>
      </c>
      <c r="BI204" s="53">
        <f t="shared" ca="1" si="92"/>
        <v>0</v>
      </c>
      <c r="BJ204" s="53">
        <f t="shared" ca="1" si="93"/>
        <v>0</v>
      </c>
      <c r="BK204" s="53">
        <f t="shared" ca="1" si="94"/>
        <v>0</v>
      </c>
      <c r="BL204" s="53">
        <f t="shared" ca="1" si="95"/>
        <v>1</v>
      </c>
      <c r="BM204" s="53">
        <f t="shared" ca="1" si="96"/>
        <v>0</v>
      </c>
      <c r="BN204" s="53">
        <f t="shared" ca="1" si="97"/>
        <v>0</v>
      </c>
      <c r="BO204" s="53">
        <f t="shared" ca="1" si="98"/>
        <v>0</v>
      </c>
      <c r="BP204" s="53">
        <f t="shared" ca="1" si="99"/>
        <v>0</v>
      </c>
      <c r="BQ204" s="53">
        <f t="shared" ca="1" si="100"/>
        <v>0</v>
      </c>
      <c r="BR204" s="53">
        <f t="shared" ca="1" si="101"/>
        <v>0</v>
      </c>
      <c r="BS204" s="53">
        <f t="shared" ca="1" si="102"/>
        <v>0</v>
      </c>
      <c r="BU204" s="53">
        <v>0</v>
      </c>
      <c r="BV204" s="53">
        <v>0</v>
      </c>
      <c r="BW204" s="53">
        <v>0</v>
      </c>
      <c r="BX204" s="53">
        <v>0</v>
      </c>
      <c r="BY204" s="53">
        <v>0</v>
      </c>
      <c r="BZ204" s="53">
        <v>0</v>
      </c>
      <c r="CA204" s="53">
        <v>0</v>
      </c>
      <c r="CB204" s="53">
        <v>0</v>
      </c>
      <c r="CC204" s="53">
        <v>0</v>
      </c>
      <c r="CD204" s="53">
        <v>0</v>
      </c>
      <c r="CE204" s="53">
        <v>0</v>
      </c>
      <c r="CF204" s="53">
        <v>0</v>
      </c>
      <c r="CG204" s="53">
        <v>0</v>
      </c>
      <c r="CH204" s="53">
        <v>0</v>
      </c>
      <c r="CI204" s="53">
        <v>0</v>
      </c>
      <c r="CJ204" s="53">
        <v>0</v>
      </c>
      <c r="CK204" s="53">
        <v>0</v>
      </c>
      <c r="CL204" s="53">
        <v>0</v>
      </c>
      <c r="CM204" s="53">
        <v>0</v>
      </c>
      <c r="CN204" s="53">
        <v>0</v>
      </c>
      <c r="CO204" s="53">
        <v>0</v>
      </c>
      <c r="CP204" s="53">
        <v>0</v>
      </c>
      <c r="CQ204" s="53">
        <v>0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2</v>
      </c>
      <c r="CX204" s="53">
        <v>0</v>
      </c>
      <c r="CY204" s="53">
        <v>0</v>
      </c>
      <c r="CZ204" s="53">
        <v>0</v>
      </c>
      <c r="DA204" s="53">
        <v>0</v>
      </c>
      <c r="DB204" s="53">
        <v>0</v>
      </c>
      <c r="DC204" s="53">
        <v>0</v>
      </c>
      <c r="DD204" s="53">
        <v>0</v>
      </c>
    </row>
    <row r="205" spans="3:108" hidden="1" outlineLevel="1">
      <c r="C205" s="16" t="e">
        <f t="shared" si="105"/>
        <v>#DIV/0!</v>
      </c>
      <c r="D205" s="16">
        <f t="shared" si="106"/>
        <v>0</v>
      </c>
      <c r="E205" s="16">
        <f>COUNTIF($F$136:F205,F205)</f>
        <v>64</v>
      </c>
      <c r="F205" s="16" t="e">
        <f>M205</f>
        <v>#VALUE!</v>
      </c>
      <c r="G205" s="16" t="e">
        <f>N205</f>
        <v>#VALUE!</v>
      </c>
      <c r="L205" s="16">
        <v>5</v>
      </c>
      <c r="M205" s="72" t="e">
        <f>DGET(種族解放条件,T205,O203:O204)</f>
        <v>#VALUE!</v>
      </c>
      <c r="N205" s="72" t="e">
        <f>DGET(種族解放条件,U205,O203:O204)</f>
        <v>#VALUE!</v>
      </c>
      <c r="O205" s="16"/>
      <c r="P205" s="16"/>
      <c r="Q205" s="16"/>
      <c r="R205" s="16"/>
      <c r="S205" s="16"/>
      <c r="T205" s="16">
        <v>6</v>
      </c>
      <c r="U205" s="16">
        <v>7</v>
      </c>
      <c r="AE205" s="59">
        <v>113</v>
      </c>
      <c r="AF205" s="59">
        <f ca="1">IF(AI205&lt;&gt;0,0,COUNTIF(AI$92:$AI205,0))</f>
        <v>0</v>
      </c>
      <c r="AG205" s="59" t="s">
        <v>202</v>
      </c>
      <c r="AH205" s="59" t="s">
        <v>206</v>
      </c>
      <c r="AI205" s="59">
        <f t="shared" ca="1" si="66"/>
        <v>1</v>
      </c>
      <c r="AJ205" s="53">
        <f t="shared" ca="1" si="67"/>
        <v>0</v>
      </c>
      <c r="AK205" s="53">
        <f t="shared" ca="1" si="68"/>
        <v>0</v>
      </c>
      <c r="AL205" s="53">
        <f t="shared" ca="1" si="69"/>
        <v>0</v>
      </c>
      <c r="AM205" s="53">
        <f t="shared" ca="1" si="70"/>
        <v>0</v>
      </c>
      <c r="AN205" s="53">
        <f t="shared" ca="1" si="71"/>
        <v>0</v>
      </c>
      <c r="AO205" s="53">
        <f t="shared" ca="1" si="72"/>
        <v>0</v>
      </c>
      <c r="AP205" s="53">
        <f t="shared" ca="1" si="73"/>
        <v>0</v>
      </c>
      <c r="AQ205" s="53">
        <f t="shared" ca="1" si="74"/>
        <v>0</v>
      </c>
      <c r="AR205" s="53">
        <f t="shared" ca="1" si="75"/>
        <v>0</v>
      </c>
      <c r="AS205" s="53">
        <f t="shared" ca="1" si="76"/>
        <v>0</v>
      </c>
      <c r="AT205" s="53">
        <f t="shared" ca="1" si="77"/>
        <v>0</v>
      </c>
      <c r="AU205" s="53">
        <f t="shared" ca="1" si="78"/>
        <v>0</v>
      </c>
      <c r="AV205" s="53">
        <f t="shared" ca="1" si="79"/>
        <v>0</v>
      </c>
      <c r="AW205" s="53">
        <f t="shared" ca="1" si="80"/>
        <v>0</v>
      </c>
      <c r="AX205" s="53">
        <f t="shared" ca="1" si="81"/>
        <v>0</v>
      </c>
      <c r="AY205" s="53">
        <f t="shared" ca="1" si="82"/>
        <v>0</v>
      </c>
      <c r="AZ205" s="53">
        <f t="shared" ca="1" si="83"/>
        <v>0</v>
      </c>
      <c r="BA205" s="53">
        <f t="shared" ca="1" si="84"/>
        <v>0</v>
      </c>
      <c r="BB205" s="53">
        <f t="shared" ca="1" si="85"/>
        <v>0</v>
      </c>
      <c r="BC205" s="53">
        <f t="shared" ca="1" si="86"/>
        <v>0</v>
      </c>
      <c r="BD205" s="53">
        <f t="shared" ca="1" si="87"/>
        <v>0</v>
      </c>
      <c r="BE205" s="53">
        <f t="shared" ca="1" si="88"/>
        <v>0</v>
      </c>
      <c r="BF205" s="53">
        <f t="shared" ca="1" si="89"/>
        <v>0</v>
      </c>
      <c r="BG205" s="53">
        <f t="shared" ca="1" si="90"/>
        <v>0</v>
      </c>
      <c r="BH205" s="53">
        <f t="shared" ca="1" si="91"/>
        <v>0</v>
      </c>
      <c r="BI205" s="53">
        <f t="shared" ca="1" si="92"/>
        <v>0</v>
      </c>
      <c r="BJ205" s="53">
        <f t="shared" ca="1" si="93"/>
        <v>0</v>
      </c>
      <c r="BK205" s="53">
        <f t="shared" ca="1" si="94"/>
        <v>0</v>
      </c>
      <c r="BL205" s="53">
        <f t="shared" ca="1" si="95"/>
        <v>1</v>
      </c>
      <c r="BM205" s="53">
        <f t="shared" ca="1" si="96"/>
        <v>0</v>
      </c>
      <c r="BN205" s="53">
        <f t="shared" ca="1" si="97"/>
        <v>0</v>
      </c>
      <c r="BO205" s="53">
        <f t="shared" ca="1" si="98"/>
        <v>0</v>
      </c>
      <c r="BP205" s="53">
        <f t="shared" ca="1" si="99"/>
        <v>0</v>
      </c>
      <c r="BQ205" s="53">
        <f t="shared" ca="1" si="100"/>
        <v>0</v>
      </c>
      <c r="BR205" s="53">
        <f t="shared" ca="1" si="101"/>
        <v>0</v>
      </c>
      <c r="BS205" s="53">
        <f t="shared" ca="1" si="102"/>
        <v>0</v>
      </c>
      <c r="BU205" s="53">
        <v>0</v>
      </c>
      <c r="BV205" s="53">
        <v>0</v>
      </c>
      <c r="BW205" s="53">
        <v>0</v>
      </c>
      <c r="BX205" s="53">
        <v>0</v>
      </c>
      <c r="BY205" s="53">
        <v>0</v>
      </c>
      <c r="BZ205" s="53">
        <v>0</v>
      </c>
      <c r="CA205" s="53">
        <v>0</v>
      </c>
      <c r="CB205" s="53">
        <v>0</v>
      </c>
      <c r="CC205" s="53">
        <v>0</v>
      </c>
      <c r="CD205" s="53">
        <v>0</v>
      </c>
      <c r="CE205" s="53">
        <v>0</v>
      </c>
      <c r="CF205" s="53">
        <v>0</v>
      </c>
      <c r="CG205" s="53">
        <v>0</v>
      </c>
      <c r="CH205" s="53">
        <v>0</v>
      </c>
      <c r="CI205" s="53">
        <v>0</v>
      </c>
      <c r="CJ205" s="53">
        <v>0</v>
      </c>
      <c r="CK205" s="53">
        <v>0</v>
      </c>
      <c r="CL205" s="53">
        <v>0</v>
      </c>
      <c r="CM205" s="53">
        <v>0</v>
      </c>
      <c r="CN205" s="53">
        <v>0</v>
      </c>
      <c r="CO205" s="53">
        <v>0</v>
      </c>
      <c r="CP205" s="53">
        <v>0</v>
      </c>
      <c r="CQ205" s="53">
        <v>0</v>
      </c>
      <c r="CR205" s="53">
        <v>0</v>
      </c>
      <c r="CS205" s="53">
        <v>0</v>
      </c>
      <c r="CT205" s="53">
        <v>0</v>
      </c>
      <c r="CU205" s="53">
        <v>0</v>
      </c>
      <c r="CV205" s="53">
        <v>0</v>
      </c>
      <c r="CW205" s="53">
        <v>3</v>
      </c>
      <c r="CX205" s="53">
        <v>0</v>
      </c>
      <c r="CY205" s="53">
        <v>0</v>
      </c>
      <c r="CZ205" s="53">
        <v>0</v>
      </c>
      <c r="DA205" s="53">
        <v>0</v>
      </c>
      <c r="DB205" s="53">
        <v>0</v>
      </c>
      <c r="DC205" s="53">
        <v>0</v>
      </c>
      <c r="DD205" s="53">
        <v>0</v>
      </c>
    </row>
    <row r="206" spans="3:108" hidden="1" outlineLevel="1">
      <c r="C206" s="16" t="e">
        <f t="shared" si="105"/>
        <v>#DIV/0!</v>
      </c>
      <c r="D206" s="16">
        <f t="shared" si="106"/>
        <v>0</v>
      </c>
      <c r="E206" s="16">
        <f>COUNTIF($F$136:F206,F206)</f>
        <v>65</v>
      </c>
      <c r="F206" s="16" t="e">
        <f>M206</f>
        <v>#VALUE!</v>
      </c>
      <c r="G206" s="16" t="e">
        <f>N206</f>
        <v>#VALUE!</v>
      </c>
      <c r="L206" s="16">
        <v>5</v>
      </c>
      <c r="M206" s="72" t="e">
        <f>DGET(種族解放条件,T206,O203:O204)</f>
        <v>#VALUE!</v>
      </c>
      <c r="N206" s="72" t="e">
        <f>DGET(種族解放条件,U206,O203:O204)</f>
        <v>#VALUE!</v>
      </c>
      <c r="O206" s="16"/>
      <c r="P206" s="16" t="s">
        <v>2</v>
      </c>
      <c r="Q206" s="16"/>
      <c r="R206" s="16"/>
      <c r="S206" s="16"/>
      <c r="T206" s="16">
        <v>8</v>
      </c>
      <c r="U206" s="16">
        <v>9</v>
      </c>
      <c r="AE206" s="59">
        <v>114</v>
      </c>
      <c r="AF206" s="59">
        <f ca="1">IF(AI206&lt;&gt;0,0,COUNTIF(AI$92:$AI206,0))</f>
        <v>0</v>
      </c>
      <c r="AG206" s="59" t="s">
        <v>202</v>
      </c>
      <c r="AH206" s="59" t="s">
        <v>207</v>
      </c>
      <c r="AI206" s="59">
        <f t="shared" ca="1" si="66"/>
        <v>1</v>
      </c>
      <c r="AJ206" s="53">
        <f t="shared" ca="1" si="67"/>
        <v>0</v>
      </c>
      <c r="AK206" s="53">
        <f t="shared" ca="1" si="68"/>
        <v>0</v>
      </c>
      <c r="AL206" s="53">
        <f t="shared" ca="1" si="69"/>
        <v>0</v>
      </c>
      <c r="AM206" s="53">
        <f t="shared" ca="1" si="70"/>
        <v>0</v>
      </c>
      <c r="AN206" s="53">
        <f t="shared" ca="1" si="71"/>
        <v>0</v>
      </c>
      <c r="AO206" s="53">
        <f t="shared" ca="1" si="72"/>
        <v>0</v>
      </c>
      <c r="AP206" s="53">
        <f t="shared" ca="1" si="73"/>
        <v>0</v>
      </c>
      <c r="AQ206" s="53">
        <f t="shared" ca="1" si="74"/>
        <v>0</v>
      </c>
      <c r="AR206" s="53">
        <f t="shared" ca="1" si="75"/>
        <v>0</v>
      </c>
      <c r="AS206" s="53">
        <f t="shared" ca="1" si="76"/>
        <v>0</v>
      </c>
      <c r="AT206" s="53">
        <f t="shared" ca="1" si="77"/>
        <v>0</v>
      </c>
      <c r="AU206" s="53">
        <f t="shared" ca="1" si="78"/>
        <v>0</v>
      </c>
      <c r="AV206" s="53">
        <f t="shared" ca="1" si="79"/>
        <v>0</v>
      </c>
      <c r="AW206" s="53">
        <f t="shared" ca="1" si="80"/>
        <v>0</v>
      </c>
      <c r="AX206" s="53">
        <f t="shared" ca="1" si="81"/>
        <v>0</v>
      </c>
      <c r="AY206" s="53">
        <f t="shared" ca="1" si="82"/>
        <v>0</v>
      </c>
      <c r="AZ206" s="53">
        <f t="shared" ca="1" si="83"/>
        <v>0</v>
      </c>
      <c r="BA206" s="53">
        <f t="shared" ca="1" si="84"/>
        <v>0</v>
      </c>
      <c r="BB206" s="53">
        <f t="shared" ca="1" si="85"/>
        <v>0</v>
      </c>
      <c r="BC206" s="53">
        <f t="shared" ca="1" si="86"/>
        <v>0</v>
      </c>
      <c r="BD206" s="53">
        <f t="shared" ca="1" si="87"/>
        <v>0</v>
      </c>
      <c r="BE206" s="53">
        <f t="shared" ca="1" si="88"/>
        <v>0</v>
      </c>
      <c r="BF206" s="53">
        <f t="shared" ca="1" si="89"/>
        <v>0</v>
      </c>
      <c r="BG206" s="53">
        <f t="shared" ca="1" si="90"/>
        <v>0</v>
      </c>
      <c r="BH206" s="53">
        <f t="shared" ca="1" si="91"/>
        <v>0</v>
      </c>
      <c r="BI206" s="53">
        <f t="shared" ca="1" si="92"/>
        <v>0</v>
      </c>
      <c r="BJ206" s="53">
        <f t="shared" ca="1" si="93"/>
        <v>0</v>
      </c>
      <c r="BK206" s="53">
        <f t="shared" ca="1" si="94"/>
        <v>0</v>
      </c>
      <c r="BL206" s="53">
        <f t="shared" ca="1" si="95"/>
        <v>1</v>
      </c>
      <c r="BM206" s="53">
        <f t="shared" ca="1" si="96"/>
        <v>0</v>
      </c>
      <c r="BN206" s="53">
        <f t="shared" ca="1" si="97"/>
        <v>0</v>
      </c>
      <c r="BO206" s="53">
        <f t="shared" ca="1" si="98"/>
        <v>0</v>
      </c>
      <c r="BP206" s="53">
        <f t="shared" ca="1" si="99"/>
        <v>0</v>
      </c>
      <c r="BQ206" s="53">
        <f t="shared" ca="1" si="100"/>
        <v>0</v>
      </c>
      <c r="BR206" s="53">
        <f t="shared" ca="1" si="101"/>
        <v>0</v>
      </c>
      <c r="BS206" s="53">
        <f t="shared" ca="1" si="102"/>
        <v>0</v>
      </c>
      <c r="BU206" s="53">
        <v>0</v>
      </c>
      <c r="BV206" s="53">
        <v>0</v>
      </c>
      <c r="BW206" s="53">
        <v>0</v>
      </c>
      <c r="BX206" s="53">
        <v>0</v>
      </c>
      <c r="BY206" s="53">
        <v>0</v>
      </c>
      <c r="BZ206" s="53">
        <v>0</v>
      </c>
      <c r="CA206" s="53">
        <v>0</v>
      </c>
      <c r="CB206" s="53">
        <v>0</v>
      </c>
      <c r="CC206" s="53">
        <v>0</v>
      </c>
      <c r="CD206" s="53">
        <v>0</v>
      </c>
      <c r="CE206" s="53">
        <v>0</v>
      </c>
      <c r="CF206" s="53">
        <v>0</v>
      </c>
      <c r="CG206" s="53">
        <v>0</v>
      </c>
      <c r="CH206" s="53">
        <v>0</v>
      </c>
      <c r="CI206" s="53">
        <v>0</v>
      </c>
      <c r="CJ206" s="53">
        <v>0</v>
      </c>
      <c r="CK206" s="53">
        <v>0</v>
      </c>
      <c r="CL206" s="53">
        <v>0</v>
      </c>
      <c r="CM206" s="53">
        <v>0</v>
      </c>
      <c r="CN206" s="53">
        <v>0</v>
      </c>
      <c r="CO206" s="53">
        <v>0</v>
      </c>
      <c r="CP206" s="53">
        <v>0</v>
      </c>
      <c r="CQ206" s="53">
        <v>0</v>
      </c>
      <c r="CR206" s="53">
        <v>0</v>
      </c>
      <c r="CS206" s="53">
        <v>0</v>
      </c>
      <c r="CT206" s="53">
        <v>0</v>
      </c>
      <c r="CU206" s="53">
        <v>0</v>
      </c>
      <c r="CV206" s="53">
        <v>0</v>
      </c>
      <c r="CW206" s="53">
        <v>4</v>
      </c>
      <c r="CX206" s="53">
        <v>0</v>
      </c>
      <c r="CY206" s="53">
        <v>0</v>
      </c>
      <c r="CZ206" s="53">
        <v>0</v>
      </c>
      <c r="DA206" s="53">
        <v>0</v>
      </c>
      <c r="DB206" s="53">
        <v>0</v>
      </c>
      <c r="DC206" s="53">
        <v>0</v>
      </c>
      <c r="DD206" s="53">
        <v>0</v>
      </c>
    </row>
    <row r="207" spans="3:108" hidden="1" outlineLevel="1">
      <c r="C207" s="16" t="e">
        <f t="shared" si="105"/>
        <v>#DIV/0!</v>
      </c>
      <c r="D207" s="16">
        <f t="shared" si="106"/>
        <v>0</v>
      </c>
      <c r="E207" s="16">
        <f>COUNTIF($F$136:F207,F207)</f>
        <v>66</v>
      </c>
      <c r="F207" s="16" t="e">
        <f>P207</f>
        <v>#VALUE!</v>
      </c>
      <c r="G207" s="16" t="e">
        <f>Q207</f>
        <v>#VALUE!</v>
      </c>
      <c r="L207" s="16">
        <v>3</v>
      </c>
      <c r="M207" s="16"/>
      <c r="N207" s="16"/>
      <c r="O207" s="16" t="s">
        <v>2</v>
      </c>
      <c r="P207" s="70" t="e">
        <f>DGET(種族解放条件,T207,Q198:Q199)</f>
        <v>#VALUE!</v>
      </c>
      <c r="Q207" s="70" t="e">
        <f>DGET(種族解放条件,U207,Q198:Q199)</f>
        <v>#VALUE!</v>
      </c>
      <c r="R207" s="16"/>
      <c r="S207" s="16"/>
      <c r="T207" s="16">
        <v>8</v>
      </c>
      <c r="U207" s="16">
        <v>9</v>
      </c>
      <c r="AE207" s="59">
        <v>115</v>
      </c>
      <c r="AF207" s="59">
        <f ca="1">IF(AI207&lt;&gt;0,0,COUNTIF(AI$92:$AI207,0))</f>
        <v>0</v>
      </c>
      <c r="AG207" s="59" t="s">
        <v>202</v>
      </c>
      <c r="AH207" s="59" t="s">
        <v>208</v>
      </c>
      <c r="AI207" s="59">
        <f t="shared" ca="1" si="66"/>
        <v>1</v>
      </c>
      <c r="AJ207" s="53">
        <f t="shared" ca="1" si="67"/>
        <v>0</v>
      </c>
      <c r="AK207" s="53">
        <f t="shared" ca="1" si="68"/>
        <v>0</v>
      </c>
      <c r="AL207" s="53">
        <f t="shared" ca="1" si="69"/>
        <v>0</v>
      </c>
      <c r="AM207" s="53">
        <f t="shared" ca="1" si="70"/>
        <v>0</v>
      </c>
      <c r="AN207" s="53">
        <f t="shared" ca="1" si="71"/>
        <v>0</v>
      </c>
      <c r="AO207" s="53">
        <f t="shared" ca="1" si="72"/>
        <v>0</v>
      </c>
      <c r="AP207" s="53">
        <f t="shared" ca="1" si="73"/>
        <v>0</v>
      </c>
      <c r="AQ207" s="53">
        <f t="shared" ca="1" si="74"/>
        <v>0</v>
      </c>
      <c r="AR207" s="53">
        <f t="shared" ca="1" si="75"/>
        <v>0</v>
      </c>
      <c r="AS207" s="53">
        <f t="shared" ca="1" si="76"/>
        <v>0</v>
      </c>
      <c r="AT207" s="53">
        <f t="shared" ca="1" si="77"/>
        <v>0</v>
      </c>
      <c r="AU207" s="53">
        <f t="shared" ca="1" si="78"/>
        <v>0</v>
      </c>
      <c r="AV207" s="53">
        <f t="shared" ca="1" si="79"/>
        <v>0</v>
      </c>
      <c r="AW207" s="53">
        <f t="shared" ca="1" si="80"/>
        <v>0</v>
      </c>
      <c r="AX207" s="53">
        <f t="shared" ca="1" si="81"/>
        <v>0</v>
      </c>
      <c r="AY207" s="53">
        <f t="shared" ca="1" si="82"/>
        <v>0</v>
      </c>
      <c r="AZ207" s="53">
        <f t="shared" ca="1" si="83"/>
        <v>0</v>
      </c>
      <c r="BA207" s="53">
        <f t="shared" ca="1" si="84"/>
        <v>0</v>
      </c>
      <c r="BB207" s="53">
        <f t="shared" ca="1" si="85"/>
        <v>0</v>
      </c>
      <c r="BC207" s="53">
        <f t="shared" ca="1" si="86"/>
        <v>0</v>
      </c>
      <c r="BD207" s="53">
        <f t="shared" ca="1" si="87"/>
        <v>0</v>
      </c>
      <c r="BE207" s="53">
        <f t="shared" ca="1" si="88"/>
        <v>0</v>
      </c>
      <c r="BF207" s="53">
        <f t="shared" ca="1" si="89"/>
        <v>0</v>
      </c>
      <c r="BG207" s="53">
        <f t="shared" ca="1" si="90"/>
        <v>0</v>
      </c>
      <c r="BH207" s="53">
        <f t="shared" ca="1" si="91"/>
        <v>0</v>
      </c>
      <c r="BI207" s="53">
        <f t="shared" ca="1" si="92"/>
        <v>0</v>
      </c>
      <c r="BJ207" s="53">
        <f t="shared" ca="1" si="93"/>
        <v>0</v>
      </c>
      <c r="BK207" s="53">
        <f t="shared" ca="1" si="94"/>
        <v>0</v>
      </c>
      <c r="BL207" s="53">
        <f t="shared" ca="1" si="95"/>
        <v>1</v>
      </c>
      <c r="BM207" s="53">
        <f t="shared" ca="1" si="96"/>
        <v>0</v>
      </c>
      <c r="BN207" s="53">
        <f t="shared" ca="1" si="97"/>
        <v>0</v>
      </c>
      <c r="BO207" s="53">
        <f t="shared" ca="1" si="98"/>
        <v>0</v>
      </c>
      <c r="BP207" s="53">
        <f t="shared" ca="1" si="99"/>
        <v>0</v>
      </c>
      <c r="BQ207" s="53">
        <f t="shared" ca="1" si="100"/>
        <v>0</v>
      </c>
      <c r="BR207" s="53">
        <f t="shared" ca="1" si="101"/>
        <v>0</v>
      </c>
      <c r="BS207" s="53">
        <f t="shared" ca="1" si="102"/>
        <v>0</v>
      </c>
      <c r="BU207" s="53">
        <v>0</v>
      </c>
      <c r="BV207" s="53">
        <v>0</v>
      </c>
      <c r="BW207" s="53">
        <v>0</v>
      </c>
      <c r="BX207" s="53">
        <v>0</v>
      </c>
      <c r="BY207" s="53">
        <v>0</v>
      </c>
      <c r="BZ207" s="53">
        <v>0</v>
      </c>
      <c r="CA207" s="53">
        <v>0</v>
      </c>
      <c r="CB207" s="53">
        <v>0</v>
      </c>
      <c r="CC207" s="53">
        <v>0</v>
      </c>
      <c r="CD207" s="53">
        <v>0</v>
      </c>
      <c r="CE207" s="53">
        <v>0</v>
      </c>
      <c r="CF207" s="53">
        <v>0</v>
      </c>
      <c r="CG207" s="53">
        <v>0</v>
      </c>
      <c r="CH207" s="53">
        <v>0</v>
      </c>
      <c r="CI207" s="53">
        <v>0</v>
      </c>
      <c r="CJ207" s="53">
        <v>0</v>
      </c>
      <c r="CK207" s="53">
        <v>0</v>
      </c>
      <c r="CL207" s="53">
        <v>0</v>
      </c>
      <c r="CM207" s="53">
        <v>0</v>
      </c>
      <c r="CN207" s="53">
        <v>0</v>
      </c>
      <c r="CO207" s="53">
        <v>0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5</v>
      </c>
      <c r="CX207" s="53">
        <v>0</v>
      </c>
      <c r="CY207" s="53">
        <v>0</v>
      </c>
      <c r="CZ207" s="53">
        <v>0</v>
      </c>
      <c r="DA207" s="53">
        <v>0</v>
      </c>
      <c r="DB207" s="53">
        <v>0</v>
      </c>
      <c r="DC207" s="53">
        <v>0</v>
      </c>
      <c r="DD207" s="53">
        <v>0</v>
      </c>
    </row>
    <row r="208" spans="3:108" hidden="1" outlineLevel="1">
      <c r="C208" s="16" t="e">
        <f t="shared" si="105"/>
        <v>#DIV/0!</v>
      </c>
      <c r="D208" s="16">
        <f t="shared" si="106"/>
        <v>0</v>
      </c>
      <c r="E208" s="16">
        <f>COUNTIF($F$136:F208,F208)</f>
        <v>67</v>
      </c>
      <c r="F208" s="16" t="e">
        <f>O208</f>
        <v>#VALUE!</v>
      </c>
      <c r="G208" s="16" t="e">
        <f>P208</f>
        <v>#VALUE!</v>
      </c>
      <c r="L208" s="16">
        <v>4</v>
      </c>
      <c r="M208" s="16"/>
      <c r="N208" s="16"/>
      <c r="O208" s="71" t="e">
        <f>DGET(種族解放条件,T208,P206:P207)</f>
        <v>#VALUE!</v>
      </c>
      <c r="P208" s="71" t="e">
        <f>DGET(種族解放条件,U208,P206:P207)</f>
        <v>#VALUE!</v>
      </c>
      <c r="Q208" s="16"/>
      <c r="R208" s="16"/>
      <c r="S208" s="16"/>
      <c r="T208" s="16">
        <v>6</v>
      </c>
      <c r="U208" s="16">
        <v>7</v>
      </c>
      <c r="AE208" s="59">
        <v>116</v>
      </c>
      <c r="AF208" s="59">
        <f ca="1">IF(AI208&lt;&gt;0,0,COUNTIF(AI$92:$AI208,0))</f>
        <v>0</v>
      </c>
      <c r="AG208" s="59" t="s">
        <v>202</v>
      </c>
      <c r="AH208" s="59" t="s">
        <v>209</v>
      </c>
      <c r="AI208" s="59">
        <f t="shared" ca="1" si="66"/>
        <v>1</v>
      </c>
      <c r="AJ208" s="53">
        <f t="shared" ca="1" si="67"/>
        <v>0</v>
      </c>
      <c r="AK208" s="53">
        <f t="shared" ca="1" si="68"/>
        <v>0</v>
      </c>
      <c r="AL208" s="53">
        <f t="shared" ca="1" si="69"/>
        <v>0</v>
      </c>
      <c r="AM208" s="53">
        <f t="shared" ca="1" si="70"/>
        <v>0</v>
      </c>
      <c r="AN208" s="53">
        <f t="shared" ca="1" si="71"/>
        <v>0</v>
      </c>
      <c r="AO208" s="53">
        <f t="shared" ca="1" si="72"/>
        <v>0</v>
      </c>
      <c r="AP208" s="53">
        <f t="shared" ca="1" si="73"/>
        <v>0</v>
      </c>
      <c r="AQ208" s="53">
        <f t="shared" ca="1" si="74"/>
        <v>0</v>
      </c>
      <c r="AR208" s="53">
        <f t="shared" ca="1" si="75"/>
        <v>0</v>
      </c>
      <c r="AS208" s="53">
        <f t="shared" ca="1" si="76"/>
        <v>0</v>
      </c>
      <c r="AT208" s="53">
        <f t="shared" ca="1" si="77"/>
        <v>0</v>
      </c>
      <c r="AU208" s="53">
        <f t="shared" ca="1" si="78"/>
        <v>0</v>
      </c>
      <c r="AV208" s="53">
        <f t="shared" ca="1" si="79"/>
        <v>0</v>
      </c>
      <c r="AW208" s="53">
        <f t="shared" ca="1" si="80"/>
        <v>0</v>
      </c>
      <c r="AX208" s="53">
        <f t="shared" ca="1" si="81"/>
        <v>0</v>
      </c>
      <c r="AY208" s="53">
        <f t="shared" ca="1" si="82"/>
        <v>0</v>
      </c>
      <c r="AZ208" s="53">
        <f t="shared" ca="1" si="83"/>
        <v>0</v>
      </c>
      <c r="BA208" s="53">
        <f t="shared" ca="1" si="84"/>
        <v>0</v>
      </c>
      <c r="BB208" s="53">
        <f t="shared" ca="1" si="85"/>
        <v>0</v>
      </c>
      <c r="BC208" s="53">
        <f t="shared" ca="1" si="86"/>
        <v>0</v>
      </c>
      <c r="BD208" s="53">
        <f t="shared" ca="1" si="87"/>
        <v>0</v>
      </c>
      <c r="BE208" s="53">
        <f t="shared" ca="1" si="88"/>
        <v>0</v>
      </c>
      <c r="BF208" s="53">
        <f t="shared" ca="1" si="89"/>
        <v>0</v>
      </c>
      <c r="BG208" s="53">
        <f t="shared" ca="1" si="90"/>
        <v>0</v>
      </c>
      <c r="BH208" s="53">
        <f t="shared" ca="1" si="91"/>
        <v>0</v>
      </c>
      <c r="BI208" s="53">
        <f t="shared" ca="1" si="92"/>
        <v>0</v>
      </c>
      <c r="BJ208" s="53">
        <f t="shared" ca="1" si="93"/>
        <v>0</v>
      </c>
      <c r="BK208" s="53">
        <f t="shared" ca="1" si="94"/>
        <v>0</v>
      </c>
      <c r="BL208" s="53">
        <f t="shared" ca="1" si="95"/>
        <v>1</v>
      </c>
      <c r="BM208" s="53">
        <f t="shared" ca="1" si="96"/>
        <v>0</v>
      </c>
      <c r="BN208" s="53">
        <f t="shared" ca="1" si="97"/>
        <v>0</v>
      </c>
      <c r="BO208" s="53">
        <f t="shared" ca="1" si="98"/>
        <v>0</v>
      </c>
      <c r="BP208" s="53">
        <f t="shared" ca="1" si="99"/>
        <v>0</v>
      </c>
      <c r="BQ208" s="53">
        <f t="shared" ca="1" si="100"/>
        <v>0</v>
      </c>
      <c r="BR208" s="53">
        <f t="shared" ca="1" si="101"/>
        <v>0</v>
      </c>
      <c r="BS208" s="53">
        <f t="shared" ca="1" si="102"/>
        <v>0</v>
      </c>
      <c r="BU208" s="53">
        <v>0</v>
      </c>
      <c r="BV208" s="53">
        <v>0</v>
      </c>
      <c r="BW208" s="53">
        <v>0</v>
      </c>
      <c r="BX208" s="53">
        <v>0</v>
      </c>
      <c r="BY208" s="53">
        <v>0</v>
      </c>
      <c r="BZ208" s="53">
        <v>0</v>
      </c>
      <c r="CA208" s="53">
        <v>0</v>
      </c>
      <c r="CB208" s="53">
        <v>0</v>
      </c>
      <c r="CC208" s="53">
        <v>0</v>
      </c>
      <c r="CD208" s="53">
        <v>0</v>
      </c>
      <c r="CE208" s="53">
        <v>0</v>
      </c>
      <c r="CF208" s="53">
        <v>0</v>
      </c>
      <c r="CG208" s="53">
        <v>0</v>
      </c>
      <c r="CH208" s="53">
        <v>0</v>
      </c>
      <c r="CI208" s="53">
        <v>0</v>
      </c>
      <c r="CJ208" s="53">
        <v>0</v>
      </c>
      <c r="CK208" s="53">
        <v>0</v>
      </c>
      <c r="CL208" s="53">
        <v>0</v>
      </c>
      <c r="CM208" s="53">
        <v>0</v>
      </c>
      <c r="CN208" s="53">
        <v>0</v>
      </c>
      <c r="CO208" s="53">
        <v>0</v>
      </c>
      <c r="CP208" s="53">
        <v>0</v>
      </c>
      <c r="CQ208" s="53">
        <v>0</v>
      </c>
      <c r="CR208" s="53">
        <v>0</v>
      </c>
      <c r="CS208" s="53">
        <v>0</v>
      </c>
      <c r="CT208" s="53">
        <v>0</v>
      </c>
      <c r="CU208" s="53">
        <v>0</v>
      </c>
      <c r="CV208" s="53">
        <v>0</v>
      </c>
      <c r="CW208" s="53">
        <v>6</v>
      </c>
      <c r="CX208" s="53">
        <v>0</v>
      </c>
      <c r="CY208" s="53">
        <v>0</v>
      </c>
      <c r="CZ208" s="53">
        <v>0</v>
      </c>
      <c r="DA208" s="53">
        <v>0</v>
      </c>
      <c r="DB208" s="53">
        <v>0</v>
      </c>
      <c r="DC208" s="53">
        <v>0</v>
      </c>
      <c r="DD208" s="53">
        <v>0</v>
      </c>
    </row>
    <row r="209" spans="3:108" hidden="1" outlineLevel="1">
      <c r="C209" s="16" t="e">
        <f t="shared" si="105"/>
        <v>#DIV/0!</v>
      </c>
      <c r="D209" s="16">
        <f t="shared" si="106"/>
        <v>0</v>
      </c>
      <c r="E209" s="16">
        <f>COUNTIF($F$136:F209,F209)</f>
        <v>68</v>
      </c>
      <c r="F209" s="16" t="e">
        <f>M209</f>
        <v>#VALUE!</v>
      </c>
      <c r="G209" s="16" t="e">
        <f>N209</f>
        <v>#VALUE!</v>
      </c>
      <c r="L209" s="16">
        <v>5</v>
      </c>
      <c r="M209" s="72" t="e">
        <f>DGET(種族解放条件,T209,O207:O208)</f>
        <v>#VALUE!</v>
      </c>
      <c r="N209" s="72" t="e">
        <f>DGET(種族解放条件,U209,O207:O208)</f>
        <v>#VALUE!</v>
      </c>
      <c r="O209" s="16"/>
      <c r="P209" s="16"/>
      <c r="Q209" s="16"/>
      <c r="R209" s="16"/>
      <c r="S209" s="16"/>
      <c r="T209" s="16">
        <v>6</v>
      </c>
      <c r="U209" s="16">
        <v>7</v>
      </c>
      <c r="AE209" s="59">
        <v>117</v>
      </c>
      <c r="AF209" s="59">
        <f ca="1">IF(AI209&lt;&gt;0,0,COUNTIF(AI$92:$AI209,0))</f>
        <v>0</v>
      </c>
      <c r="AG209" s="59" t="s">
        <v>202</v>
      </c>
      <c r="AH209" s="59" t="s">
        <v>210</v>
      </c>
      <c r="AI209" s="59">
        <f t="shared" ca="1" si="66"/>
        <v>3</v>
      </c>
      <c r="AJ209" s="53">
        <f t="shared" ca="1" si="67"/>
        <v>0</v>
      </c>
      <c r="AK209" s="53">
        <f t="shared" ca="1" si="68"/>
        <v>0</v>
      </c>
      <c r="AL209" s="53">
        <f t="shared" ca="1" si="69"/>
        <v>0</v>
      </c>
      <c r="AM209" s="53">
        <f t="shared" ca="1" si="70"/>
        <v>0</v>
      </c>
      <c r="AN209" s="53">
        <f t="shared" ca="1" si="71"/>
        <v>0</v>
      </c>
      <c r="AO209" s="53">
        <f t="shared" ca="1" si="72"/>
        <v>0</v>
      </c>
      <c r="AP209" s="53">
        <f t="shared" ca="1" si="73"/>
        <v>0</v>
      </c>
      <c r="AQ209" s="53">
        <f t="shared" ca="1" si="74"/>
        <v>0</v>
      </c>
      <c r="AR209" s="53">
        <f t="shared" ca="1" si="75"/>
        <v>0</v>
      </c>
      <c r="AS209" s="53">
        <f t="shared" ca="1" si="76"/>
        <v>0</v>
      </c>
      <c r="AT209" s="53">
        <f t="shared" ca="1" si="77"/>
        <v>0</v>
      </c>
      <c r="AU209" s="53">
        <f t="shared" ca="1" si="78"/>
        <v>0</v>
      </c>
      <c r="AV209" s="53">
        <f t="shared" ca="1" si="79"/>
        <v>0</v>
      </c>
      <c r="AW209" s="53">
        <f t="shared" ca="1" si="80"/>
        <v>0</v>
      </c>
      <c r="AX209" s="53">
        <f t="shared" ca="1" si="81"/>
        <v>0</v>
      </c>
      <c r="AY209" s="53">
        <f t="shared" ca="1" si="82"/>
        <v>0</v>
      </c>
      <c r="AZ209" s="53">
        <f t="shared" ca="1" si="83"/>
        <v>0</v>
      </c>
      <c r="BA209" s="53">
        <f t="shared" ca="1" si="84"/>
        <v>0</v>
      </c>
      <c r="BB209" s="53">
        <f t="shared" ca="1" si="85"/>
        <v>0</v>
      </c>
      <c r="BC209" s="53">
        <f t="shared" ca="1" si="86"/>
        <v>1</v>
      </c>
      <c r="BD209" s="53">
        <f t="shared" ca="1" si="87"/>
        <v>1</v>
      </c>
      <c r="BE209" s="53">
        <f t="shared" ca="1" si="88"/>
        <v>0</v>
      </c>
      <c r="BF209" s="53">
        <f t="shared" ca="1" si="89"/>
        <v>0</v>
      </c>
      <c r="BG209" s="53">
        <f t="shared" ca="1" si="90"/>
        <v>0</v>
      </c>
      <c r="BH209" s="53">
        <f t="shared" ca="1" si="91"/>
        <v>0</v>
      </c>
      <c r="BI209" s="53">
        <f t="shared" ca="1" si="92"/>
        <v>0</v>
      </c>
      <c r="BJ209" s="53">
        <f t="shared" ca="1" si="93"/>
        <v>0</v>
      </c>
      <c r="BK209" s="53">
        <f t="shared" ca="1" si="94"/>
        <v>0</v>
      </c>
      <c r="BL209" s="53">
        <f t="shared" ca="1" si="95"/>
        <v>1</v>
      </c>
      <c r="BM209" s="53">
        <f t="shared" ca="1" si="96"/>
        <v>0</v>
      </c>
      <c r="BN209" s="53">
        <f t="shared" ca="1" si="97"/>
        <v>0</v>
      </c>
      <c r="BO209" s="53">
        <f t="shared" ca="1" si="98"/>
        <v>0</v>
      </c>
      <c r="BP209" s="53">
        <f t="shared" ca="1" si="99"/>
        <v>0</v>
      </c>
      <c r="BQ209" s="53">
        <f t="shared" ca="1" si="100"/>
        <v>0</v>
      </c>
      <c r="BR209" s="53">
        <f t="shared" ca="1" si="101"/>
        <v>0</v>
      </c>
      <c r="BS209" s="53">
        <f t="shared" ca="1" si="102"/>
        <v>0</v>
      </c>
      <c r="BU209" s="53">
        <v>0</v>
      </c>
      <c r="BV209" s="53">
        <v>0</v>
      </c>
      <c r="BW209" s="53">
        <v>0</v>
      </c>
      <c r="BX209" s="53">
        <v>0</v>
      </c>
      <c r="BY209" s="53">
        <v>0</v>
      </c>
      <c r="BZ209" s="53">
        <v>0</v>
      </c>
      <c r="CA209" s="53">
        <v>0</v>
      </c>
      <c r="CB209" s="53">
        <v>0</v>
      </c>
      <c r="CC209" s="53">
        <v>0</v>
      </c>
      <c r="CD209" s="53">
        <v>0</v>
      </c>
      <c r="CE209" s="53">
        <v>0</v>
      </c>
      <c r="CF209" s="53">
        <v>0</v>
      </c>
      <c r="CG209" s="53">
        <v>0</v>
      </c>
      <c r="CH209" s="53">
        <v>0</v>
      </c>
      <c r="CI209" s="53">
        <v>0</v>
      </c>
      <c r="CJ209" s="53">
        <v>0</v>
      </c>
      <c r="CK209" s="53">
        <v>0</v>
      </c>
      <c r="CL209" s="53">
        <v>0</v>
      </c>
      <c r="CM209" s="53">
        <v>0</v>
      </c>
      <c r="CN209" s="53">
        <v>7</v>
      </c>
      <c r="CO209" s="53">
        <v>8</v>
      </c>
      <c r="CP209" s="53">
        <v>0</v>
      </c>
      <c r="CQ209" s="53">
        <v>0</v>
      </c>
      <c r="CR209" s="53">
        <v>0</v>
      </c>
      <c r="CS209" s="53">
        <v>0</v>
      </c>
      <c r="CT209" s="53">
        <v>0</v>
      </c>
      <c r="CU209" s="53">
        <v>0</v>
      </c>
      <c r="CV209" s="53">
        <v>0</v>
      </c>
      <c r="CW209" s="53">
        <v>10</v>
      </c>
      <c r="CX209" s="53">
        <v>0</v>
      </c>
      <c r="CY209" s="53">
        <v>0</v>
      </c>
      <c r="CZ209" s="53">
        <v>0</v>
      </c>
      <c r="DA209" s="53">
        <v>0</v>
      </c>
      <c r="DB209" s="53">
        <v>0</v>
      </c>
      <c r="DC209" s="53">
        <v>0</v>
      </c>
      <c r="DD209" s="53">
        <v>0</v>
      </c>
    </row>
    <row r="210" spans="3:108" hidden="1" outlineLevel="1">
      <c r="C210" s="16" t="e">
        <f t="shared" si="105"/>
        <v>#DIV/0!</v>
      </c>
      <c r="D210" s="16">
        <f t="shared" si="106"/>
        <v>0</v>
      </c>
      <c r="E210" s="16">
        <f>COUNTIF($F$136:F210,F210)</f>
        <v>69</v>
      </c>
      <c r="F210" s="16" t="e">
        <f>M210</f>
        <v>#VALUE!</v>
      </c>
      <c r="G210" s="16" t="e">
        <f>N210</f>
        <v>#VALUE!</v>
      </c>
      <c r="L210" s="16">
        <v>5</v>
      </c>
      <c r="M210" s="72" t="e">
        <f>DGET(種族解放条件,T210,O207:O208)</f>
        <v>#VALUE!</v>
      </c>
      <c r="N210" s="72" t="e">
        <f>DGET(種族解放条件,U210,O207:O208)</f>
        <v>#VALUE!</v>
      </c>
      <c r="O210" s="16" t="s">
        <v>2</v>
      </c>
      <c r="P210" s="16"/>
      <c r="Q210" s="16"/>
      <c r="R210" s="16"/>
      <c r="S210" s="16"/>
      <c r="T210" s="16">
        <v>8</v>
      </c>
      <c r="U210" s="16">
        <v>9</v>
      </c>
      <c r="AE210" s="59">
        <v>118</v>
      </c>
      <c r="AF210" s="59">
        <f ca="1">IF(AI210&lt;&gt;0,0,COUNTIF(AI$92:$AI210,0))</f>
        <v>0</v>
      </c>
      <c r="AG210" s="59" t="s">
        <v>211</v>
      </c>
      <c r="AH210" s="59" t="s">
        <v>212</v>
      </c>
      <c r="AI210" s="59">
        <f t="shared" ca="1" si="66"/>
        <v>1</v>
      </c>
      <c r="AJ210" s="53">
        <f t="shared" ca="1" si="67"/>
        <v>0</v>
      </c>
      <c r="AK210" s="53">
        <f t="shared" ca="1" si="68"/>
        <v>0</v>
      </c>
      <c r="AL210" s="53">
        <f t="shared" ca="1" si="69"/>
        <v>0</v>
      </c>
      <c r="AM210" s="53">
        <f t="shared" ca="1" si="70"/>
        <v>0</v>
      </c>
      <c r="AN210" s="53">
        <f t="shared" ca="1" si="71"/>
        <v>0</v>
      </c>
      <c r="AO210" s="53">
        <f t="shared" ca="1" si="72"/>
        <v>0</v>
      </c>
      <c r="AP210" s="53">
        <f t="shared" ca="1" si="73"/>
        <v>0</v>
      </c>
      <c r="AQ210" s="53">
        <f t="shared" ca="1" si="74"/>
        <v>0</v>
      </c>
      <c r="AR210" s="53">
        <f t="shared" ca="1" si="75"/>
        <v>0</v>
      </c>
      <c r="AS210" s="53">
        <f t="shared" ca="1" si="76"/>
        <v>0</v>
      </c>
      <c r="AT210" s="53">
        <f t="shared" ca="1" si="77"/>
        <v>0</v>
      </c>
      <c r="AU210" s="53">
        <f t="shared" ca="1" si="78"/>
        <v>0</v>
      </c>
      <c r="AV210" s="53">
        <f t="shared" ca="1" si="79"/>
        <v>0</v>
      </c>
      <c r="AW210" s="53">
        <f t="shared" ca="1" si="80"/>
        <v>0</v>
      </c>
      <c r="AX210" s="53">
        <f t="shared" ca="1" si="81"/>
        <v>0</v>
      </c>
      <c r="AY210" s="53">
        <f t="shared" ca="1" si="82"/>
        <v>0</v>
      </c>
      <c r="AZ210" s="53">
        <f t="shared" ca="1" si="83"/>
        <v>0</v>
      </c>
      <c r="BA210" s="53">
        <f t="shared" ca="1" si="84"/>
        <v>0</v>
      </c>
      <c r="BB210" s="53">
        <f t="shared" ca="1" si="85"/>
        <v>0</v>
      </c>
      <c r="BC210" s="53">
        <f t="shared" ca="1" si="86"/>
        <v>0</v>
      </c>
      <c r="BD210" s="53">
        <f t="shared" ca="1" si="87"/>
        <v>0</v>
      </c>
      <c r="BE210" s="53">
        <f t="shared" ca="1" si="88"/>
        <v>0</v>
      </c>
      <c r="BF210" s="53">
        <f t="shared" ca="1" si="89"/>
        <v>0</v>
      </c>
      <c r="BG210" s="53">
        <f t="shared" ca="1" si="90"/>
        <v>0</v>
      </c>
      <c r="BH210" s="53">
        <f t="shared" ca="1" si="91"/>
        <v>0</v>
      </c>
      <c r="BI210" s="53">
        <f t="shared" ca="1" si="92"/>
        <v>0</v>
      </c>
      <c r="BJ210" s="53">
        <f t="shared" ca="1" si="93"/>
        <v>0</v>
      </c>
      <c r="BK210" s="53">
        <f t="shared" ca="1" si="94"/>
        <v>0</v>
      </c>
      <c r="BL210" s="53">
        <f t="shared" ca="1" si="95"/>
        <v>0</v>
      </c>
      <c r="BM210" s="53">
        <f t="shared" ca="1" si="96"/>
        <v>1</v>
      </c>
      <c r="BN210" s="53">
        <f t="shared" ca="1" si="97"/>
        <v>0</v>
      </c>
      <c r="BO210" s="53">
        <f t="shared" ca="1" si="98"/>
        <v>0</v>
      </c>
      <c r="BP210" s="53">
        <f t="shared" ca="1" si="99"/>
        <v>0</v>
      </c>
      <c r="BQ210" s="53">
        <f t="shared" ca="1" si="100"/>
        <v>0</v>
      </c>
      <c r="BR210" s="53">
        <f t="shared" ca="1" si="101"/>
        <v>0</v>
      </c>
      <c r="BS210" s="53">
        <f t="shared" ca="1" si="102"/>
        <v>0</v>
      </c>
      <c r="BU210" s="53">
        <v>0</v>
      </c>
      <c r="BV210" s="53">
        <v>0</v>
      </c>
      <c r="BW210" s="53">
        <v>0</v>
      </c>
      <c r="BX210" s="53">
        <v>0</v>
      </c>
      <c r="BY210" s="53">
        <v>0</v>
      </c>
      <c r="BZ210" s="53">
        <v>0</v>
      </c>
      <c r="CA210" s="53">
        <v>0</v>
      </c>
      <c r="CB210" s="53">
        <v>0</v>
      </c>
      <c r="CC210" s="53">
        <v>0</v>
      </c>
      <c r="CD210" s="53">
        <v>0</v>
      </c>
      <c r="CE210" s="53">
        <v>0</v>
      </c>
      <c r="CF210" s="53">
        <v>0</v>
      </c>
      <c r="CG210" s="53">
        <v>0</v>
      </c>
      <c r="CH210" s="53">
        <v>0</v>
      </c>
      <c r="CI210" s="53">
        <v>0</v>
      </c>
      <c r="CJ210" s="53">
        <v>0</v>
      </c>
      <c r="CK210" s="53">
        <v>0</v>
      </c>
      <c r="CL210" s="53">
        <v>0</v>
      </c>
      <c r="CM210" s="53">
        <v>0</v>
      </c>
      <c r="CN210" s="53">
        <v>0</v>
      </c>
      <c r="CO210" s="53">
        <v>0</v>
      </c>
      <c r="CP210" s="53">
        <v>0</v>
      </c>
      <c r="CQ210" s="53">
        <v>0</v>
      </c>
      <c r="CR210" s="53">
        <v>0</v>
      </c>
      <c r="CS210" s="53">
        <v>0</v>
      </c>
      <c r="CT210" s="53">
        <v>0</v>
      </c>
      <c r="CU210" s="53">
        <v>0</v>
      </c>
      <c r="CV210" s="53">
        <v>0</v>
      </c>
      <c r="CW210" s="53">
        <v>0</v>
      </c>
      <c r="CX210" s="53">
        <v>1</v>
      </c>
      <c r="CY210" s="53">
        <v>0</v>
      </c>
      <c r="CZ210" s="53">
        <v>0</v>
      </c>
      <c r="DA210" s="53">
        <v>0</v>
      </c>
      <c r="DB210" s="53">
        <v>0</v>
      </c>
      <c r="DC210" s="53">
        <v>0</v>
      </c>
      <c r="DD210" s="53">
        <v>0</v>
      </c>
    </row>
    <row r="211" spans="3:108" hidden="1" outlineLevel="1">
      <c r="C211" s="16" t="e">
        <f t="shared" si="105"/>
        <v>#DIV/0!</v>
      </c>
      <c r="D211" s="16">
        <f t="shared" si="106"/>
        <v>0</v>
      </c>
      <c r="E211" s="16">
        <f>COUNTIF($F$136:F211,F211)</f>
        <v>70</v>
      </c>
      <c r="F211" s="16" t="e">
        <f>O211</f>
        <v>#VALUE!</v>
      </c>
      <c r="G211" s="16" t="e">
        <f>P211</f>
        <v>#VALUE!</v>
      </c>
      <c r="L211" s="16">
        <v>4</v>
      </c>
      <c r="M211" s="16"/>
      <c r="N211" s="16"/>
      <c r="O211" s="71" t="e">
        <f>DGET(種族解放条件,T211,P206:P207)</f>
        <v>#VALUE!</v>
      </c>
      <c r="P211" s="71" t="e">
        <f>DGET(種族解放条件,U211,P206:P207)</f>
        <v>#VALUE!</v>
      </c>
      <c r="Q211" s="16"/>
      <c r="R211" s="16"/>
      <c r="S211" s="16"/>
      <c r="T211" s="16">
        <v>8</v>
      </c>
      <c r="U211" s="16">
        <v>9</v>
      </c>
      <c r="AE211" s="59">
        <v>119</v>
      </c>
      <c r="AF211" s="59">
        <f ca="1">IF(AI211&lt;&gt;0,0,COUNTIF(AI$92:$AI211,0))</f>
        <v>0</v>
      </c>
      <c r="AG211" s="59" t="s">
        <v>211</v>
      </c>
      <c r="AH211" s="59" t="s">
        <v>213</v>
      </c>
      <c r="AI211" s="59">
        <f t="shared" ca="1" si="66"/>
        <v>1</v>
      </c>
      <c r="AJ211" s="53">
        <f t="shared" ca="1" si="67"/>
        <v>0</v>
      </c>
      <c r="AK211" s="53">
        <f t="shared" ca="1" si="68"/>
        <v>0</v>
      </c>
      <c r="AL211" s="53">
        <f t="shared" ca="1" si="69"/>
        <v>0</v>
      </c>
      <c r="AM211" s="53">
        <f t="shared" ca="1" si="70"/>
        <v>0</v>
      </c>
      <c r="AN211" s="53">
        <f t="shared" ca="1" si="71"/>
        <v>0</v>
      </c>
      <c r="AO211" s="53">
        <f t="shared" ca="1" si="72"/>
        <v>0</v>
      </c>
      <c r="AP211" s="53">
        <f t="shared" ca="1" si="73"/>
        <v>0</v>
      </c>
      <c r="AQ211" s="53">
        <f t="shared" ca="1" si="74"/>
        <v>0</v>
      </c>
      <c r="AR211" s="53">
        <f t="shared" ca="1" si="75"/>
        <v>0</v>
      </c>
      <c r="AS211" s="53">
        <f t="shared" ca="1" si="76"/>
        <v>0</v>
      </c>
      <c r="AT211" s="53">
        <f t="shared" ca="1" si="77"/>
        <v>0</v>
      </c>
      <c r="AU211" s="53">
        <f t="shared" ca="1" si="78"/>
        <v>0</v>
      </c>
      <c r="AV211" s="53">
        <f t="shared" ca="1" si="79"/>
        <v>0</v>
      </c>
      <c r="AW211" s="53">
        <f t="shared" ca="1" si="80"/>
        <v>0</v>
      </c>
      <c r="AX211" s="53">
        <f t="shared" ca="1" si="81"/>
        <v>0</v>
      </c>
      <c r="AY211" s="53">
        <f t="shared" ca="1" si="82"/>
        <v>0</v>
      </c>
      <c r="AZ211" s="53">
        <f t="shared" ca="1" si="83"/>
        <v>0</v>
      </c>
      <c r="BA211" s="53">
        <f t="shared" ca="1" si="84"/>
        <v>0</v>
      </c>
      <c r="BB211" s="53">
        <f t="shared" ca="1" si="85"/>
        <v>0</v>
      </c>
      <c r="BC211" s="53">
        <f t="shared" ca="1" si="86"/>
        <v>0</v>
      </c>
      <c r="BD211" s="53">
        <f t="shared" ca="1" si="87"/>
        <v>0</v>
      </c>
      <c r="BE211" s="53">
        <f t="shared" ca="1" si="88"/>
        <v>0</v>
      </c>
      <c r="BF211" s="53">
        <f t="shared" ca="1" si="89"/>
        <v>0</v>
      </c>
      <c r="BG211" s="53">
        <f t="shared" ca="1" si="90"/>
        <v>0</v>
      </c>
      <c r="BH211" s="53">
        <f t="shared" ca="1" si="91"/>
        <v>0</v>
      </c>
      <c r="BI211" s="53">
        <f t="shared" ca="1" si="92"/>
        <v>0</v>
      </c>
      <c r="BJ211" s="53">
        <f t="shared" ca="1" si="93"/>
        <v>0</v>
      </c>
      <c r="BK211" s="53">
        <f t="shared" ca="1" si="94"/>
        <v>0</v>
      </c>
      <c r="BL211" s="53">
        <f t="shared" ca="1" si="95"/>
        <v>0</v>
      </c>
      <c r="BM211" s="53">
        <f t="shared" ca="1" si="96"/>
        <v>1</v>
      </c>
      <c r="BN211" s="53">
        <f t="shared" ca="1" si="97"/>
        <v>0</v>
      </c>
      <c r="BO211" s="53">
        <f t="shared" ca="1" si="98"/>
        <v>0</v>
      </c>
      <c r="BP211" s="53">
        <f t="shared" ca="1" si="99"/>
        <v>0</v>
      </c>
      <c r="BQ211" s="53">
        <f t="shared" ca="1" si="100"/>
        <v>0</v>
      </c>
      <c r="BR211" s="53">
        <f t="shared" ca="1" si="101"/>
        <v>0</v>
      </c>
      <c r="BS211" s="53">
        <f t="shared" ca="1" si="102"/>
        <v>0</v>
      </c>
      <c r="BU211" s="53">
        <v>0</v>
      </c>
      <c r="BV211" s="53">
        <v>0</v>
      </c>
      <c r="BW211" s="53">
        <v>0</v>
      </c>
      <c r="BX211" s="53">
        <v>0</v>
      </c>
      <c r="BY211" s="53">
        <v>0</v>
      </c>
      <c r="BZ211" s="53">
        <v>0</v>
      </c>
      <c r="CA211" s="53">
        <v>0</v>
      </c>
      <c r="CB211" s="53">
        <v>0</v>
      </c>
      <c r="CC211" s="53">
        <v>0</v>
      </c>
      <c r="CD211" s="53">
        <v>0</v>
      </c>
      <c r="CE211" s="53">
        <v>0</v>
      </c>
      <c r="CF211" s="53">
        <v>0</v>
      </c>
      <c r="CG211" s="53">
        <v>0</v>
      </c>
      <c r="CH211" s="53">
        <v>0</v>
      </c>
      <c r="CI211" s="53">
        <v>0</v>
      </c>
      <c r="CJ211" s="53">
        <v>0</v>
      </c>
      <c r="CK211" s="53">
        <v>0</v>
      </c>
      <c r="CL211" s="53">
        <v>0</v>
      </c>
      <c r="CM211" s="53">
        <v>0</v>
      </c>
      <c r="CN211" s="53">
        <v>0</v>
      </c>
      <c r="CO211" s="53">
        <v>0</v>
      </c>
      <c r="CP211" s="53">
        <v>0</v>
      </c>
      <c r="CQ211" s="53">
        <v>0</v>
      </c>
      <c r="CR211" s="53">
        <v>0</v>
      </c>
      <c r="CS211" s="53">
        <v>0</v>
      </c>
      <c r="CT211" s="53">
        <v>0</v>
      </c>
      <c r="CU211" s="53">
        <v>0</v>
      </c>
      <c r="CV211" s="53">
        <v>0</v>
      </c>
      <c r="CW211" s="53">
        <v>0</v>
      </c>
      <c r="CX211" s="53">
        <v>1</v>
      </c>
      <c r="CY211" s="53">
        <v>0</v>
      </c>
      <c r="CZ211" s="53">
        <v>0</v>
      </c>
      <c r="DA211" s="53">
        <v>0</v>
      </c>
      <c r="DB211" s="53">
        <v>0</v>
      </c>
      <c r="DC211" s="53">
        <v>0</v>
      </c>
      <c r="DD211" s="53">
        <v>0</v>
      </c>
    </row>
    <row r="212" spans="3:108" hidden="1" outlineLevel="1">
      <c r="C212" s="16" t="e">
        <f t="shared" si="105"/>
        <v>#DIV/0!</v>
      </c>
      <c r="D212" s="16">
        <f t="shared" si="106"/>
        <v>0</v>
      </c>
      <c r="E212" s="16">
        <f>COUNTIF($F$136:F212,F212)</f>
        <v>71</v>
      </c>
      <c r="F212" s="16" t="e">
        <f>M212</f>
        <v>#VALUE!</v>
      </c>
      <c r="G212" s="16" t="e">
        <f>N212</f>
        <v>#VALUE!</v>
      </c>
      <c r="L212" s="16">
        <v>5</v>
      </c>
      <c r="M212" s="72" t="e">
        <f>DGET(種族解放条件,T212,O210:O211)</f>
        <v>#VALUE!</v>
      </c>
      <c r="N212" s="72" t="e">
        <f>DGET(種族解放条件,U212,O210:O211)</f>
        <v>#VALUE!</v>
      </c>
      <c r="O212" s="16"/>
      <c r="P212" s="16"/>
      <c r="Q212" s="16"/>
      <c r="R212" s="16"/>
      <c r="S212" s="16"/>
      <c r="T212" s="16">
        <v>6</v>
      </c>
      <c r="U212" s="16">
        <v>7</v>
      </c>
      <c r="AE212" s="59">
        <v>120</v>
      </c>
      <c r="AF212" s="59">
        <f ca="1">IF(AI212&lt;&gt;0,0,COUNTIF(AI$92:$AI212,0))</f>
        <v>0</v>
      </c>
      <c r="AG212" s="59" t="s">
        <v>211</v>
      </c>
      <c r="AH212" s="59" t="s">
        <v>214</v>
      </c>
      <c r="AI212" s="59">
        <f t="shared" ca="1" si="66"/>
        <v>1</v>
      </c>
      <c r="AJ212" s="53">
        <f t="shared" ca="1" si="67"/>
        <v>0</v>
      </c>
      <c r="AK212" s="53">
        <f t="shared" ca="1" si="68"/>
        <v>0</v>
      </c>
      <c r="AL212" s="53">
        <f t="shared" ca="1" si="69"/>
        <v>0</v>
      </c>
      <c r="AM212" s="53">
        <f t="shared" ca="1" si="70"/>
        <v>0</v>
      </c>
      <c r="AN212" s="53">
        <f t="shared" ca="1" si="71"/>
        <v>0</v>
      </c>
      <c r="AO212" s="53">
        <f t="shared" ca="1" si="72"/>
        <v>0</v>
      </c>
      <c r="AP212" s="53">
        <f t="shared" ca="1" si="73"/>
        <v>0</v>
      </c>
      <c r="AQ212" s="53">
        <f t="shared" ca="1" si="74"/>
        <v>0</v>
      </c>
      <c r="AR212" s="53">
        <f t="shared" ca="1" si="75"/>
        <v>0</v>
      </c>
      <c r="AS212" s="53">
        <f t="shared" ca="1" si="76"/>
        <v>0</v>
      </c>
      <c r="AT212" s="53">
        <f t="shared" ca="1" si="77"/>
        <v>0</v>
      </c>
      <c r="AU212" s="53">
        <f t="shared" ca="1" si="78"/>
        <v>0</v>
      </c>
      <c r="AV212" s="53">
        <f t="shared" ca="1" si="79"/>
        <v>0</v>
      </c>
      <c r="AW212" s="53">
        <f t="shared" ca="1" si="80"/>
        <v>0</v>
      </c>
      <c r="AX212" s="53">
        <f t="shared" ca="1" si="81"/>
        <v>0</v>
      </c>
      <c r="AY212" s="53">
        <f t="shared" ca="1" si="82"/>
        <v>0</v>
      </c>
      <c r="AZ212" s="53">
        <f t="shared" ca="1" si="83"/>
        <v>0</v>
      </c>
      <c r="BA212" s="53">
        <f t="shared" ca="1" si="84"/>
        <v>0</v>
      </c>
      <c r="BB212" s="53">
        <f t="shared" ca="1" si="85"/>
        <v>0</v>
      </c>
      <c r="BC212" s="53">
        <f t="shared" ca="1" si="86"/>
        <v>0</v>
      </c>
      <c r="BD212" s="53">
        <f t="shared" ca="1" si="87"/>
        <v>0</v>
      </c>
      <c r="BE212" s="53">
        <f t="shared" ca="1" si="88"/>
        <v>0</v>
      </c>
      <c r="BF212" s="53">
        <f t="shared" ca="1" si="89"/>
        <v>0</v>
      </c>
      <c r="BG212" s="53">
        <f t="shared" ca="1" si="90"/>
        <v>0</v>
      </c>
      <c r="BH212" s="53">
        <f t="shared" ca="1" si="91"/>
        <v>0</v>
      </c>
      <c r="BI212" s="53">
        <f t="shared" ca="1" si="92"/>
        <v>0</v>
      </c>
      <c r="BJ212" s="53">
        <f t="shared" ca="1" si="93"/>
        <v>0</v>
      </c>
      <c r="BK212" s="53">
        <f t="shared" ca="1" si="94"/>
        <v>0</v>
      </c>
      <c r="BL212" s="53">
        <f t="shared" ca="1" si="95"/>
        <v>0</v>
      </c>
      <c r="BM212" s="53">
        <f t="shared" ca="1" si="96"/>
        <v>1</v>
      </c>
      <c r="BN212" s="53">
        <f t="shared" ca="1" si="97"/>
        <v>0</v>
      </c>
      <c r="BO212" s="53">
        <f t="shared" ca="1" si="98"/>
        <v>0</v>
      </c>
      <c r="BP212" s="53">
        <f t="shared" ca="1" si="99"/>
        <v>0</v>
      </c>
      <c r="BQ212" s="53">
        <f t="shared" ca="1" si="100"/>
        <v>0</v>
      </c>
      <c r="BR212" s="53">
        <f t="shared" ca="1" si="101"/>
        <v>0</v>
      </c>
      <c r="BS212" s="53">
        <f t="shared" ca="1" si="102"/>
        <v>0</v>
      </c>
      <c r="BU212" s="53">
        <v>0</v>
      </c>
      <c r="BV212" s="53">
        <v>0</v>
      </c>
      <c r="BW212" s="53">
        <v>0</v>
      </c>
      <c r="BX212" s="53">
        <v>0</v>
      </c>
      <c r="BY212" s="53">
        <v>0</v>
      </c>
      <c r="BZ212" s="53">
        <v>0</v>
      </c>
      <c r="CA212" s="53">
        <v>0</v>
      </c>
      <c r="CB212" s="53">
        <v>0</v>
      </c>
      <c r="CC212" s="53">
        <v>0</v>
      </c>
      <c r="CD212" s="53">
        <v>0</v>
      </c>
      <c r="CE212" s="53">
        <v>0</v>
      </c>
      <c r="CF212" s="53">
        <v>0</v>
      </c>
      <c r="CG212" s="53">
        <v>0</v>
      </c>
      <c r="CH212" s="53">
        <v>0</v>
      </c>
      <c r="CI212" s="53">
        <v>0</v>
      </c>
      <c r="CJ212" s="53">
        <v>0</v>
      </c>
      <c r="CK212" s="53">
        <v>0</v>
      </c>
      <c r="CL212" s="53">
        <v>0</v>
      </c>
      <c r="CM212" s="53">
        <v>0</v>
      </c>
      <c r="CN212" s="53">
        <v>0</v>
      </c>
      <c r="CO212" s="53">
        <v>0</v>
      </c>
      <c r="CP212" s="53">
        <v>0</v>
      </c>
      <c r="CQ212" s="53">
        <v>0</v>
      </c>
      <c r="CR212" s="53">
        <v>0</v>
      </c>
      <c r="CS212" s="53">
        <v>0</v>
      </c>
      <c r="CT212" s="53">
        <v>0</v>
      </c>
      <c r="CU212" s="53">
        <v>0</v>
      </c>
      <c r="CV212" s="53">
        <v>0</v>
      </c>
      <c r="CW212" s="53">
        <v>0</v>
      </c>
      <c r="CX212" s="53">
        <v>1</v>
      </c>
      <c r="CY212" s="53">
        <v>0</v>
      </c>
      <c r="CZ212" s="53">
        <v>0</v>
      </c>
      <c r="DA212" s="53">
        <v>0</v>
      </c>
      <c r="DB212" s="53">
        <v>0</v>
      </c>
      <c r="DC212" s="53">
        <v>0</v>
      </c>
      <c r="DD212" s="53">
        <v>0</v>
      </c>
    </row>
    <row r="213" spans="3:108" hidden="1" outlineLevel="1">
      <c r="C213" s="16" t="e">
        <f t="shared" si="105"/>
        <v>#DIV/0!</v>
      </c>
      <c r="D213" s="16">
        <f t="shared" si="106"/>
        <v>0</v>
      </c>
      <c r="E213" s="16">
        <f>COUNTIF($F$136:F213,F213)</f>
        <v>72</v>
      </c>
      <c r="F213" s="16" t="e">
        <f>M213</f>
        <v>#VALUE!</v>
      </c>
      <c r="G213" s="16" t="e">
        <f>N213</f>
        <v>#VALUE!</v>
      </c>
      <c r="L213" s="16">
        <v>5</v>
      </c>
      <c r="M213" s="72" t="e">
        <f>DGET(種族解放条件,T213,O210:O211)</f>
        <v>#VALUE!</v>
      </c>
      <c r="N213" s="72" t="e">
        <f>DGET(種族解放条件,U213,O210:O211)</f>
        <v>#VALUE!</v>
      </c>
      <c r="O213" s="16"/>
      <c r="P213" s="16"/>
      <c r="Q213" s="16" t="s">
        <v>2</v>
      </c>
      <c r="R213" s="16"/>
      <c r="S213" s="16"/>
      <c r="T213" s="16">
        <v>8</v>
      </c>
      <c r="U213" s="16">
        <v>9</v>
      </c>
      <c r="AE213" s="59">
        <v>121</v>
      </c>
      <c r="AF213" s="59">
        <f ca="1">IF(AI213&lt;&gt;0,0,COUNTIF(AI$92:$AI213,0))</f>
        <v>0</v>
      </c>
      <c r="AG213" s="59" t="s">
        <v>211</v>
      </c>
      <c r="AH213" s="59" t="s">
        <v>215</v>
      </c>
      <c r="AI213" s="59">
        <f t="shared" ca="1" si="66"/>
        <v>1</v>
      </c>
      <c r="AJ213" s="53">
        <f t="shared" ca="1" si="67"/>
        <v>0</v>
      </c>
      <c r="AK213" s="53">
        <f t="shared" ca="1" si="68"/>
        <v>0</v>
      </c>
      <c r="AL213" s="53">
        <f t="shared" ca="1" si="69"/>
        <v>0</v>
      </c>
      <c r="AM213" s="53">
        <f t="shared" ca="1" si="70"/>
        <v>0</v>
      </c>
      <c r="AN213" s="53">
        <f t="shared" ca="1" si="71"/>
        <v>0</v>
      </c>
      <c r="AO213" s="53">
        <f t="shared" ca="1" si="72"/>
        <v>0</v>
      </c>
      <c r="AP213" s="53">
        <f t="shared" ca="1" si="73"/>
        <v>0</v>
      </c>
      <c r="AQ213" s="53">
        <f t="shared" ca="1" si="74"/>
        <v>0</v>
      </c>
      <c r="AR213" s="53">
        <f t="shared" ca="1" si="75"/>
        <v>0</v>
      </c>
      <c r="AS213" s="53">
        <f t="shared" ca="1" si="76"/>
        <v>0</v>
      </c>
      <c r="AT213" s="53">
        <f t="shared" ca="1" si="77"/>
        <v>0</v>
      </c>
      <c r="AU213" s="53">
        <f t="shared" ca="1" si="78"/>
        <v>0</v>
      </c>
      <c r="AV213" s="53">
        <f t="shared" ca="1" si="79"/>
        <v>0</v>
      </c>
      <c r="AW213" s="53">
        <f t="shared" ca="1" si="80"/>
        <v>0</v>
      </c>
      <c r="AX213" s="53">
        <f t="shared" ca="1" si="81"/>
        <v>0</v>
      </c>
      <c r="AY213" s="53">
        <f t="shared" ca="1" si="82"/>
        <v>0</v>
      </c>
      <c r="AZ213" s="53">
        <f t="shared" ca="1" si="83"/>
        <v>0</v>
      </c>
      <c r="BA213" s="53">
        <f t="shared" ca="1" si="84"/>
        <v>0</v>
      </c>
      <c r="BB213" s="53">
        <f t="shared" ca="1" si="85"/>
        <v>0</v>
      </c>
      <c r="BC213" s="53">
        <f t="shared" ca="1" si="86"/>
        <v>0</v>
      </c>
      <c r="BD213" s="53">
        <f t="shared" ca="1" si="87"/>
        <v>0</v>
      </c>
      <c r="BE213" s="53">
        <f t="shared" ca="1" si="88"/>
        <v>0</v>
      </c>
      <c r="BF213" s="53">
        <f t="shared" ca="1" si="89"/>
        <v>0</v>
      </c>
      <c r="BG213" s="53">
        <f t="shared" ca="1" si="90"/>
        <v>0</v>
      </c>
      <c r="BH213" s="53">
        <f t="shared" ca="1" si="91"/>
        <v>0</v>
      </c>
      <c r="BI213" s="53">
        <f t="shared" ca="1" si="92"/>
        <v>0</v>
      </c>
      <c r="BJ213" s="53">
        <f t="shared" ca="1" si="93"/>
        <v>0</v>
      </c>
      <c r="BK213" s="53">
        <f t="shared" ca="1" si="94"/>
        <v>0</v>
      </c>
      <c r="BL213" s="53">
        <f t="shared" ca="1" si="95"/>
        <v>0</v>
      </c>
      <c r="BM213" s="53">
        <f t="shared" ca="1" si="96"/>
        <v>1</v>
      </c>
      <c r="BN213" s="53">
        <f t="shared" ca="1" si="97"/>
        <v>0</v>
      </c>
      <c r="BO213" s="53">
        <f t="shared" ca="1" si="98"/>
        <v>0</v>
      </c>
      <c r="BP213" s="53">
        <f t="shared" ca="1" si="99"/>
        <v>0</v>
      </c>
      <c r="BQ213" s="53">
        <f t="shared" ca="1" si="100"/>
        <v>0</v>
      </c>
      <c r="BR213" s="53">
        <f t="shared" ca="1" si="101"/>
        <v>0</v>
      </c>
      <c r="BS213" s="53">
        <f t="shared" ca="1" si="102"/>
        <v>0</v>
      </c>
      <c r="BU213" s="53">
        <v>0</v>
      </c>
      <c r="BV213" s="53">
        <v>0</v>
      </c>
      <c r="BW213" s="53">
        <v>0</v>
      </c>
      <c r="BX213" s="53">
        <v>0</v>
      </c>
      <c r="BY213" s="53">
        <v>0</v>
      </c>
      <c r="BZ213" s="53">
        <v>0</v>
      </c>
      <c r="CA213" s="53">
        <v>0</v>
      </c>
      <c r="CB213" s="53">
        <v>0</v>
      </c>
      <c r="CC213" s="53">
        <v>0</v>
      </c>
      <c r="CD213" s="53">
        <v>0</v>
      </c>
      <c r="CE213" s="53">
        <v>0</v>
      </c>
      <c r="CF213" s="53">
        <v>0</v>
      </c>
      <c r="CG213" s="53">
        <v>0</v>
      </c>
      <c r="CH213" s="53">
        <v>0</v>
      </c>
      <c r="CI213" s="53">
        <v>0</v>
      </c>
      <c r="CJ213" s="53">
        <v>0</v>
      </c>
      <c r="CK213" s="53">
        <v>0</v>
      </c>
      <c r="CL213" s="53">
        <v>0</v>
      </c>
      <c r="CM213" s="53">
        <v>0</v>
      </c>
      <c r="CN213" s="53">
        <v>0</v>
      </c>
      <c r="CO213" s="53">
        <v>0</v>
      </c>
      <c r="CP213" s="53">
        <v>0</v>
      </c>
      <c r="CQ213" s="53">
        <v>0</v>
      </c>
      <c r="CR213" s="53">
        <v>0</v>
      </c>
      <c r="CS213" s="53">
        <v>0</v>
      </c>
      <c r="CT213" s="53">
        <v>0</v>
      </c>
      <c r="CU213" s="53">
        <v>0</v>
      </c>
      <c r="CV213" s="53">
        <v>0</v>
      </c>
      <c r="CW213" s="53">
        <v>0</v>
      </c>
      <c r="CX213" s="53">
        <v>2</v>
      </c>
      <c r="CY213" s="53">
        <v>0</v>
      </c>
      <c r="CZ213" s="53">
        <v>0</v>
      </c>
      <c r="DA213" s="53">
        <v>0</v>
      </c>
      <c r="DB213" s="53">
        <v>0</v>
      </c>
      <c r="DC213" s="53">
        <v>0</v>
      </c>
      <c r="DD213" s="53">
        <v>0</v>
      </c>
    </row>
    <row r="214" spans="3:108" hidden="1" outlineLevel="1">
      <c r="C214" s="16" t="e">
        <f t="shared" si="105"/>
        <v>#DIV/0!</v>
      </c>
      <c r="D214" s="16">
        <f t="shared" si="106"/>
        <v>0</v>
      </c>
      <c r="E214" s="16">
        <f>COUNTIF($F$136:F214,F214)</f>
        <v>73</v>
      </c>
      <c r="F214" s="16" t="e">
        <f>Q214</f>
        <v>#VALUE!</v>
      </c>
      <c r="G214" s="16" t="e">
        <f>R214</f>
        <v>#VALUE!</v>
      </c>
      <c r="L214" s="16">
        <v>2</v>
      </c>
      <c r="M214" s="16"/>
      <c r="N214" s="16"/>
      <c r="O214" s="16"/>
      <c r="P214" s="16" t="s">
        <v>2</v>
      </c>
      <c r="Q214" s="69" t="e">
        <f>DGET(種族解放条件,T214,R182:R183)</f>
        <v>#VALUE!</v>
      </c>
      <c r="R214" s="69" t="e">
        <f>DGET(種族解放条件,U214,R182:R183)</f>
        <v>#VALUE!</v>
      </c>
      <c r="S214" s="16"/>
      <c r="T214" s="16">
        <v>10</v>
      </c>
      <c r="U214" s="16">
        <v>11</v>
      </c>
      <c r="AE214" s="59">
        <v>122</v>
      </c>
      <c r="AF214" s="59">
        <f ca="1">IF(AI214&lt;&gt;0,0,COUNTIF(AI$92:$AI214,0))</f>
        <v>0</v>
      </c>
      <c r="AG214" s="59" t="s">
        <v>211</v>
      </c>
      <c r="AH214" s="59" t="s">
        <v>216</v>
      </c>
      <c r="AI214" s="59">
        <f t="shared" ca="1" si="66"/>
        <v>1</v>
      </c>
      <c r="AJ214" s="53">
        <f t="shared" ca="1" si="67"/>
        <v>0</v>
      </c>
      <c r="AK214" s="53">
        <f t="shared" ca="1" si="68"/>
        <v>0</v>
      </c>
      <c r="AL214" s="53">
        <f t="shared" ca="1" si="69"/>
        <v>0</v>
      </c>
      <c r="AM214" s="53">
        <f t="shared" ca="1" si="70"/>
        <v>0</v>
      </c>
      <c r="AN214" s="53">
        <f t="shared" ca="1" si="71"/>
        <v>0</v>
      </c>
      <c r="AO214" s="53">
        <f t="shared" ca="1" si="72"/>
        <v>0</v>
      </c>
      <c r="AP214" s="53">
        <f t="shared" ca="1" si="73"/>
        <v>0</v>
      </c>
      <c r="AQ214" s="53">
        <f t="shared" ca="1" si="74"/>
        <v>0</v>
      </c>
      <c r="AR214" s="53">
        <f t="shared" ca="1" si="75"/>
        <v>0</v>
      </c>
      <c r="AS214" s="53">
        <f t="shared" ca="1" si="76"/>
        <v>0</v>
      </c>
      <c r="AT214" s="53">
        <f t="shared" ca="1" si="77"/>
        <v>0</v>
      </c>
      <c r="AU214" s="53">
        <f t="shared" ca="1" si="78"/>
        <v>0</v>
      </c>
      <c r="AV214" s="53">
        <f t="shared" ca="1" si="79"/>
        <v>0</v>
      </c>
      <c r="AW214" s="53">
        <f t="shared" ca="1" si="80"/>
        <v>0</v>
      </c>
      <c r="AX214" s="53">
        <f t="shared" ca="1" si="81"/>
        <v>0</v>
      </c>
      <c r="AY214" s="53">
        <f t="shared" ca="1" si="82"/>
        <v>0</v>
      </c>
      <c r="AZ214" s="53">
        <f t="shared" ca="1" si="83"/>
        <v>0</v>
      </c>
      <c r="BA214" s="53">
        <f t="shared" ca="1" si="84"/>
        <v>0</v>
      </c>
      <c r="BB214" s="53">
        <f t="shared" ca="1" si="85"/>
        <v>0</v>
      </c>
      <c r="BC214" s="53">
        <f t="shared" ca="1" si="86"/>
        <v>0</v>
      </c>
      <c r="BD214" s="53">
        <f t="shared" ca="1" si="87"/>
        <v>0</v>
      </c>
      <c r="BE214" s="53">
        <f t="shared" ca="1" si="88"/>
        <v>0</v>
      </c>
      <c r="BF214" s="53">
        <f t="shared" ca="1" si="89"/>
        <v>0</v>
      </c>
      <c r="BG214" s="53">
        <f t="shared" ca="1" si="90"/>
        <v>0</v>
      </c>
      <c r="BH214" s="53">
        <f t="shared" ca="1" si="91"/>
        <v>0</v>
      </c>
      <c r="BI214" s="53">
        <f t="shared" ca="1" si="92"/>
        <v>0</v>
      </c>
      <c r="BJ214" s="53">
        <f t="shared" ca="1" si="93"/>
        <v>0</v>
      </c>
      <c r="BK214" s="53">
        <f t="shared" ca="1" si="94"/>
        <v>0</v>
      </c>
      <c r="BL214" s="53">
        <f t="shared" ca="1" si="95"/>
        <v>0</v>
      </c>
      <c r="BM214" s="53">
        <f t="shared" ca="1" si="96"/>
        <v>1</v>
      </c>
      <c r="BN214" s="53">
        <f t="shared" ca="1" si="97"/>
        <v>0</v>
      </c>
      <c r="BO214" s="53">
        <f t="shared" ca="1" si="98"/>
        <v>0</v>
      </c>
      <c r="BP214" s="53">
        <f t="shared" ca="1" si="99"/>
        <v>0</v>
      </c>
      <c r="BQ214" s="53">
        <f t="shared" ca="1" si="100"/>
        <v>0</v>
      </c>
      <c r="BR214" s="53">
        <f t="shared" ca="1" si="101"/>
        <v>0</v>
      </c>
      <c r="BS214" s="53">
        <f t="shared" ca="1" si="102"/>
        <v>0</v>
      </c>
      <c r="BU214" s="53">
        <v>0</v>
      </c>
      <c r="BV214" s="53">
        <v>0</v>
      </c>
      <c r="BW214" s="53">
        <v>0</v>
      </c>
      <c r="BX214" s="53">
        <v>0</v>
      </c>
      <c r="BY214" s="53">
        <v>0</v>
      </c>
      <c r="BZ214" s="53">
        <v>0</v>
      </c>
      <c r="CA214" s="53">
        <v>0</v>
      </c>
      <c r="CB214" s="53">
        <v>0</v>
      </c>
      <c r="CC214" s="53">
        <v>0</v>
      </c>
      <c r="CD214" s="53">
        <v>0</v>
      </c>
      <c r="CE214" s="53">
        <v>0</v>
      </c>
      <c r="CF214" s="53">
        <v>0</v>
      </c>
      <c r="CG214" s="53">
        <v>0</v>
      </c>
      <c r="CH214" s="53">
        <v>0</v>
      </c>
      <c r="CI214" s="53">
        <v>0</v>
      </c>
      <c r="CJ214" s="53">
        <v>0</v>
      </c>
      <c r="CK214" s="53">
        <v>0</v>
      </c>
      <c r="CL214" s="53">
        <v>0</v>
      </c>
      <c r="CM214" s="53">
        <v>0</v>
      </c>
      <c r="CN214" s="53">
        <v>0</v>
      </c>
      <c r="CO214" s="53">
        <v>0</v>
      </c>
      <c r="CP214" s="53">
        <v>0</v>
      </c>
      <c r="CQ214" s="53">
        <v>0</v>
      </c>
      <c r="CR214" s="53">
        <v>0</v>
      </c>
      <c r="CS214" s="53">
        <v>0</v>
      </c>
      <c r="CT214" s="53">
        <v>0</v>
      </c>
      <c r="CU214" s="53">
        <v>0</v>
      </c>
      <c r="CV214" s="53">
        <v>0</v>
      </c>
      <c r="CW214" s="53">
        <v>0</v>
      </c>
      <c r="CX214" s="53">
        <v>2</v>
      </c>
      <c r="CY214" s="53">
        <v>0</v>
      </c>
      <c r="CZ214" s="53">
        <v>0</v>
      </c>
      <c r="DA214" s="53">
        <v>0</v>
      </c>
      <c r="DB214" s="53">
        <v>0</v>
      </c>
      <c r="DC214" s="53">
        <v>0</v>
      </c>
      <c r="DD214" s="53">
        <v>0</v>
      </c>
    </row>
    <row r="215" spans="3:108" hidden="1" outlineLevel="1">
      <c r="C215" s="16" t="e">
        <f t="shared" si="105"/>
        <v>#DIV/0!</v>
      </c>
      <c r="D215" s="16">
        <f t="shared" si="106"/>
        <v>0</v>
      </c>
      <c r="E215" s="16">
        <f>COUNTIF($F$136:F215,F215)</f>
        <v>74</v>
      </c>
      <c r="F215" s="16" t="e">
        <f>P215</f>
        <v>#VALUE!</v>
      </c>
      <c r="G215" s="16" t="e">
        <f>Q215</f>
        <v>#VALUE!</v>
      </c>
      <c r="L215" s="16">
        <v>3</v>
      </c>
      <c r="M215" s="16"/>
      <c r="N215" s="16"/>
      <c r="O215" s="16" t="s">
        <v>2</v>
      </c>
      <c r="P215" s="70" t="e">
        <f>DGET(種族解放条件,T215,Q213:Q214)</f>
        <v>#VALUE!</v>
      </c>
      <c r="Q215" s="70" t="e">
        <f>DGET(種族解放条件,U215,Q213:Q214)</f>
        <v>#VALUE!</v>
      </c>
      <c r="R215" s="16"/>
      <c r="S215" s="16"/>
      <c r="T215" s="16">
        <v>6</v>
      </c>
      <c r="U215" s="16">
        <v>7</v>
      </c>
      <c r="AE215" s="59">
        <v>123</v>
      </c>
      <c r="AF215" s="59">
        <f ca="1">IF(AI215&lt;&gt;0,0,COUNTIF(AI$92:$AI215,0))</f>
        <v>0</v>
      </c>
      <c r="AG215" s="59" t="s">
        <v>211</v>
      </c>
      <c r="AH215" s="59" t="s">
        <v>217</v>
      </c>
      <c r="AI215" s="59">
        <f t="shared" ca="1" si="66"/>
        <v>1</v>
      </c>
      <c r="AJ215" s="53">
        <f t="shared" ca="1" si="67"/>
        <v>0</v>
      </c>
      <c r="AK215" s="53">
        <f t="shared" ca="1" si="68"/>
        <v>0</v>
      </c>
      <c r="AL215" s="53">
        <f t="shared" ca="1" si="69"/>
        <v>0</v>
      </c>
      <c r="AM215" s="53">
        <f t="shared" ca="1" si="70"/>
        <v>0</v>
      </c>
      <c r="AN215" s="53">
        <f t="shared" ca="1" si="71"/>
        <v>0</v>
      </c>
      <c r="AO215" s="53">
        <f t="shared" ca="1" si="72"/>
        <v>0</v>
      </c>
      <c r="AP215" s="53">
        <f t="shared" ca="1" si="73"/>
        <v>0</v>
      </c>
      <c r="AQ215" s="53">
        <f t="shared" ca="1" si="74"/>
        <v>0</v>
      </c>
      <c r="AR215" s="53">
        <f t="shared" ca="1" si="75"/>
        <v>0</v>
      </c>
      <c r="AS215" s="53">
        <f t="shared" ca="1" si="76"/>
        <v>0</v>
      </c>
      <c r="AT215" s="53">
        <f t="shared" ca="1" si="77"/>
        <v>0</v>
      </c>
      <c r="AU215" s="53">
        <f t="shared" ca="1" si="78"/>
        <v>0</v>
      </c>
      <c r="AV215" s="53">
        <f t="shared" ca="1" si="79"/>
        <v>0</v>
      </c>
      <c r="AW215" s="53">
        <f t="shared" ca="1" si="80"/>
        <v>0</v>
      </c>
      <c r="AX215" s="53">
        <f t="shared" ca="1" si="81"/>
        <v>0</v>
      </c>
      <c r="AY215" s="53">
        <f t="shared" ca="1" si="82"/>
        <v>0</v>
      </c>
      <c r="AZ215" s="53">
        <f t="shared" ca="1" si="83"/>
        <v>0</v>
      </c>
      <c r="BA215" s="53">
        <f t="shared" ca="1" si="84"/>
        <v>0</v>
      </c>
      <c r="BB215" s="53">
        <f t="shared" ca="1" si="85"/>
        <v>0</v>
      </c>
      <c r="BC215" s="53">
        <f t="shared" ca="1" si="86"/>
        <v>0</v>
      </c>
      <c r="BD215" s="53">
        <f t="shared" ca="1" si="87"/>
        <v>0</v>
      </c>
      <c r="BE215" s="53">
        <f t="shared" ca="1" si="88"/>
        <v>0</v>
      </c>
      <c r="BF215" s="53">
        <f t="shared" ca="1" si="89"/>
        <v>0</v>
      </c>
      <c r="BG215" s="53">
        <f t="shared" ca="1" si="90"/>
        <v>0</v>
      </c>
      <c r="BH215" s="53">
        <f t="shared" ca="1" si="91"/>
        <v>0</v>
      </c>
      <c r="BI215" s="53">
        <f t="shared" ca="1" si="92"/>
        <v>0</v>
      </c>
      <c r="BJ215" s="53">
        <f t="shared" ca="1" si="93"/>
        <v>0</v>
      </c>
      <c r="BK215" s="53">
        <f t="shared" ca="1" si="94"/>
        <v>0</v>
      </c>
      <c r="BL215" s="53">
        <f t="shared" ca="1" si="95"/>
        <v>0</v>
      </c>
      <c r="BM215" s="53">
        <f t="shared" ca="1" si="96"/>
        <v>1</v>
      </c>
      <c r="BN215" s="53">
        <f t="shared" ca="1" si="97"/>
        <v>0</v>
      </c>
      <c r="BO215" s="53">
        <f t="shared" ca="1" si="98"/>
        <v>0</v>
      </c>
      <c r="BP215" s="53">
        <f t="shared" ca="1" si="99"/>
        <v>0</v>
      </c>
      <c r="BQ215" s="53">
        <f t="shared" ca="1" si="100"/>
        <v>0</v>
      </c>
      <c r="BR215" s="53">
        <f t="shared" ca="1" si="101"/>
        <v>0</v>
      </c>
      <c r="BS215" s="53">
        <f t="shared" ca="1" si="102"/>
        <v>0</v>
      </c>
      <c r="BU215" s="53">
        <v>0</v>
      </c>
      <c r="BV215" s="53">
        <v>0</v>
      </c>
      <c r="BW215" s="53">
        <v>0</v>
      </c>
      <c r="BX215" s="53">
        <v>0</v>
      </c>
      <c r="BY215" s="53">
        <v>0</v>
      </c>
      <c r="BZ215" s="53">
        <v>0</v>
      </c>
      <c r="CA215" s="53">
        <v>0</v>
      </c>
      <c r="CB215" s="53">
        <v>0</v>
      </c>
      <c r="CC215" s="53">
        <v>0</v>
      </c>
      <c r="CD215" s="53">
        <v>0</v>
      </c>
      <c r="CE215" s="53">
        <v>0</v>
      </c>
      <c r="CF215" s="53">
        <v>0</v>
      </c>
      <c r="CG215" s="53">
        <v>0</v>
      </c>
      <c r="CH215" s="53">
        <v>0</v>
      </c>
      <c r="CI215" s="53">
        <v>0</v>
      </c>
      <c r="CJ215" s="53">
        <v>0</v>
      </c>
      <c r="CK215" s="53">
        <v>0</v>
      </c>
      <c r="CL215" s="53">
        <v>0</v>
      </c>
      <c r="CM215" s="53">
        <v>0</v>
      </c>
      <c r="CN215" s="53">
        <v>0</v>
      </c>
      <c r="CO215" s="53">
        <v>0</v>
      </c>
      <c r="CP215" s="53">
        <v>0</v>
      </c>
      <c r="CQ215" s="53">
        <v>0</v>
      </c>
      <c r="CR215" s="53">
        <v>0</v>
      </c>
      <c r="CS215" s="53">
        <v>0</v>
      </c>
      <c r="CT215" s="53">
        <v>0</v>
      </c>
      <c r="CU215" s="53">
        <v>0</v>
      </c>
      <c r="CV215" s="53">
        <v>0</v>
      </c>
      <c r="CW215" s="53">
        <v>0</v>
      </c>
      <c r="CX215" s="53">
        <v>2</v>
      </c>
      <c r="CY215" s="53">
        <v>0</v>
      </c>
      <c r="CZ215" s="53">
        <v>0</v>
      </c>
      <c r="DA215" s="53">
        <v>0</v>
      </c>
      <c r="DB215" s="53">
        <v>0</v>
      </c>
      <c r="DC215" s="53">
        <v>0</v>
      </c>
      <c r="DD215" s="53">
        <v>0</v>
      </c>
    </row>
    <row r="216" spans="3:108" hidden="1" outlineLevel="1">
      <c r="C216" s="16" t="e">
        <f t="shared" si="105"/>
        <v>#DIV/0!</v>
      </c>
      <c r="D216" s="16">
        <f t="shared" si="106"/>
        <v>0</v>
      </c>
      <c r="E216" s="16">
        <f>COUNTIF($F$136:F216,F216)</f>
        <v>75</v>
      </c>
      <c r="F216" s="16" t="e">
        <f>O216</f>
        <v>#VALUE!</v>
      </c>
      <c r="G216" s="16" t="e">
        <f>P216</f>
        <v>#VALUE!</v>
      </c>
      <c r="L216" s="16">
        <v>4</v>
      </c>
      <c r="M216" s="16"/>
      <c r="N216" s="16"/>
      <c r="O216" s="71" t="e">
        <f>DGET(種族解放条件,T216,P214:P215)</f>
        <v>#VALUE!</v>
      </c>
      <c r="P216" s="71" t="e">
        <f>DGET(種族解放条件,U216,P214:P215)</f>
        <v>#VALUE!</v>
      </c>
      <c r="Q216" s="16"/>
      <c r="R216" s="16"/>
      <c r="S216" s="16"/>
      <c r="T216" s="16">
        <v>6</v>
      </c>
      <c r="U216" s="16">
        <v>7</v>
      </c>
      <c r="AE216" s="59">
        <v>124</v>
      </c>
      <c r="AF216" s="59">
        <f ca="1">IF(AI216&lt;&gt;0,0,COUNTIF(AI$92:$AI216,0))</f>
        <v>0</v>
      </c>
      <c r="AG216" s="59" t="s">
        <v>211</v>
      </c>
      <c r="AH216" s="59" t="s">
        <v>218</v>
      </c>
      <c r="AI216" s="59">
        <f t="shared" ca="1" si="66"/>
        <v>1</v>
      </c>
      <c r="AJ216" s="53">
        <f t="shared" ca="1" si="67"/>
        <v>0</v>
      </c>
      <c r="AK216" s="53">
        <f t="shared" ca="1" si="68"/>
        <v>0</v>
      </c>
      <c r="AL216" s="53">
        <f t="shared" ca="1" si="69"/>
        <v>0</v>
      </c>
      <c r="AM216" s="53">
        <f t="shared" ca="1" si="70"/>
        <v>0</v>
      </c>
      <c r="AN216" s="53">
        <f t="shared" ca="1" si="71"/>
        <v>0</v>
      </c>
      <c r="AO216" s="53">
        <f t="shared" ca="1" si="72"/>
        <v>0</v>
      </c>
      <c r="AP216" s="53">
        <f t="shared" ca="1" si="73"/>
        <v>0</v>
      </c>
      <c r="AQ216" s="53">
        <f t="shared" ca="1" si="74"/>
        <v>0</v>
      </c>
      <c r="AR216" s="53">
        <f t="shared" ca="1" si="75"/>
        <v>0</v>
      </c>
      <c r="AS216" s="53">
        <f t="shared" ca="1" si="76"/>
        <v>0</v>
      </c>
      <c r="AT216" s="53">
        <f t="shared" ca="1" si="77"/>
        <v>0</v>
      </c>
      <c r="AU216" s="53">
        <f t="shared" ca="1" si="78"/>
        <v>0</v>
      </c>
      <c r="AV216" s="53">
        <f t="shared" ca="1" si="79"/>
        <v>0</v>
      </c>
      <c r="AW216" s="53">
        <f t="shared" ca="1" si="80"/>
        <v>0</v>
      </c>
      <c r="AX216" s="53">
        <f t="shared" ca="1" si="81"/>
        <v>0</v>
      </c>
      <c r="AY216" s="53">
        <f t="shared" ca="1" si="82"/>
        <v>0</v>
      </c>
      <c r="AZ216" s="53">
        <f t="shared" ca="1" si="83"/>
        <v>0</v>
      </c>
      <c r="BA216" s="53">
        <f t="shared" ca="1" si="84"/>
        <v>0</v>
      </c>
      <c r="BB216" s="53">
        <f t="shared" ca="1" si="85"/>
        <v>0</v>
      </c>
      <c r="BC216" s="53">
        <f t="shared" ca="1" si="86"/>
        <v>0</v>
      </c>
      <c r="BD216" s="53">
        <f t="shared" ca="1" si="87"/>
        <v>0</v>
      </c>
      <c r="BE216" s="53">
        <f t="shared" ca="1" si="88"/>
        <v>0</v>
      </c>
      <c r="BF216" s="53">
        <f t="shared" ca="1" si="89"/>
        <v>0</v>
      </c>
      <c r="BG216" s="53">
        <f t="shared" ca="1" si="90"/>
        <v>0</v>
      </c>
      <c r="BH216" s="53">
        <f t="shared" ca="1" si="91"/>
        <v>0</v>
      </c>
      <c r="BI216" s="53">
        <f t="shared" ca="1" si="92"/>
        <v>0</v>
      </c>
      <c r="BJ216" s="53">
        <f t="shared" ca="1" si="93"/>
        <v>0</v>
      </c>
      <c r="BK216" s="53">
        <f t="shared" ca="1" si="94"/>
        <v>0</v>
      </c>
      <c r="BL216" s="53">
        <f t="shared" ca="1" si="95"/>
        <v>0</v>
      </c>
      <c r="BM216" s="53">
        <f t="shared" ca="1" si="96"/>
        <v>1</v>
      </c>
      <c r="BN216" s="53">
        <f t="shared" ca="1" si="97"/>
        <v>0</v>
      </c>
      <c r="BO216" s="53">
        <f t="shared" ca="1" si="98"/>
        <v>0</v>
      </c>
      <c r="BP216" s="53">
        <f t="shared" ca="1" si="99"/>
        <v>0</v>
      </c>
      <c r="BQ216" s="53">
        <f t="shared" ca="1" si="100"/>
        <v>0</v>
      </c>
      <c r="BR216" s="53">
        <f t="shared" ca="1" si="101"/>
        <v>0</v>
      </c>
      <c r="BS216" s="53">
        <f t="shared" ca="1" si="102"/>
        <v>0</v>
      </c>
      <c r="BU216" s="53">
        <v>0</v>
      </c>
      <c r="BV216" s="53">
        <v>0</v>
      </c>
      <c r="BW216" s="53">
        <v>0</v>
      </c>
      <c r="BX216" s="53">
        <v>0</v>
      </c>
      <c r="BY216" s="53">
        <v>0</v>
      </c>
      <c r="BZ216" s="53">
        <v>0</v>
      </c>
      <c r="CA216" s="53">
        <v>0</v>
      </c>
      <c r="CB216" s="53">
        <v>0</v>
      </c>
      <c r="CC216" s="53">
        <v>0</v>
      </c>
      <c r="CD216" s="53">
        <v>0</v>
      </c>
      <c r="CE216" s="53">
        <v>0</v>
      </c>
      <c r="CF216" s="53">
        <v>0</v>
      </c>
      <c r="CG216" s="53">
        <v>0</v>
      </c>
      <c r="CH216" s="53">
        <v>0</v>
      </c>
      <c r="CI216" s="53">
        <v>0</v>
      </c>
      <c r="CJ216" s="53">
        <v>0</v>
      </c>
      <c r="CK216" s="53">
        <v>0</v>
      </c>
      <c r="CL216" s="53">
        <v>0</v>
      </c>
      <c r="CM216" s="53">
        <v>0</v>
      </c>
      <c r="CN216" s="53">
        <v>0</v>
      </c>
      <c r="CO216" s="53">
        <v>0</v>
      </c>
      <c r="CP216" s="53">
        <v>0</v>
      </c>
      <c r="CQ216" s="53">
        <v>0</v>
      </c>
      <c r="CR216" s="53">
        <v>0</v>
      </c>
      <c r="CS216" s="53">
        <v>0</v>
      </c>
      <c r="CT216" s="53">
        <v>0</v>
      </c>
      <c r="CU216" s="53">
        <v>0</v>
      </c>
      <c r="CV216" s="53">
        <v>0</v>
      </c>
      <c r="CW216" s="53">
        <v>0</v>
      </c>
      <c r="CX216" s="53">
        <v>3</v>
      </c>
      <c r="CY216" s="53">
        <v>0</v>
      </c>
      <c r="CZ216" s="53">
        <v>0</v>
      </c>
      <c r="DA216" s="53">
        <v>0</v>
      </c>
      <c r="DB216" s="53">
        <v>0</v>
      </c>
      <c r="DC216" s="53">
        <v>0</v>
      </c>
      <c r="DD216" s="53">
        <v>0</v>
      </c>
    </row>
    <row r="217" spans="3:108" hidden="1" outlineLevel="1">
      <c r="C217" s="16" t="e">
        <f t="shared" si="105"/>
        <v>#DIV/0!</v>
      </c>
      <c r="D217" s="16">
        <f t="shared" si="106"/>
        <v>0</v>
      </c>
      <c r="E217" s="16">
        <f>COUNTIF($F$136:F217,F217)</f>
        <v>76</v>
      </c>
      <c r="F217" s="16" t="e">
        <f>M217</f>
        <v>#VALUE!</v>
      </c>
      <c r="G217" s="16" t="e">
        <f>N217</f>
        <v>#VALUE!</v>
      </c>
      <c r="L217" s="16">
        <v>5</v>
      </c>
      <c r="M217" s="72" t="e">
        <f>DGET(種族解放条件,T217,O215:O216)</f>
        <v>#VALUE!</v>
      </c>
      <c r="N217" s="72" t="e">
        <f>DGET(種族解放条件,U217,O215:O216)</f>
        <v>#VALUE!</v>
      </c>
      <c r="O217" s="16"/>
      <c r="P217" s="16"/>
      <c r="Q217" s="16"/>
      <c r="R217" s="16"/>
      <c r="S217" s="16"/>
      <c r="T217" s="16">
        <v>6</v>
      </c>
      <c r="U217" s="16">
        <v>7</v>
      </c>
      <c r="AE217" s="59">
        <v>125</v>
      </c>
      <c r="AF217" s="59">
        <f ca="1">IF(AI217&lt;&gt;0,0,COUNTIF(AI$92:$AI217,0))</f>
        <v>0</v>
      </c>
      <c r="AG217" s="59" t="s">
        <v>211</v>
      </c>
      <c r="AH217" s="59" t="s">
        <v>219</v>
      </c>
      <c r="AI217" s="59">
        <f t="shared" ca="1" si="66"/>
        <v>1</v>
      </c>
      <c r="AJ217" s="53">
        <f t="shared" ca="1" si="67"/>
        <v>0</v>
      </c>
      <c r="AK217" s="53">
        <f t="shared" ca="1" si="68"/>
        <v>0</v>
      </c>
      <c r="AL217" s="53">
        <f t="shared" ca="1" si="69"/>
        <v>0</v>
      </c>
      <c r="AM217" s="53">
        <f t="shared" ca="1" si="70"/>
        <v>0</v>
      </c>
      <c r="AN217" s="53">
        <f t="shared" ca="1" si="71"/>
        <v>0</v>
      </c>
      <c r="AO217" s="53">
        <f t="shared" ca="1" si="72"/>
        <v>0</v>
      </c>
      <c r="AP217" s="53">
        <f t="shared" ca="1" si="73"/>
        <v>0</v>
      </c>
      <c r="AQ217" s="53">
        <f t="shared" ca="1" si="74"/>
        <v>0</v>
      </c>
      <c r="AR217" s="53">
        <f t="shared" ca="1" si="75"/>
        <v>0</v>
      </c>
      <c r="AS217" s="53">
        <f t="shared" ca="1" si="76"/>
        <v>0</v>
      </c>
      <c r="AT217" s="53">
        <f t="shared" ca="1" si="77"/>
        <v>0</v>
      </c>
      <c r="AU217" s="53">
        <f t="shared" ca="1" si="78"/>
        <v>0</v>
      </c>
      <c r="AV217" s="53">
        <f t="shared" ca="1" si="79"/>
        <v>0</v>
      </c>
      <c r="AW217" s="53">
        <f t="shared" ca="1" si="80"/>
        <v>0</v>
      </c>
      <c r="AX217" s="53">
        <f t="shared" ca="1" si="81"/>
        <v>0</v>
      </c>
      <c r="AY217" s="53">
        <f t="shared" ca="1" si="82"/>
        <v>0</v>
      </c>
      <c r="AZ217" s="53">
        <f t="shared" ca="1" si="83"/>
        <v>0</v>
      </c>
      <c r="BA217" s="53">
        <f t="shared" ca="1" si="84"/>
        <v>0</v>
      </c>
      <c r="BB217" s="53">
        <f t="shared" ca="1" si="85"/>
        <v>0</v>
      </c>
      <c r="BC217" s="53">
        <f t="shared" ca="1" si="86"/>
        <v>0</v>
      </c>
      <c r="BD217" s="53">
        <f t="shared" ca="1" si="87"/>
        <v>0</v>
      </c>
      <c r="BE217" s="53">
        <f t="shared" ca="1" si="88"/>
        <v>0</v>
      </c>
      <c r="BF217" s="53">
        <f t="shared" ca="1" si="89"/>
        <v>0</v>
      </c>
      <c r="BG217" s="53">
        <f t="shared" ca="1" si="90"/>
        <v>0</v>
      </c>
      <c r="BH217" s="53">
        <f t="shared" ca="1" si="91"/>
        <v>0</v>
      </c>
      <c r="BI217" s="53">
        <f t="shared" ca="1" si="92"/>
        <v>0</v>
      </c>
      <c r="BJ217" s="53">
        <f t="shared" ca="1" si="93"/>
        <v>0</v>
      </c>
      <c r="BK217" s="53">
        <f t="shared" ca="1" si="94"/>
        <v>0</v>
      </c>
      <c r="BL217" s="53">
        <f t="shared" ca="1" si="95"/>
        <v>0</v>
      </c>
      <c r="BM217" s="53">
        <f t="shared" ca="1" si="96"/>
        <v>1</v>
      </c>
      <c r="BN217" s="53">
        <f t="shared" ca="1" si="97"/>
        <v>0</v>
      </c>
      <c r="BO217" s="53">
        <f t="shared" ca="1" si="98"/>
        <v>0</v>
      </c>
      <c r="BP217" s="53">
        <f t="shared" ca="1" si="99"/>
        <v>0</v>
      </c>
      <c r="BQ217" s="53">
        <f t="shared" ca="1" si="100"/>
        <v>0</v>
      </c>
      <c r="BR217" s="53">
        <f t="shared" ca="1" si="101"/>
        <v>0</v>
      </c>
      <c r="BS217" s="53">
        <f t="shared" ca="1" si="102"/>
        <v>0</v>
      </c>
      <c r="BU217" s="53">
        <v>0</v>
      </c>
      <c r="BV217" s="53">
        <v>0</v>
      </c>
      <c r="BW217" s="53">
        <v>0</v>
      </c>
      <c r="BX217" s="53">
        <v>0</v>
      </c>
      <c r="BY217" s="53">
        <v>0</v>
      </c>
      <c r="BZ217" s="53">
        <v>0</v>
      </c>
      <c r="CA217" s="53">
        <v>0</v>
      </c>
      <c r="CB217" s="53">
        <v>0</v>
      </c>
      <c r="CC217" s="53">
        <v>0</v>
      </c>
      <c r="CD217" s="53">
        <v>0</v>
      </c>
      <c r="CE217" s="53">
        <v>0</v>
      </c>
      <c r="CF217" s="53">
        <v>0</v>
      </c>
      <c r="CG217" s="53">
        <v>0</v>
      </c>
      <c r="CH217" s="53">
        <v>0</v>
      </c>
      <c r="CI217" s="53">
        <v>0</v>
      </c>
      <c r="CJ217" s="53">
        <v>0</v>
      </c>
      <c r="CK217" s="53">
        <v>0</v>
      </c>
      <c r="CL217" s="53">
        <v>0</v>
      </c>
      <c r="CM217" s="53">
        <v>0</v>
      </c>
      <c r="CN217" s="53">
        <v>0</v>
      </c>
      <c r="CO217" s="53">
        <v>0</v>
      </c>
      <c r="CP217" s="53">
        <v>0</v>
      </c>
      <c r="CQ217" s="53">
        <v>0</v>
      </c>
      <c r="CR217" s="53">
        <v>0</v>
      </c>
      <c r="CS217" s="53">
        <v>0</v>
      </c>
      <c r="CT217" s="53">
        <v>0</v>
      </c>
      <c r="CU217" s="53">
        <v>0</v>
      </c>
      <c r="CV217" s="53">
        <v>0</v>
      </c>
      <c r="CW217" s="53">
        <v>0</v>
      </c>
      <c r="CX217" s="53">
        <v>4</v>
      </c>
      <c r="CY217" s="53">
        <v>0</v>
      </c>
      <c r="CZ217" s="53">
        <v>0</v>
      </c>
      <c r="DA217" s="53">
        <v>0</v>
      </c>
      <c r="DB217" s="53">
        <v>0</v>
      </c>
      <c r="DC217" s="53">
        <v>0</v>
      </c>
      <c r="DD217" s="53">
        <v>0</v>
      </c>
    </row>
    <row r="218" spans="3:108" hidden="1" outlineLevel="1">
      <c r="C218" s="16" t="e">
        <f t="shared" si="105"/>
        <v>#DIV/0!</v>
      </c>
      <c r="D218" s="16">
        <f t="shared" si="106"/>
        <v>0</v>
      </c>
      <c r="E218" s="16">
        <f>COUNTIF($F$136:F218,F218)</f>
        <v>77</v>
      </c>
      <c r="F218" s="16" t="e">
        <f>M218</f>
        <v>#VALUE!</v>
      </c>
      <c r="G218" s="16" t="e">
        <f>N218</f>
        <v>#VALUE!</v>
      </c>
      <c r="L218" s="16">
        <v>5</v>
      </c>
      <c r="M218" s="72" t="e">
        <f>DGET(種族解放条件,T218,O215:O216)</f>
        <v>#VALUE!</v>
      </c>
      <c r="N218" s="72" t="e">
        <f>DGET(種族解放条件,U218,O215:O216)</f>
        <v>#VALUE!</v>
      </c>
      <c r="O218" s="16" t="s">
        <v>2</v>
      </c>
      <c r="P218" s="16"/>
      <c r="Q218" s="16"/>
      <c r="R218" s="16"/>
      <c r="S218" s="16"/>
      <c r="T218" s="16">
        <v>8</v>
      </c>
      <c r="U218" s="16">
        <v>9</v>
      </c>
      <c r="AE218" s="59">
        <v>126</v>
      </c>
      <c r="AF218" s="59">
        <f ca="1">IF(AI218&lt;&gt;0,0,COUNTIF(AI$92:$AI218,0))</f>
        <v>0</v>
      </c>
      <c r="AG218" s="59" t="s">
        <v>211</v>
      </c>
      <c r="AH218" s="59" t="s">
        <v>220</v>
      </c>
      <c r="AI218" s="59">
        <f t="shared" ca="1" si="66"/>
        <v>1</v>
      </c>
      <c r="AJ218" s="53">
        <f t="shared" ca="1" si="67"/>
        <v>0</v>
      </c>
      <c r="AK218" s="53">
        <f t="shared" ca="1" si="68"/>
        <v>0</v>
      </c>
      <c r="AL218" s="53">
        <f t="shared" ca="1" si="69"/>
        <v>0</v>
      </c>
      <c r="AM218" s="53">
        <f t="shared" ca="1" si="70"/>
        <v>0</v>
      </c>
      <c r="AN218" s="53">
        <f t="shared" ca="1" si="71"/>
        <v>0</v>
      </c>
      <c r="AO218" s="53">
        <f t="shared" ca="1" si="72"/>
        <v>0</v>
      </c>
      <c r="AP218" s="53">
        <f t="shared" ca="1" si="73"/>
        <v>0</v>
      </c>
      <c r="AQ218" s="53">
        <f t="shared" ca="1" si="74"/>
        <v>0</v>
      </c>
      <c r="AR218" s="53">
        <f t="shared" ca="1" si="75"/>
        <v>0</v>
      </c>
      <c r="AS218" s="53">
        <f t="shared" ca="1" si="76"/>
        <v>0</v>
      </c>
      <c r="AT218" s="53">
        <f t="shared" ca="1" si="77"/>
        <v>0</v>
      </c>
      <c r="AU218" s="53">
        <f t="shared" ca="1" si="78"/>
        <v>0</v>
      </c>
      <c r="AV218" s="53">
        <f t="shared" ca="1" si="79"/>
        <v>0</v>
      </c>
      <c r="AW218" s="53">
        <f t="shared" ca="1" si="80"/>
        <v>0</v>
      </c>
      <c r="AX218" s="53">
        <f t="shared" ca="1" si="81"/>
        <v>0</v>
      </c>
      <c r="AY218" s="53">
        <f t="shared" ca="1" si="82"/>
        <v>0</v>
      </c>
      <c r="AZ218" s="53">
        <f t="shared" ca="1" si="83"/>
        <v>0</v>
      </c>
      <c r="BA218" s="53">
        <f t="shared" ca="1" si="84"/>
        <v>0</v>
      </c>
      <c r="BB218" s="53">
        <f t="shared" ca="1" si="85"/>
        <v>0</v>
      </c>
      <c r="BC218" s="53">
        <f t="shared" ca="1" si="86"/>
        <v>0</v>
      </c>
      <c r="BD218" s="53">
        <f t="shared" ca="1" si="87"/>
        <v>0</v>
      </c>
      <c r="BE218" s="53">
        <f t="shared" ca="1" si="88"/>
        <v>0</v>
      </c>
      <c r="BF218" s="53">
        <f t="shared" ca="1" si="89"/>
        <v>0</v>
      </c>
      <c r="BG218" s="53">
        <f t="shared" ca="1" si="90"/>
        <v>0</v>
      </c>
      <c r="BH218" s="53">
        <f t="shared" ca="1" si="91"/>
        <v>0</v>
      </c>
      <c r="BI218" s="53">
        <f t="shared" ca="1" si="92"/>
        <v>0</v>
      </c>
      <c r="BJ218" s="53">
        <f t="shared" ca="1" si="93"/>
        <v>0</v>
      </c>
      <c r="BK218" s="53">
        <f t="shared" ca="1" si="94"/>
        <v>0</v>
      </c>
      <c r="BL218" s="53">
        <f t="shared" ca="1" si="95"/>
        <v>0</v>
      </c>
      <c r="BM218" s="53">
        <f t="shared" ca="1" si="96"/>
        <v>1</v>
      </c>
      <c r="BN218" s="53">
        <f t="shared" ca="1" si="97"/>
        <v>0</v>
      </c>
      <c r="BO218" s="53">
        <f t="shared" ca="1" si="98"/>
        <v>0</v>
      </c>
      <c r="BP218" s="53">
        <f t="shared" ca="1" si="99"/>
        <v>0</v>
      </c>
      <c r="BQ218" s="53">
        <f t="shared" ca="1" si="100"/>
        <v>0</v>
      </c>
      <c r="BR218" s="53">
        <f t="shared" ca="1" si="101"/>
        <v>0</v>
      </c>
      <c r="BS218" s="53">
        <f t="shared" ca="1" si="102"/>
        <v>0</v>
      </c>
      <c r="BU218" s="53">
        <v>0</v>
      </c>
      <c r="BV218" s="53">
        <v>0</v>
      </c>
      <c r="BW218" s="53">
        <v>0</v>
      </c>
      <c r="BX218" s="53">
        <v>0</v>
      </c>
      <c r="BY218" s="53">
        <v>0</v>
      </c>
      <c r="BZ218" s="53">
        <v>0</v>
      </c>
      <c r="CA218" s="53">
        <v>0</v>
      </c>
      <c r="CB218" s="53">
        <v>0</v>
      </c>
      <c r="CC218" s="53">
        <v>0</v>
      </c>
      <c r="CD218" s="53">
        <v>0</v>
      </c>
      <c r="CE218" s="53">
        <v>0</v>
      </c>
      <c r="CF218" s="53">
        <v>0</v>
      </c>
      <c r="CG218" s="53">
        <v>0</v>
      </c>
      <c r="CH218" s="53">
        <v>0</v>
      </c>
      <c r="CI218" s="53">
        <v>0</v>
      </c>
      <c r="CJ218" s="53">
        <v>0</v>
      </c>
      <c r="CK218" s="53">
        <v>0</v>
      </c>
      <c r="CL218" s="53">
        <v>0</v>
      </c>
      <c r="CM218" s="53">
        <v>0</v>
      </c>
      <c r="CN218" s="53">
        <v>0</v>
      </c>
      <c r="CO218" s="53">
        <v>0</v>
      </c>
      <c r="CP218" s="53">
        <v>0</v>
      </c>
      <c r="CQ218" s="53">
        <v>0</v>
      </c>
      <c r="CR218" s="53">
        <v>0</v>
      </c>
      <c r="CS218" s="53">
        <v>0</v>
      </c>
      <c r="CT218" s="53">
        <v>0</v>
      </c>
      <c r="CU218" s="53">
        <v>0</v>
      </c>
      <c r="CV218" s="53">
        <v>0</v>
      </c>
      <c r="CW218" s="53">
        <v>0</v>
      </c>
      <c r="CX218" s="53">
        <v>4</v>
      </c>
      <c r="CY218" s="53">
        <v>0</v>
      </c>
      <c r="CZ218" s="53">
        <v>0</v>
      </c>
      <c r="DA218" s="53">
        <v>0</v>
      </c>
      <c r="DB218" s="53">
        <v>0</v>
      </c>
      <c r="DC218" s="53">
        <v>0</v>
      </c>
      <c r="DD218" s="53">
        <v>0</v>
      </c>
    </row>
    <row r="219" spans="3:108" hidden="1" outlineLevel="1">
      <c r="C219" s="16" t="e">
        <f t="shared" si="105"/>
        <v>#DIV/0!</v>
      </c>
      <c r="D219" s="16">
        <f t="shared" si="106"/>
        <v>0</v>
      </c>
      <c r="E219" s="16">
        <f>COUNTIF($F$136:F219,F219)</f>
        <v>78</v>
      </c>
      <c r="F219" s="16" t="e">
        <f>O219</f>
        <v>#VALUE!</v>
      </c>
      <c r="G219" s="16" t="e">
        <f>P219</f>
        <v>#VALUE!</v>
      </c>
      <c r="L219" s="16">
        <v>4</v>
      </c>
      <c r="M219" s="16"/>
      <c r="N219" s="16"/>
      <c r="O219" s="71" t="e">
        <f>DGET(種族解放条件,T219,P214:P215)</f>
        <v>#VALUE!</v>
      </c>
      <c r="P219" s="71" t="e">
        <f>DGET(種族解放条件,U219,P214:P215)</f>
        <v>#VALUE!</v>
      </c>
      <c r="Q219" s="16"/>
      <c r="R219" s="16"/>
      <c r="S219" s="16"/>
      <c r="T219" s="16">
        <v>8</v>
      </c>
      <c r="U219" s="16">
        <v>9</v>
      </c>
      <c r="AE219" s="59">
        <v>127</v>
      </c>
      <c r="AF219" s="59">
        <f ca="1">IF(AI219&lt;&gt;0,0,COUNTIF(AI$92:$AI219,0))</f>
        <v>0</v>
      </c>
      <c r="AG219" s="59" t="s">
        <v>211</v>
      </c>
      <c r="AH219" s="59" t="s">
        <v>221</v>
      </c>
      <c r="AI219" s="59">
        <f t="shared" ca="1" si="66"/>
        <v>1</v>
      </c>
      <c r="AJ219" s="53">
        <f t="shared" ca="1" si="67"/>
        <v>0</v>
      </c>
      <c r="AK219" s="53">
        <f t="shared" ca="1" si="68"/>
        <v>0</v>
      </c>
      <c r="AL219" s="53">
        <f t="shared" ca="1" si="69"/>
        <v>0</v>
      </c>
      <c r="AM219" s="53">
        <f t="shared" ca="1" si="70"/>
        <v>0</v>
      </c>
      <c r="AN219" s="53">
        <f t="shared" ca="1" si="71"/>
        <v>0</v>
      </c>
      <c r="AO219" s="53">
        <f t="shared" ca="1" si="72"/>
        <v>0</v>
      </c>
      <c r="AP219" s="53">
        <f t="shared" ca="1" si="73"/>
        <v>0</v>
      </c>
      <c r="AQ219" s="53">
        <f t="shared" ca="1" si="74"/>
        <v>0</v>
      </c>
      <c r="AR219" s="53">
        <f t="shared" ca="1" si="75"/>
        <v>0</v>
      </c>
      <c r="AS219" s="53">
        <f t="shared" ca="1" si="76"/>
        <v>0</v>
      </c>
      <c r="AT219" s="53">
        <f t="shared" ca="1" si="77"/>
        <v>0</v>
      </c>
      <c r="AU219" s="53">
        <f t="shared" ca="1" si="78"/>
        <v>0</v>
      </c>
      <c r="AV219" s="53">
        <f t="shared" ca="1" si="79"/>
        <v>0</v>
      </c>
      <c r="AW219" s="53">
        <f t="shared" ca="1" si="80"/>
        <v>0</v>
      </c>
      <c r="AX219" s="53">
        <f t="shared" ca="1" si="81"/>
        <v>0</v>
      </c>
      <c r="AY219" s="53">
        <f t="shared" ca="1" si="82"/>
        <v>0</v>
      </c>
      <c r="AZ219" s="53">
        <f t="shared" ca="1" si="83"/>
        <v>0</v>
      </c>
      <c r="BA219" s="53">
        <f t="shared" ca="1" si="84"/>
        <v>0</v>
      </c>
      <c r="BB219" s="53">
        <f t="shared" ca="1" si="85"/>
        <v>0</v>
      </c>
      <c r="BC219" s="53">
        <f t="shared" ca="1" si="86"/>
        <v>0</v>
      </c>
      <c r="BD219" s="53">
        <f t="shared" ca="1" si="87"/>
        <v>0</v>
      </c>
      <c r="BE219" s="53">
        <f t="shared" ca="1" si="88"/>
        <v>0</v>
      </c>
      <c r="BF219" s="53">
        <f t="shared" ca="1" si="89"/>
        <v>0</v>
      </c>
      <c r="BG219" s="53">
        <f t="shared" ca="1" si="90"/>
        <v>0</v>
      </c>
      <c r="BH219" s="53">
        <f t="shared" ca="1" si="91"/>
        <v>0</v>
      </c>
      <c r="BI219" s="53">
        <f t="shared" ca="1" si="92"/>
        <v>0</v>
      </c>
      <c r="BJ219" s="53">
        <f t="shared" ca="1" si="93"/>
        <v>0</v>
      </c>
      <c r="BK219" s="53">
        <f t="shared" ca="1" si="94"/>
        <v>0</v>
      </c>
      <c r="BL219" s="53">
        <f t="shared" ca="1" si="95"/>
        <v>0</v>
      </c>
      <c r="BM219" s="53">
        <f t="shared" ca="1" si="96"/>
        <v>1</v>
      </c>
      <c r="BN219" s="53">
        <f t="shared" ca="1" si="97"/>
        <v>0</v>
      </c>
      <c r="BO219" s="53">
        <f t="shared" ca="1" si="98"/>
        <v>0</v>
      </c>
      <c r="BP219" s="53">
        <f t="shared" ca="1" si="99"/>
        <v>0</v>
      </c>
      <c r="BQ219" s="53">
        <f t="shared" ca="1" si="100"/>
        <v>0</v>
      </c>
      <c r="BR219" s="53">
        <f t="shared" ca="1" si="101"/>
        <v>0</v>
      </c>
      <c r="BS219" s="53">
        <f t="shared" ca="1" si="102"/>
        <v>0</v>
      </c>
      <c r="BU219" s="53">
        <v>0</v>
      </c>
      <c r="BV219" s="53">
        <v>0</v>
      </c>
      <c r="BW219" s="53">
        <v>0</v>
      </c>
      <c r="BX219" s="53">
        <v>0</v>
      </c>
      <c r="BY219" s="53">
        <v>0</v>
      </c>
      <c r="BZ219" s="53">
        <v>0</v>
      </c>
      <c r="CA219" s="53">
        <v>0</v>
      </c>
      <c r="CB219" s="53">
        <v>0</v>
      </c>
      <c r="CC219" s="53">
        <v>0</v>
      </c>
      <c r="CD219" s="53">
        <v>0</v>
      </c>
      <c r="CE219" s="53">
        <v>0</v>
      </c>
      <c r="CF219" s="53">
        <v>0</v>
      </c>
      <c r="CG219" s="53">
        <v>0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5</v>
      </c>
      <c r="CY219" s="53">
        <v>0</v>
      </c>
      <c r="CZ219" s="53">
        <v>0</v>
      </c>
      <c r="DA219" s="53">
        <v>0</v>
      </c>
      <c r="DB219" s="53">
        <v>0</v>
      </c>
      <c r="DC219" s="53">
        <v>0</v>
      </c>
      <c r="DD219" s="53">
        <v>0</v>
      </c>
    </row>
    <row r="220" spans="3:108" hidden="1" outlineLevel="1">
      <c r="C220" s="16" t="e">
        <f t="shared" si="105"/>
        <v>#DIV/0!</v>
      </c>
      <c r="D220" s="16">
        <f t="shared" si="106"/>
        <v>0</v>
      </c>
      <c r="E220" s="16">
        <f>COUNTIF($F$136:F220,F220)</f>
        <v>79</v>
      </c>
      <c r="F220" s="16" t="e">
        <f>M220</f>
        <v>#VALUE!</v>
      </c>
      <c r="G220" s="16" t="e">
        <f>N220</f>
        <v>#VALUE!</v>
      </c>
      <c r="L220" s="16">
        <v>5</v>
      </c>
      <c r="M220" s="72" t="e">
        <f>DGET(種族解放条件,T220,O218:O219)</f>
        <v>#VALUE!</v>
      </c>
      <c r="N220" s="72" t="e">
        <f>DGET(種族解放条件,U220,O218:O219)</f>
        <v>#VALUE!</v>
      </c>
      <c r="O220" s="16"/>
      <c r="P220" s="16"/>
      <c r="Q220" s="16"/>
      <c r="R220" s="16"/>
      <c r="S220" s="16"/>
      <c r="T220" s="16">
        <v>6</v>
      </c>
      <c r="U220" s="16">
        <v>7</v>
      </c>
      <c r="AE220" s="59">
        <v>128</v>
      </c>
      <c r="AF220" s="59">
        <f ca="1">IF(AI220&lt;&gt;0,0,COUNTIF(AI$92:$AI220,0))</f>
        <v>0</v>
      </c>
      <c r="AG220" s="59" t="s">
        <v>211</v>
      </c>
      <c r="AH220" s="59" t="s">
        <v>222</v>
      </c>
      <c r="AI220" s="59">
        <f t="shared" ca="1" si="66"/>
        <v>1</v>
      </c>
      <c r="AJ220" s="53">
        <f t="shared" ca="1" si="67"/>
        <v>0</v>
      </c>
      <c r="AK220" s="53">
        <f t="shared" ca="1" si="68"/>
        <v>0</v>
      </c>
      <c r="AL220" s="53">
        <f t="shared" ca="1" si="69"/>
        <v>0</v>
      </c>
      <c r="AM220" s="53">
        <f t="shared" ca="1" si="70"/>
        <v>0</v>
      </c>
      <c r="AN220" s="53">
        <f t="shared" ca="1" si="71"/>
        <v>0</v>
      </c>
      <c r="AO220" s="53">
        <f t="shared" ca="1" si="72"/>
        <v>0</v>
      </c>
      <c r="AP220" s="53">
        <f t="shared" ca="1" si="73"/>
        <v>0</v>
      </c>
      <c r="AQ220" s="53">
        <f t="shared" ca="1" si="74"/>
        <v>0</v>
      </c>
      <c r="AR220" s="53">
        <f t="shared" ca="1" si="75"/>
        <v>0</v>
      </c>
      <c r="AS220" s="53">
        <f t="shared" ca="1" si="76"/>
        <v>0</v>
      </c>
      <c r="AT220" s="53">
        <f t="shared" ca="1" si="77"/>
        <v>0</v>
      </c>
      <c r="AU220" s="53">
        <f t="shared" ca="1" si="78"/>
        <v>0</v>
      </c>
      <c r="AV220" s="53">
        <f t="shared" ca="1" si="79"/>
        <v>0</v>
      </c>
      <c r="AW220" s="53">
        <f t="shared" ca="1" si="80"/>
        <v>0</v>
      </c>
      <c r="AX220" s="53">
        <f t="shared" ca="1" si="81"/>
        <v>0</v>
      </c>
      <c r="AY220" s="53">
        <f t="shared" ca="1" si="82"/>
        <v>0</v>
      </c>
      <c r="AZ220" s="53">
        <f t="shared" ca="1" si="83"/>
        <v>0</v>
      </c>
      <c r="BA220" s="53">
        <f t="shared" ca="1" si="84"/>
        <v>0</v>
      </c>
      <c r="BB220" s="53">
        <f t="shared" ca="1" si="85"/>
        <v>0</v>
      </c>
      <c r="BC220" s="53">
        <f t="shared" ca="1" si="86"/>
        <v>0</v>
      </c>
      <c r="BD220" s="53">
        <f t="shared" ca="1" si="87"/>
        <v>0</v>
      </c>
      <c r="BE220" s="53">
        <f t="shared" ca="1" si="88"/>
        <v>0</v>
      </c>
      <c r="BF220" s="53">
        <f t="shared" ca="1" si="89"/>
        <v>0</v>
      </c>
      <c r="BG220" s="53">
        <f t="shared" ca="1" si="90"/>
        <v>0</v>
      </c>
      <c r="BH220" s="53">
        <f t="shared" ca="1" si="91"/>
        <v>0</v>
      </c>
      <c r="BI220" s="53">
        <f t="shared" ca="1" si="92"/>
        <v>0</v>
      </c>
      <c r="BJ220" s="53">
        <f t="shared" ca="1" si="93"/>
        <v>0</v>
      </c>
      <c r="BK220" s="53">
        <f t="shared" ca="1" si="94"/>
        <v>0</v>
      </c>
      <c r="BL220" s="53">
        <f t="shared" ca="1" si="95"/>
        <v>0</v>
      </c>
      <c r="BM220" s="53">
        <f t="shared" ca="1" si="96"/>
        <v>1</v>
      </c>
      <c r="BN220" s="53">
        <f t="shared" ca="1" si="97"/>
        <v>0</v>
      </c>
      <c r="BO220" s="53">
        <f t="shared" ca="1" si="98"/>
        <v>0</v>
      </c>
      <c r="BP220" s="53">
        <f t="shared" ca="1" si="99"/>
        <v>0</v>
      </c>
      <c r="BQ220" s="53">
        <f t="shared" ca="1" si="100"/>
        <v>0</v>
      </c>
      <c r="BR220" s="53">
        <f t="shared" ca="1" si="101"/>
        <v>0</v>
      </c>
      <c r="BS220" s="53">
        <f t="shared" ca="1" si="102"/>
        <v>0</v>
      </c>
      <c r="BU220" s="53">
        <v>0</v>
      </c>
      <c r="BV220" s="53">
        <v>0</v>
      </c>
      <c r="BW220" s="53">
        <v>0</v>
      </c>
      <c r="BX220" s="53">
        <v>0</v>
      </c>
      <c r="BY220" s="53">
        <v>0</v>
      </c>
      <c r="BZ220" s="53">
        <v>0</v>
      </c>
      <c r="CA220" s="53">
        <v>0</v>
      </c>
      <c r="CB220" s="53">
        <v>0</v>
      </c>
      <c r="CC220" s="53">
        <v>0</v>
      </c>
      <c r="CD220" s="53">
        <v>0</v>
      </c>
      <c r="CE220" s="53">
        <v>0</v>
      </c>
      <c r="CF220" s="53">
        <v>0</v>
      </c>
      <c r="CG220" s="53">
        <v>0</v>
      </c>
      <c r="CH220" s="53">
        <v>0</v>
      </c>
      <c r="CI220" s="53">
        <v>0</v>
      </c>
      <c r="CJ220" s="53">
        <v>0</v>
      </c>
      <c r="CK220" s="53">
        <v>0</v>
      </c>
      <c r="CL220" s="53">
        <v>0</v>
      </c>
      <c r="CM220" s="53">
        <v>0</v>
      </c>
      <c r="CN220" s="53">
        <v>0</v>
      </c>
      <c r="CO220" s="53">
        <v>0</v>
      </c>
      <c r="CP220" s="53">
        <v>0</v>
      </c>
      <c r="CQ220" s="53">
        <v>0</v>
      </c>
      <c r="CR220" s="53">
        <v>0</v>
      </c>
      <c r="CS220" s="53">
        <v>0</v>
      </c>
      <c r="CT220" s="53">
        <v>0</v>
      </c>
      <c r="CU220" s="53">
        <v>0</v>
      </c>
      <c r="CV220" s="53">
        <v>0</v>
      </c>
      <c r="CW220" s="53">
        <v>0</v>
      </c>
      <c r="CX220" s="53">
        <v>5</v>
      </c>
      <c r="CY220" s="53">
        <v>0</v>
      </c>
      <c r="CZ220" s="53">
        <v>0</v>
      </c>
      <c r="DA220" s="53">
        <v>0</v>
      </c>
      <c r="DB220" s="53">
        <v>0</v>
      </c>
      <c r="DC220" s="53">
        <v>0</v>
      </c>
      <c r="DD220" s="53">
        <v>0</v>
      </c>
    </row>
    <row r="221" spans="3:108" hidden="1" outlineLevel="1">
      <c r="C221" s="16" t="e">
        <f t="shared" si="105"/>
        <v>#DIV/0!</v>
      </c>
      <c r="D221" s="16">
        <f t="shared" si="106"/>
        <v>0</v>
      </c>
      <c r="E221" s="16">
        <f>COUNTIF($F$136:F221,F221)</f>
        <v>80</v>
      </c>
      <c r="F221" s="16" t="e">
        <f>M221</f>
        <v>#VALUE!</v>
      </c>
      <c r="G221" s="16" t="e">
        <f>N221</f>
        <v>#VALUE!</v>
      </c>
      <c r="L221" s="16">
        <v>5</v>
      </c>
      <c r="M221" s="72" t="e">
        <f>DGET(種族解放条件,T221,O218:O219)</f>
        <v>#VALUE!</v>
      </c>
      <c r="N221" s="72" t="e">
        <f>DGET(種族解放条件,U221,O218:O219)</f>
        <v>#VALUE!</v>
      </c>
      <c r="O221" s="16"/>
      <c r="P221" s="16" t="s">
        <v>2</v>
      </c>
      <c r="Q221" s="16"/>
      <c r="R221" s="16"/>
      <c r="S221" s="16"/>
      <c r="T221" s="16">
        <v>8</v>
      </c>
      <c r="U221" s="16">
        <v>9</v>
      </c>
      <c r="AE221" s="59">
        <v>129</v>
      </c>
      <c r="AF221" s="59">
        <f ca="1">IF(AI221&lt;&gt;0,0,COUNTIF(AI$92:$AI221,0))</f>
        <v>0</v>
      </c>
      <c r="AG221" s="59" t="s">
        <v>211</v>
      </c>
      <c r="AH221" s="59" t="s">
        <v>223</v>
      </c>
      <c r="AI221" s="59">
        <f t="shared" ref="AI221:AI284" ca="1" si="107">SUM(AJ221:BS221)</f>
        <v>1</v>
      </c>
      <c r="AJ221" s="53">
        <f t="shared" ref="AJ221:AJ284" ca="1" si="108">IF(AND(BU221=0,BU$91=0),0,IF(BU221&lt;=BU$91,0,1))</f>
        <v>0</v>
      </c>
      <c r="AK221" s="53">
        <f t="shared" ref="AK221:AK284" ca="1" si="109">IF(AND(BV221=0,BV$91=0),0,IF(BV221&lt;=BV$91,0,1))</f>
        <v>0</v>
      </c>
      <c r="AL221" s="53">
        <f t="shared" ref="AL221:AL284" ca="1" si="110">IF(AND(BW221=0,BW$91=0),0,IF(BW221&lt;=BW$91,0,1))</f>
        <v>0</v>
      </c>
      <c r="AM221" s="53">
        <f t="shared" ref="AM221:AM284" ca="1" si="111">IF(AND(BX221=0,BX$91=0),0,IF(BX221&lt;=BX$91,0,1))</f>
        <v>0</v>
      </c>
      <c r="AN221" s="53">
        <f t="shared" ref="AN221:AN284" ca="1" si="112">IF(AND(BY221=0,BY$91=0),0,IF(BY221&lt;=BY$91,0,1))</f>
        <v>0</v>
      </c>
      <c r="AO221" s="53">
        <f t="shared" ref="AO221:AO284" ca="1" si="113">IF(AND(BZ221=0,BZ$91=0),0,IF(BZ221&lt;=BZ$91,0,1))</f>
        <v>0</v>
      </c>
      <c r="AP221" s="53">
        <f t="shared" ref="AP221:AP284" ca="1" si="114">IF(AND(CA221=0,CA$91=0),0,IF(CA221&lt;=CA$91,0,1))</f>
        <v>0</v>
      </c>
      <c r="AQ221" s="53">
        <f t="shared" ref="AQ221:AQ284" ca="1" si="115">IF(AND(CB221=0,CB$91=0),0,IF(CB221&lt;=CB$91,0,1))</f>
        <v>0</v>
      </c>
      <c r="AR221" s="53">
        <f t="shared" ref="AR221:AR284" ca="1" si="116">IF(AND(CC221=0,CC$91=0),0,IF(CC221&lt;=CC$91,0,1))</f>
        <v>0</v>
      </c>
      <c r="AS221" s="53">
        <f t="shared" ref="AS221:AS284" ca="1" si="117">IF(AND(CD221=0,CD$91=0),0,IF(CD221&lt;=CD$91,0,1))</f>
        <v>0</v>
      </c>
      <c r="AT221" s="53">
        <f t="shared" ref="AT221:AT284" ca="1" si="118">IF(AND(CE221=0,CE$91=0),0,IF(CE221&lt;=CE$91,0,1))</f>
        <v>0</v>
      </c>
      <c r="AU221" s="53">
        <f t="shared" ref="AU221:AU284" ca="1" si="119">IF(AND(CF221=0,CF$91=0),0,IF(CF221&lt;=CF$91,0,1))</f>
        <v>0</v>
      </c>
      <c r="AV221" s="53">
        <f t="shared" ref="AV221:AV284" ca="1" si="120">IF(AND(CG221=0,CG$91=0),0,IF(CG221&lt;=CG$91,0,1))</f>
        <v>0</v>
      </c>
      <c r="AW221" s="53">
        <f t="shared" ref="AW221:AW284" ca="1" si="121">IF(AND(CH221=0,CH$91=0),0,IF(CH221&lt;=CH$91,0,1))</f>
        <v>0</v>
      </c>
      <c r="AX221" s="53">
        <f t="shared" ref="AX221:AX284" ca="1" si="122">IF(AND(CI221=0,CI$91=0),0,IF(CI221&lt;=CI$91,0,1))</f>
        <v>0</v>
      </c>
      <c r="AY221" s="53">
        <f t="shared" ref="AY221:AY284" ca="1" si="123">IF(AND(CJ221=0,CJ$91=0),0,IF(CJ221&lt;=CJ$91,0,1))</f>
        <v>0</v>
      </c>
      <c r="AZ221" s="53">
        <f t="shared" ref="AZ221:AZ284" ca="1" si="124">IF(AND(CK221=0,CK$91=0),0,IF(CK221&lt;=CK$91,0,1))</f>
        <v>0</v>
      </c>
      <c r="BA221" s="53">
        <f t="shared" ref="BA221:BA284" ca="1" si="125">IF(AND(CL221=0,CL$91=0),0,IF(CL221&lt;=CL$91,0,1))</f>
        <v>0</v>
      </c>
      <c r="BB221" s="53">
        <f t="shared" ref="BB221:BB284" ca="1" si="126">IF(AND(CM221=0,CM$91=0),0,IF(CM221&lt;=CM$91,0,1))</f>
        <v>0</v>
      </c>
      <c r="BC221" s="53">
        <f t="shared" ref="BC221:BC284" ca="1" si="127">IF(AND(CN221=0,CN$91=0),0,IF(CN221&lt;=CN$91,0,1))</f>
        <v>0</v>
      </c>
      <c r="BD221" s="53">
        <f t="shared" ref="BD221:BD284" ca="1" si="128">IF(AND(CO221=0,CO$91=0),0,IF(CO221&lt;=CO$91,0,1))</f>
        <v>0</v>
      </c>
      <c r="BE221" s="53">
        <f t="shared" ref="BE221:BE284" ca="1" si="129">IF(AND(CP221=0,CP$91=0),0,IF(CP221&lt;=CP$91,0,1))</f>
        <v>0</v>
      </c>
      <c r="BF221" s="53">
        <f t="shared" ref="BF221:BF284" ca="1" si="130">IF(AND(CQ221=0,CQ$91=0),0,IF(CQ221&lt;=CQ$91,0,1))</f>
        <v>0</v>
      </c>
      <c r="BG221" s="53">
        <f t="shared" ref="BG221:BG284" ca="1" si="131">IF(AND(CR221=0,CR$91=0),0,IF(CR221&lt;=CR$91,0,1))</f>
        <v>0</v>
      </c>
      <c r="BH221" s="53">
        <f t="shared" ref="BH221:BH284" ca="1" si="132">IF(AND(CS221=0,CS$91=0),0,IF(CS221&lt;=CS$91,0,1))</f>
        <v>0</v>
      </c>
      <c r="BI221" s="53">
        <f t="shared" ref="BI221:BI284" ca="1" si="133">IF(AND(CT221=0,CT$91=0),0,IF(CT221&lt;=CT$91,0,1))</f>
        <v>0</v>
      </c>
      <c r="BJ221" s="53">
        <f t="shared" ref="BJ221:BJ284" ca="1" si="134">IF(AND(CU221=0,CU$91=0),0,IF(CU221&lt;=CU$91,0,1))</f>
        <v>0</v>
      </c>
      <c r="BK221" s="53">
        <f t="shared" ref="BK221:BK284" ca="1" si="135">IF(AND(CV221=0,CV$91=0),0,IF(CV221&lt;=CV$91,0,1))</f>
        <v>0</v>
      </c>
      <c r="BL221" s="53">
        <f t="shared" ref="BL221:BL284" ca="1" si="136">IF(AND(CW221=0,CW$91=0),0,IF(CW221&lt;=CW$91,0,1))</f>
        <v>0</v>
      </c>
      <c r="BM221" s="53">
        <f t="shared" ref="BM221:BM284" ca="1" si="137">IF(AND(CX221=0,CX$91=0),0,IF(CX221&lt;=CX$91,0,1))</f>
        <v>1</v>
      </c>
      <c r="BN221" s="53">
        <f t="shared" ref="BN221:BN284" ca="1" si="138">IF(AND(CY221=0,CY$91=0),0,IF(CY221&lt;=CY$91,0,1))</f>
        <v>0</v>
      </c>
      <c r="BO221" s="53">
        <f t="shared" ref="BO221:BO284" ca="1" si="139">IF(AND(CZ221=0,CZ$91=0),0,IF(CZ221&lt;=CZ$91,0,1))</f>
        <v>0</v>
      </c>
      <c r="BP221" s="53">
        <f t="shared" ref="BP221:BP284" ca="1" si="140">IF(AND(DA221=0,DA$91=0),0,IF(DA221&lt;=DA$91,0,1))</f>
        <v>0</v>
      </c>
      <c r="BQ221" s="53">
        <f t="shared" ref="BQ221:BQ284" ca="1" si="141">IF(AND(DB221=0,DB$91=0),0,IF(DB221&lt;=DB$91,0,1))</f>
        <v>0</v>
      </c>
      <c r="BR221" s="53">
        <f t="shared" ref="BR221:BR284" ca="1" si="142">IF(AND(DC221=0,DC$91=0),0,IF(DC221&lt;=DC$91,0,1))</f>
        <v>0</v>
      </c>
      <c r="BS221" s="53">
        <f t="shared" ref="BS221:BS284" ca="1" si="143">IF(AND(DD221=0,DD$91=0),0,IF(DD221&lt;=DD$91,0,1))</f>
        <v>0</v>
      </c>
      <c r="BU221" s="53">
        <v>0</v>
      </c>
      <c r="BV221" s="53">
        <v>0</v>
      </c>
      <c r="BW221" s="53">
        <v>0</v>
      </c>
      <c r="BX221" s="53">
        <v>0</v>
      </c>
      <c r="BY221" s="53">
        <v>0</v>
      </c>
      <c r="BZ221" s="53">
        <v>0</v>
      </c>
      <c r="CA221" s="53">
        <v>0</v>
      </c>
      <c r="CB221" s="53">
        <v>0</v>
      </c>
      <c r="CC221" s="53">
        <v>0</v>
      </c>
      <c r="CD221" s="53">
        <v>0</v>
      </c>
      <c r="CE221" s="53">
        <v>0</v>
      </c>
      <c r="CF221" s="53">
        <v>0</v>
      </c>
      <c r="CG221" s="53">
        <v>0</v>
      </c>
      <c r="CH221" s="53">
        <v>0</v>
      </c>
      <c r="CI221" s="53">
        <v>0</v>
      </c>
      <c r="CJ221" s="53">
        <v>0</v>
      </c>
      <c r="CK221" s="53">
        <v>0</v>
      </c>
      <c r="CL221" s="53">
        <v>0</v>
      </c>
      <c r="CM221" s="53">
        <v>0</v>
      </c>
      <c r="CN221" s="53">
        <v>0</v>
      </c>
      <c r="CO221" s="53">
        <v>0</v>
      </c>
      <c r="CP221" s="53">
        <v>0</v>
      </c>
      <c r="CQ221" s="53">
        <v>0</v>
      </c>
      <c r="CR221" s="53">
        <v>0</v>
      </c>
      <c r="CS221" s="53">
        <v>0</v>
      </c>
      <c r="CT221" s="53">
        <v>0</v>
      </c>
      <c r="CU221" s="53">
        <v>0</v>
      </c>
      <c r="CV221" s="53">
        <v>0</v>
      </c>
      <c r="CW221" s="53">
        <v>0</v>
      </c>
      <c r="CX221" s="53">
        <v>6</v>
      </c>
      <c r="CY221" s="53">
        <v>0</v>
      </c>
      <c r="CZ221" s="53">
        <v>0</v>
      </c>
      <c r="DA221" s="53">
        <v>0</v>
      </c>
      <c r="DB221" s="53">
        <v>0</v>
      </c>
      <c r="DC221" s="53">
        <v>0</v>
      </c>
      <c r="DD221" s="53">
        <v>0</v>
      </c>
    </row>
    <row r="222" spans="3:108" hidden="1" outlineLevel="1">
      <c r="C222" s="16" t="e">
        <f t="shared" si="105"/>
        <v>#DIV/0!</v>
      </c>
      <c r="D222" s="16">
        <f t="shared" si="106"/>
        <v>0</v>
      </c>
      <c r="E222" s="16">
        <f>COUNTIF($F$136:F222,F222)</f>
        <v>81</v>
      </c>
      <c r="F222" s="16" t="e">
        <f>P222</f>
        <v>#VALUE!</v>
      </c>
      <c r="G222" s="16" t="e">
        <f>Q222</f>
        <v>#VALUE!</v>
      </c>
      <c r="L222" s="16">
        <v>3</v>
      </c>
      <c r="M222" s="16"/>
      <c r="N222" s="16"/>
      <c r="O222" s="16" t="s">
        <v>2</v>
      </c>
      <c r="P222" s="70" t="e">
        <f>DGET(種族解放条件,T222,Q213:Q214)</f>
        <v>#VALUE!</v>
      </c>
      <c r="Q222" s="70" t="e">
        <f>DGET(種族解放条件,U222,Q213:Q214)</f>
        <v>#VALUE!</v>
      </c>
      <c r="R222" s="16"/>
      <c r="S222" s="16"/>
      <c r="T222" s="16">
        <v>8</v>
      </c>
      <c r="U222" s="16">
        <v>9</v>
      </c>
      <c r="AE222" s="59">
        <v>130</v>
      </c>
      <c r="AF222" s="59">
        <f ca="1">IF(AI222&lt;&gt;0,0,COUNTIF(AI$92:$AI222,0))</f>
        <v>0</v>
      </c>
      <c r="AG222" s="59" t="s">
        <v>224</v>
      </c>
      <c r="AH222" s="59" t="s">
        <v>225</v>
      </c>
      <c r="AI222" s="59">
        <f t="shared" ca="1" si="107"/>
        <v>1</v>
      </c>
      <c r="AJ222" s="53">
        <f t="shared" ca="1" si="108"/>
        <v>0</v>
      </c>
      <c r="AK222" s="53">
        <f t="shared" ca="1" si="109"/>
        <v>0</v>
      </c>
      <c r="AL222" s="53">
        <f t="shared" ca="1" si="110"/>
        <v>0</v>
      </c>
      <c r="AM222" s="53">
        <f t="shared" ca="1" si="111"/>
        <v>0</v>
      </c>
      <c r="AN222" s="53">
        <f t="shared" ca="1" si="112"/>
        <v>0</v>
      </c>
      <c r="AO222" s="53">
        <f t="shared" ca="1" si="113"/>
        <v>0</v>
      </c>
      <c r="AP222" s="53">
        <f t="shared" ca="1" si="114"/>
        <v>0</v>
      </c>
      <c r="AQ222" s="53">
        <f t="shared" ca="1" si="115"/>
        <v>0</v>
      </c>
      <c r="AR222" s="53">
        <f t="shared" ca="1" si="116"/>
        <v>0</v>
      </c>
      <c r="AS222" s="53">
        <f t="shared" ca="1" si="117"/>
        <v>0</v>
      </c>
      <c r="AT222" s="53">
        <f t="shared" ca="1" si="118"/>
        <v>0</v>
      </c>
      <c r="AU222" s="53">
        <f t="shared" ca="1" si="119"/>
        <v>0</v>
      </c>
      <c r="AV222" s="53">
        <f t="shared" ca="1" si="120"/>
        <v>0</v>
      </c>
      <c r="AW222" s="53">
        <f t="shared" ca="1" si="121"/>
        <v>0</v>
      </c>
      <c r="AX222" s="53">
        <f t="shared" ca="1" si="122"/>
        <v>0</v>
      </c>
      <c r="AY222" s="53">
        <f t="shared" ca="1" si="123"/>
        <v>0</v>
      </c>
      <c r="AZ222" s="53">
        <f t="shared" ca="1" si="124"/>
        <v>0</v>
      </c>
      <c r="BA222" s="53">
        <f t="shared" ca="1" si="125"/>
        <v>0</v>
      </c>
      <c r="BB222" s="53">
        <f t="shared" ca="1" si="126"/>
        <v>0</v>
      </c>
      <c r="BC222" s="53">
        <f t="shared" ca="1" si="127"/>
        <v>0</v>
      </c>
      <c r="BD222" s="53">
        <f t="shared" ca="1" si="128"/>
        <v>0</v>
      </c>
      <c r="BE222" s="53">
        <f t="shared" ca="1" si="129"/>
        <v>0</v>
      </c>
      <c r="BF222" s="53">
        <f t="shared" ca="1" si="130"/>
        <v>0</v>
      </c>
      <c r="BG222" s="53">
        <f t="shared" ca="1" si="131"/>
        <v>0</v>
      </c>
      <c r="BH222" s="53">
        <f t="shared" ca="1" si="132"/>
        <v>0</v>
      </c>
      <c r="BI222" s="53">
        <f t="shared" ca="1" si="133"/>
        <v>0</v>
      </c>
      <c r="BJ222" s="53">
        <f t="shared" ca="1" si="134"/>
        <v>0</v>
      </c>
      <c r="BK222" s="53">
        <f t="shared" ca="1" si="135"/>
        <v>0</v>
      </c>
      <c r="BL222" s="53">
        <f t="shared" ca="1" si="136"/>
        <v>0</v>
      </c>
      <c r="BM222" s="53">
        <f t="shared" ca="1" si="137"/>
        <v>0</v>
      </c>
      <c r="BN222" s="53">
        <f t="shared" ca="1" si="138"/>
        <v>1</v>
      </c>
      <c r="BO222" s="53">
        <f t="shared" ca="1" si="139"/>
        <v>0</v>
      </c>
      <c r="BP222" s="53">
        <f t="shared" ca="1" si="140"/>
        <v>0</v>
      </c>
      <c r="BQ222" s="53">
        <f t="shared" ca="1" si="141"/>
        <v>0</v>
      </c>
      <c r="BR222" s="53">
        <f t="shared" ca="1" si="142"/>
        <v>0</v>
      </c>
      <c r="BS222" s="53">
        <f t="shared" ca="1" si="143"/>
        <v>0</v>
      </c>
      <c r="BU222" s="53">
        <v>0</v>
      </c>
      <c r="BV222" s="53">
        <v>0</v>
      </c>
      <c r="BW222" s="53">
        <v>0</v>
      </c>
      <c r="BX222" s="53">
        <v>0</v>
      </c>
      <c r="BY222" s="53">
        <v>0</v>
      </c>
      <c r="BZ222" s="53">
        <v>0</v>
      </c>
      <c r="CA222" s="53">
        <v>0</v>
      </c>
      <c r="CB222" s="53">
        <v>0</v>
      </c>
      <c r="CC222" s="53">
        <v>0</v>
      </c>
      <c r="CD222" s="53">
        <v>0</v>
      </c>
      <c r="CE222" s="53">
        <v>0</v>
      </c>
      <c r="CF222" s="53">
        <v>0</v>
      </c>
      <c r="CG222" s="53">
        <v>0</v>
      </c>
      <c r="CH222" s="53">
        <v>0</v>
      </c>
      <c r="CI222" s="53">
        <v>0</v>
      </c>
      <c r="CJ222" s="53">
        <v>0</v>
      </c>
      <c r="CK222" s="53">
        <v>0</v>
      </c>
      <c r="CL222" s="53">
        <v>0</v>
      </c>
      <c r="CM222" s="53">
        <v>0</v>
      </c>
      <c r="CN222" s="53">
        <v>0</v>
      </c>
      <c r="CO222" s="53">
        <v>0</v>
      </c>
      <c r="CP222" s="53">
        <v>0</v>
      </c>
      <c r="CQ222" s="53">
        <v>0</v>
      </c>
      <c r="CR222" s="53">
        <v>0</v>
      </c>
      <c r="CS222" s="53">
        <v>0</v>
      </c>
      <c r="CT222" s="53">
        <v>0</v>
      </c>
      <c r="CU222" s="53">
        <v>0</v>
      </c>
      <c r="CV222" s="53">
        <v>0</v>
      </c>
      <c r="CW222" s="53">
        <v>0</v>
      </c>
      <c r="CX222" s="53">
        <v>0</v>
      </c>
      <c r="CY222" s="53">
        <v>1</v>
      </c>
      <c r="CZ222" s="53">
        <v>0</v>
      </c>
      <c r="DA222" s="53">
        <v>0</v>
      </c>
      <c r="DB222" s="53">
        <v>0</v>
      </c>
      <c r="DC222" s="53">
        <v>0</v>
      </c>
      <c r="DD222" s="53">
        <v>0</v>
      </c>
    </row>
    <row r="223" spans="3:108" hidden="1" outlineLevel="1">
      <c r="C223" s="16" t="e">
        <f t="shared" si="105"/>
        <v>#DIV/0!</v>
      </c>
      <c r="D223" s="16">
        <f t="shared" si="106"/>
        <v>0</v>
      </c>
      <c r="E223" s="16">
        <f>COUNTIF($F$136:F223,F223)</f>
        <v>82</v>
      </c>
      <c r="F223" s="16" t="e">
        <f>O223</f>
        <v>#VALUE!</v>
      </c>
      <c r="G223" s="16" t="e">
        <f>P223</f>
        <v>#VALUE!</v>
      </c>
      <c r="L223" s="16">
        <v>4</v>
      </c>
      <c r="M223" s="16"/>
      <c r="N223" s="16"/>
      <c r="O223" s="71" t="e">
        <f>DGET(種族解放条件,T223,P221:P222)</f>
        <v>#VALUE!</v>
      </c>
      <c r="P223" s="71" t="e">
        <f>DGET(種族解放条件,U223,P221:P222)</f>
        <v>#VALUE!</v>
      </c>
      <c r="Q223" s="16"/>
      <c r="R223" s="16"/>
      <c r="S223" s="16"/>
      <c r="T223" s="16">
        <v>6</v>
      </c>
      <c r="U223" s="16">
        <v>7</v>
      </c>
      <c r="AE223" s="59">
        <v>131</v>
      </c>
      <c r="AF223" s="59">
        <f ca="1">IF(AI223&lt;&gt;0,0,COUNTIF(AI$92:$AI223,0))</f>
        <v>0</v>
      </c>
      <c r="AG223" s="59" t="s">
        <v>224</v>
      </c>
      <c r="AH223" s="59" t="s">
        <v>226</v>
      </c>
      <c r="AI223" s="59">
        <f t="shared" ca="1" si="107"/>
        <v>1</v>
      </c>
      <c r="AJ223" s="53">
        <f t="shared" ca="1" si="108"/>
        <v>0</v>
      </c>
      <c r="AK223" s="53">
        <f t="shared" ca="1" si="109"/>
        <v>0</v>
      </c>
      <c r="AL223" s="53">
        <f t="shared" ca="1" si="110"/>
        <v>0</v>
      </c>
      <c r="AM223" s="53">
        <f t="shared" ca="1" si="111"/>
        <v>0</v>
      </c>
      <c r="AN223" s="53">
        <f t="shared" ca="1" si="112"/>
        <v>0</v>
      </c>
      <c r="AO223" s="53">
        <f t="shared" ca="1" si="113"/>
        <v>0</v>
      </c>
      <c r="AP223" s="53">
        <f t="shared" ca="1" si="114"/>
        <v>0</v>
      </c>
      <c r="AQ223" s="53">
        <f t="shared" ca="1" si="115"/>
        <v>0</v>
      </c>
      <c r="AR223" s="53">
        <f t="shared" ca="1" si="116"/>
        <v>0</v>
      </c>
      <c r="AS223" s="53">
        <f t="shared" ca="1" si="117"/>
        <v>0</v>
      </c>
      <c r="AT223" s="53">
        <f t="shared" ca="1" si="118"/>
        <v>0</v>
      </c>
      <c r="AU223" s="53">
        <f t="shared" ca="1" si="119"/>
        <v>0</v>
      </c>
      <c r="AV223" s="53">
        <f t="shared" ca="1" si="120"/>
        <v>0</v>
      </c>
      <c r="AW223" s="53">
        <f t="shared" ca="1" si="121"/>
        <v>0</v>
      </c>
      <c r="AX223" s="53">
        <f t="shared" ca="1" si="122"/>
        <v>0</v>
      </c>
      <c r="AY223" s="53">
        <f t="shared" ca="1" si="123"/>
        <v>0</v>
      </c>
      <c r="AZ223" s="53">
        <f t="shared" ca="1" si="124"/>
        <v>0</v>
      </c>
      <c r="BA223" s="53">
        <f t="shared" ca="1" si="125"/>
        <v>0</v>
      </c>
      <c r="BB223" s="53">
        <f t="shared" ca="1" si="126"/>
        <v>0</v>
      </c>
      <c r="BC223" s="53">
        <f t="shared" ca="1" si="127"/>
        <v>0</v>
      </c>
      <c r="BD223" s="53">
        <f t="shared" ca="1" si="128"/>
        <v>0</v>
      </c>
      <c r="BE223" s="53">
        <f t="shared" ca="1" si="129"/>
        <v>0</v>
      </c>
      <c r="BF223" s="53">
        <f t="shared" ca="1" si="130"/>
        <v>0</v>
      </c>
      <c r="BG223" s="53">
        <f t="shared" ca="1" si="131"/>
        <v>0</v>
      </c>
      <c r="BH223" s="53">
        <f t="shared" ca="1" si="132"/>
        <v>0</v>
      </c>
      <c r="BI223" s="53">
        <f t="shared" ca="1" si="133"/>
        <v>0</v>
      </c>
      <c r="BJ223" s="53">
        <f t="shared" ca="1" si="134"/>
        <v>0</v>
      </c>
      <c r="BK223" s="53">
        <f t="shared" ca="1" si="135"/>
        <v>0</v>
      </c>
      <c r="BL223" s="53">
        <f t="shared" ca="1" si="136"/>
        <v>0</v>
      </c>
      <c r="BM223" s="53">
        <f t="shared" ca="1" si="137"/>
        <v>0</v>
      </c>
      <c r="BN223" s="53">
        <f t="shared" ca="1" si="138"/>
        <v>1</v>
      </c>
      <c r="BO223" s="53">
        <f t="shared" ca="1" si="139"/>
        <v>0</v>
      </c>
      <c r="BP223" s="53">
        <f t="shared" ca="1" si="140"/>
        <v>0</v>
      </c>
      <c r="BQ223" s="53">
        <f t="shared" ca="1" si="141"/>
        <v>0</v>
      </c>
      <c r="BR223" s="53">
        <f t="shared" ca="1" si="142"/>
        <v>0</v>
      </c>
      <c r="BS223" s="53">
        <f t="shared" ca="1" si="143"/>
        <v>0</v>
      </c>
      <c r="BU223" s="53">
        <v>0</v>
      </c>
      <c r="BV223" s="53">
        <v>0</v>
      </c>
      <c r="BW223" s="53">
        <v>0</v>
      </c>
      <c r="BX223" s="53">
        <v>0</v>
      </c>
      <c r="BY223" s="53">
        <v>0</v>
      </c>
      <c r="BZ223" s="53">
        <v>0</v>
      </c>
      <c r="CA223" s="53">
        <v>0</v>
      </c>
      <c r="CB223" s="53">
        <v>0</v>
      </c>
      <c r="CC223" s="53">
        <v>0</v>
      </c>
      <c r="CD223" s="53">
        <v>0</v>
      </c>
      <c r="CE223" s="53">
        <v>0</v>
      </c>
      <c r="CF223" s="53">
        <v>0</v>
      </c>
      <c r="CG223" s="53">
        <v>0</v>
      </c>
      <c r="CH223" s="53">
        <v>0</v>
      </c>
      <c r="CI223" s="53">
        <v>0</v>
      </c>
      <c r="CJ223" s="53">
        <v>0</v>
      </c>
      <c r="CK223" s="53">
        <v>0</v>
      </c>
      <c r="CL223" s="53">
        <v>0</v>
      </c>
      <c r="CM223" s="53">
        <v>0</v>
      </c>
      <c r="CN223" s="53">
        <v>0</v>
      </c>
      <c r="CO223" s="53">
        <v>0</v>
      </c>
      <c r="CP223" s="53">
        <v>0</v>
      </c>
      <c r="CQ223" s="53">
        <v>0</v>
      </c>
      <c r="CR223" s="53">
        <v>0</v>
      </c>
      <c r="CS223" s="53">
        <v>0</v>
      </c>
      <c r="CT223" s="53">
        <v>0</v>
      </c>
      <c r="CU223" s="53">
        <v>0</v>
      </c>
      <c r="CV223" s="53">
        <v>0</v>
      </c>
      <c r="CW223" s="53">
        <v>0</v>
      </c>
      <c r="CX223" s="53">
        <v>0</v>
      </c>
      <c r="CY223" s="53">
        <v>1</v>
      </c>
      <c r="CZ223" s="53">
        <v>0</v>
      </c>
      <c r="DA223" s="53">
        <v>0</v>
      </c>
      <c r="DB223" s="53">
        <v>0</v>
      </c>
      <c r="DC223" s="53">
        <v>0</v>
      </c>
      <c r="DD223" s="53">
        <v>0</v>
      </c>
    </row>
    <row r="224" spans="3:108" hidden="1" outlineLevel="1">
      <c r="C224" s="16" t="e">
        <f t="shared" si="105"/>
        <v>#DIV/0!</v>
      </c>
      <c r="D224" s="16">
        <f t="shared" si="106"/>
        <v>0</v>
      </c>
      <c r="E224" s="16">
        <f>COUNTIF($F$136:F224,F224)</f>
        <v>83</v>
      </c>
      <c r="F224" s="16" t="e">
        <f>M224</f>
        <v>#VALUE!</v>
      </c>
      <c r="G224" s="16" t="e">
        <f>N224</f>
        <v>#VALUE!</v>
      </c>
      <c r="L224" s="16">
        <v>5</v>
      </c>
      <c r="M224" s="72" t="e">
        <f>DGET(種族解放条件,T224,O222:O223)</f>
        <v>#VALUE!</v>
      </c>
      <c r="N224" s="72" t="e">
        <f>DGET(種族解放条件,U224,O222:O223)</f>
        <v>#VALUE!</v>
      </c>
      <c r="O224" s="16"/>
      <c r="P224" s="16"/>
      <c r="Q224" s="16"/>
      <c r="R224" s="16"/>
      <c r="S224" s="16"/>
      <c r="T224" s="16">
        <v>6</v>
      </c>
      <c r="U224" s="16">
        <v>7</v>
      </c>
      <c r="AE224" s="59">
        <v>132</v>
      </c>
      <c r="AF224" s="59">
        <f ca="1">IF(AI224&lt;&gt;0,0,COUNTIF(AI$92:$AI224,0))</f>
        <v>0</v>
      </c>
      <c r="AG224" s="59" t="s">
        <v>224</v>
      </c>
      <c r="AH224" s="59" t="s">
        <v>227</v>
      </c>
      <c r="AI224" s="59">
        <f t="shared" ca="1" si="107"/>
        <v>1</v>
      </c>
      <c r="AJ224" s="53">
        <f t="shared" ca="1" si="108"/>
        <v>0</v>
      </c>
      <c r="AK224" s="53">
        <f t="shared" ca="1" si="109"/>
        <v>0</v>
      </c>
      <c r="AL224" s="53">
        <f t="shared" ca="1" si="110"/>
        <v>0</v>
      </c>
      <c r="AM224" s="53">
        <f t="shared" ca="1" si="111"/>
        <v>0</v>
      </c>
      <c r="AN224" s="53">
        <f t="shared" ca="1" si="112"/>
        <v>0</v>
      </c>
      <c r="AO224" s="53">
        <f t="shared" ca="1" si="113"/>
        <v>0</v>
      </c>
      <c r="AP224" s="53">
        <f t="shared" ca="1" si="114"/>
        <v>0</v>
      </c>
      <c r="AQ224" s="53">
        <f t="shared" ca="1" si="115"/>
        <v>0</v>
      </c>
      <c r="AR224" s="53">
        <f t="shared" ca="1" si="116"/>
        <v>0</v>
      </c>
      <c r="AS224" s="53">
        <f t="shared" ca="1" si="117"/>
        <v>0</v>
      </c>
      <c r="AT224" s="53">
        <f t="shared" ca="1" si="118"/>
        <v>0</v>
      </c>
      <c r="AU224" s="53">
        <f t="shared" ca="1" si="119"/>
        <v>0</v>
      </c>
      <c r="AV224" s="53">
        <f t="shared" ca="1" si="120"/>
        <v>0</v>
      </c>
      <c r="AW224" s="53">
        <f t="shared" ca="1" si="121"/>
        <v>0</v>
      </c>
      <c r="AX224" s="53">
        <f t="shared" ca="1" si="122"/>
        <v>0</v>
      </c>
      <c r="AY224" s="53">
        <f t="shared" ca="1" si="123"/>
        <v>0</v>
      </c>
      <c r="AZ224" s="53">
        <f t="shared" ca="1" si="124"/>
        <v>0</v>
      </c>
      <c r="BA224" s="53">
        <f t="shared" ca="1" si="125"/>
        <v>0</v>
      </c>
      <c r="BB224" s="53">
        <f t="shared" ca="1" si="126"/>
        <v>0</v>
      </c>
      <c r="BC224" s="53">
        <f t="shared" ca="1" si="127"/>
        <v>0</v>
      </c>
      <c r="BD224" s="53">
        <f t="shared" ca="1" si="128"/>
        <v>0</v>
      </c>
      <c r="BE224" s="53">
        <f t="shared" ca="1" si="129"/>
        <v>0</v>
      </c>
      <c r="BF224" s="53">
        <f t="shared" ca="1" si="130"/>
        <v>0</v>
      </c>
      <c r="BG224" s="53">
        <f t="shared" ca="1" si="131"/>
        <v>0</v>
      </c>
      <c r="BH224" s="53">
        <f t="shared" ca="1" si="132"/>
        <v>0</v>
      </c>
      <c r="BI224" s="53">
        <f t="shared" ca="1" si="133"/>
        <v>0</v>
      </c>
      <c r="BJ224" s="53">
        <f t="shared" ca="1" si="134"/>
        <v>0</v>
      </c>
      <c r="BK224" s="53">
        <f t="shared" ca="1" si="135"/>
        <v>0</v>
      </c>
      <c r="BL224" s="53">
        <f t="shared" ca="1" si="136"/>
        <v>0</v>
      </c>
      <c r="BM224" s="53">
        <f t="shared" ca="1" si="137"/>
        <v>0</v>
      </c>
      <c r="BN224" s="53">
        <f t="shared" ca="1" si="138"/>
        <v>1</v>
      </c>
      <c r="BO224" s="53">
        <f t="shared" ca="1" si="139"/>
        <v>0</v>
      </c>
      <c r="BP224" s="53">
        <f t="shared" ca="1" si="140"/>
        <v>0</v>
      </c>
      <c r="BQ224" s="53">
        <f t="shared" ca="1" si="141"/>
        <v>0</v>
      </c>
      <c r="BR224" s="53">
        <f t="shared" ca="1" si="142"/>
        <v>0</v>
      </c>
      <c r="BS224" s="53">
        <f t="shared" ca="1" si="143"/>
        <v>0</v>
      </c>
      <c r="BU224" s="53">
        <v>0</v>
      </c>
      <c r="BV224" s="53">
        <v>0</v>
      </c>
      <c r="BW224" s="53">
        <v>0</v>
      </c>
      <c r="BX224" s="53">
        <v>0</v>
      </c>
      <c r="BY224" s="53">
        <v>0</v>
      </c>
      <c r="BZ224" s="53">
        <v>0</v>
      </c>
      <c r="CA224" s="53">
        <v>0</v>
      </c>
      <c r="CB224" s="53">
        <v>0</v>
      </c>
      <c r="CC224" s="53">
        <v>0</v>
      </c>
      <c r="CD224" s="53">
        <v>0</v>
      </c>
      <c r="CE224" s="53">
        <v>0</v>
      </c>
      <c r="CF224" s="53">
        <v>0</v>
      </c>
      <c r="CG224" s="53">
        <v>0</v>
      </c>
      <c r="CH224" s="53">
        <v>0</v>
      </c>
      <c r="CI224" s="53">
        <v>0</v>
      </c>
      <c r="CJ224" s="53">
        <v>0</v>
      </c>
      <c r="CK224" s="53">
        <v>0</v>
      </c>
      <c r="CL224" s="53">
        <v>0</v>
      </c>
      <c r="CM224" s="53">
        <v>0</v>
      </c>
      <c r="CN224" s="53">
        <v>0</v>
      </c>
      <c r="CO224" s="53">
        <v>0</v>
      </c>
      <c r="CP224" s="53">
        <v>0</v>
      </c>
      <c r="CQ224" s="53">
        <v>0</v>
      </c>
      <c r="CR224" s="53">
        <v>0</v>
      </c>
      <c r="CS224" s="53">
        <v>0</v>
      </c>
      <c r="CT224" s="53">
        <v>0</v>
      </c>
      <c r="CU224" s="53">
        <v>0</v>
      </c>
      <c r="CV224" s="53">
        <v>0</v>
      </c>
      <c r="CW224" s="53">
        <v>0</v>
      </c>
      <c r="CX224" s="53">
        <v>0</v>
      </c>
      <c r="CY224" s="53">
        <v>1</v>
      </c>
      <c r="CZ224" s="53">
        <v>0</v>
      </c>
      <c r="DA224" s="53">
        <v>0</v>
      </c>
      <c r="DB224" s="53">
        <v>0</v>
      </c>
      <c r="DC224" s="53">
        <v>0</v>
      </c>
      <c r="DD224" s="53">
        <v>0</v>
      </c>
    </row>
    <row r="225" spans="3:108" hidden="1" outlineLevel="1">
      <c r="C225" s="16" t="e">
        <f t="shared" si="105"/>
        <v>#DIV/0!</v>
      </c>
      <c r="D225" s="16">
        <f t="shared" si="106"/>
        <v>0</v>
      </c>
      <c r="E225" s="16">
        <f>COUNTIF($F$136:F225,F225)</f>
        <v>84</v>
      </c>
      <c r="F225" s="16" t="e">
        <f>M225</f>
        <v>#VALUE!</v>
      </c>
      <c r="G225" s="16" t="e">
        <f>N225</f>
        <v>#VALUE!</v>
      </c>
      <c r="L225" s="16">
        <v>5</v>
      </c>
      <c r="M225" s="72" t="e">
        <f>DGET(種族解放条件,T225,O222:O223)</f>
        <v>#VALUE!</v>
      </c>
      <c r="N225" s="72" t="e">
        <f>DGET(種族解放条件,U225,O222:O223)</f>
        <v>#VALUE!</v>
      </c>
      <c r="O225" s="16" t="s">
        <v>2</v>
      </c>
      <c r="P225" s="16"/>
      <c r="Q225" s="16"/>
      <c r="R225" s="16"/>
      <c r="S225" s="16"/>
      <c r="T225" s="16">
        <v>8</v>
      </c>
      <c r="U225" s="16">
        <v>9</v>
      </c>
      <c r="AE225" s="59">
        <v>133</v>
      </c>
      <c r="AF225" s="59">
        <f ca="1">IF(AI225&lt;&gt;0,0,COUNTIF(AI$92:$AI225,0))</f>
        <v>0</v>
      </c>
      <c r="AG225" s="59" t="s">
        <v>224</v>
      </c>
      <c r="AH225" s="59" t="s">
        <v>228</v>
      </c>
      <c r="AI225" s="59">
        <f t="shared" ca="1" si="107"/>
        <v>1</v>
      </c>
      <c r="AJ225" s="53">
        <f t="shared" ca="1" si="108"/>
        <v>0</v>
      </c>
      <c r="AK225" s="53">
        <f t="shared" ca="1" si="109"/>
        <v>0</v>
      </c>
      <c r="AL225" s="53">
        <f t="shared" ca="1" si="110"/>
        <v>0</v>
      </c>
      <c r="AM225" s="53">
        <f t="shared" ca="1" si="111"/>
        <v>0</v>
      </c>
      <c r="AN225" s="53">
        <f t="shared" ca="1" si="112"/>
        <v>0</v>
      </c>
      <c r="AO225" s="53">
        <f t="shared" ca="1" si="113"/>
        <v>0</v>
      </c>
      <c r="AP225" s="53">
        <f t="shared" ca="1" si="114"/>
        <v>0</v>
      </c>
      <c r="AQ225" s="53">
        <f t="shared" ca="1" si="115"/>
        <v>0</v>
      </c>
      <c r="AR225" s="53">
        <f t="shared" ca="1" si="116"/>
        <v>0</v>
      </c>
      <c r="AS225" s="53">
        <f t="shared" ca="1" si="117"/>
        <v>0</v>
      </c>
      <c r="AT225" s="53">
        <f t="shared" ca="1" si="118"/>
        <v>0</v>
      </c>
      <c r="AU225" s="53">
        <f t="shared" ca="1" si="119"/>
        <v>0</v>
      </c>
      <c r="AV225" s="53">
        <f t="shared" ca="1" si="120"/>
        <v>0</v>
      </c>
      <c r="AW225" s="53">
        <f t="shared" ca="1" si="121"/>
        <v>0</v>
      </c>
      <c r="AX225" s="53">
        <f t="shared" ca="1" si="122"/>
        <v>0</v>
      </c>
      <c r="AY225" s="53">
        <f t="shared" ca="1" si="123"/>
        <v>0</v>
      </c>
      <c r="AZ225" s="53">
        <f t="shared" ca="1" si="124"/>
        <v>0</v>
      </c>
      <c r="BA225" s="53">
        <f t="shared" ca="1" si="125"/>
        <v>0</v>
      </c>
      <c r="BB225" s="53">
        <f t="shared" ca="1" si="126"/>
        <v>0</v>
      </c>
      <c r="BC225" s="53">
        <f t="shared" ca="1" si="127"/>
        <v>0</v>
      </c>
      <c r="BD225" s="53">
        <f t="shared" ca="1" si="128"/>
        <v>0</v>
      </c>
      <c r="BE225" s="53">
        <f t="shared" ca="1" si="129"/>
        <v>0</v>
      </c>
      <c r="BF225" s="53">
        <f t="shared" ca="1" si="130"/>
        <v>0</v>
      </c>
      <c r="BG225" s="53">
        <f t="shared" ca="1" si="131"/>
        <v>0</v>
      </c>
      <c r="BH225" s="53">
        <f t="shared" ca="1" si="132"/>
        <v>0</v>
      </c>
      <c r="BI225" s="53">
        <f t="shared" ca="1" si="133"/>
        <v>0</v>
      </c>
      <c r="BJ225" s="53">
        <f t="shared" ca="1" si="134"/>
        <v>0</v>
      </c>
      <c r="BK225" s="53">
        <f t="shared" ca="1" si="135"/>
        <v>0</v>
      </c>
      <c r="BL225" s="53">
        <f t="shared" ca="1" si="136"/>
        <v>0</v>
      </c>
      <c r="BM225" s="53">
        <f t="shared" ca="1" si="137"/>
        <v>0</v>
      </c>
      <c r="BN225" s="53">
        <f t="shared" ca="1" si="138"/>
        <v>1</v>
      </c>
      <c r="BO225" s="53">
        <f t="shared" ca="1" si="139"/>
        <v>0</v>
      </c>
      <c r="BP225" s="53">
        <f t="shared" ca="1" si="140"/>
        <v>0</v>
      </c>
      <c r="BQ225" s="53">
        <f t="shared" ca="1" si="141"/>
        <v>0</v>
      </c>
      <c r="BR225" s="53">
        <f t="shared" ca="1" si="142"/>
        <v>0</v>
      </c>
      <c r="BS225" s="53">
        <f t="shared" ca="1" si="143"/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1</v>
      </c>
      <c r="CZ225" s="53">
        <v>0</v>
      </c>
      <c r="DA225" s="53">
        <v>0</v>
      </c>
      <c r="DB225" s="53">
        <v>0</v>
      </c>
      <c r="DC225" s="53">
        <v>0</v>
      </c>
      <c r="DD225" s="53">
        <v>0</v>
      </c>
    </row>
    <row r="226" spans="3:108" hidden="1" outlineLevel="1">
      <c r="C226" s="16" t="e">
        <f t="shared" si="105"/>
        <v>#DIV/0!</v>
      </c>
      <c r="D226" s="16">
        <f t="shared" si="106"/>
        <v>0</v>
      </c>
      <c r="E226" s="16">
        <f>COUNTIF($F$136:F226,F226)</f>
        <v>85</v>
      </c>
      <c r="F226" s="16" t="e">
        <f>O226</f>
        <v>#VALUE!</v>
      </c>
      <c r="G226" s="16" t="e">
        <f>P226</f>
        <v>#VALUE!</v>
      </c>
      <c r="L226" s="16">
        <v>4</v>
      </c>
      <c r="M226" s="16"/>
      <c r="N226" s="16"/>
      <c r="O226" s="71" t="e">
        <f>DGET(種族解放条件,T226,P221:P222)</f>
        <v>#VALUE!</v>
      </c>
      <c r="P226" s="71" t="e">
        <f>DGET(種族解放条件,U226,P221:P222)</f>
        <v>#VALUE!</v>
      </c>
      <c r="Q226" s="16"/>
      <c r="R226" s="16"/>
      <c r="S226" s="16"/>
      <c r="T226" s="16">
        <v>8</v>
      </c>
      <c r="U226" s="16">
        <v>9</v>
      </c>
      <c r="AE226" s="59">
        <v>134</v>
      </c>
      <c r="AF226" s="59">
        <f ca="1">IF(AI226&lt;&gt;0,0,COUNTIF(AI$92:$AI226,0))</f>
        <v>0</v>
      </c>
      <c r="AG226" s="59" t="s">
        <v>229</v>
      </c>
      <c r="AH226" s="59" t="s">
        <v>230</v>
      </c>
      <c r="AI226" s="59">
        <f t="shared" ca="1" si="107"/>
        <v>3</v>
      </c>
      <c r="AJ226" s="53">
        <f t="shared" ca="1" si="108"/>
        <v>0</v>
      </c>
      <c r="AK226" s="53">
        <f t="shared" ca="1" si="109"/>
        <v>0</v>
      </c>
      <c r="AL226" s="53">
        <f t="shared" ca="1" si="110"/>
        <v>0</v>
      </c>
      <c r="AM226" s="53">
        <f t="shared" ca="1" si="111"/>
        <v>0</v>
      </c>
      <c r="AN226" s="53">
        <f t="shared" ca="1" si="112"/>
        <v>0</v>
      </c>
      <c r="AO226" s="53">
        <f t="shared" ca="1" si="113"/>
        <v>0</v>
      </c>
      <c r="AP226" s="53">
        <f t="shared" ca="1" si="114"/>
        <v>0</v>
      </c>
      <c r="AQ226" s="53">
        <f t="shared" ca="1" si="115"/>
        <v>0</v>
      </c>
      <c r="AR226" s="53">
        <f t="shared" ca="1" si="116"/>
        <v>0</v>
      </c>
      <c r="AS226" s="53">
        <f t="shared" ca="1" si="117"/>
        <v>0</v>
      </c>
      <c r="AT226" s="53">
        <f t="shared" ca="1" si="118"/>
        <v>0</v>
      </c>
      <c r="AU226" s="53">
        <f t="shared" ca="1" si="119"/>
        <v>0</v>
      </c>
      <c r="AV226" s="53">
        <f t="shared" ca="1" si="120"/>
        <v>0</v>
      </c>
      <c r="AW226" s="53">
        <f t="shared" ca="1" si="121"/>
        <v>0</v>
      </c>
      <c r="AX226" s="53">
        <f t="shared" ca="1" si="122"/>
        <v>0</v>
      </c>
      <c r="AY226" s="53">
        <f t="shared" ca="1" si="123"/>
        <v>0</v>
      </c>
      <c r="AZ226" s="53">
        <f t="shared" ca="1" si="124"/>
        <v>0</v>
      </c>
      <c r="BA226" s="53">
        <f t="shared" ca="1" si="125"/>
        <v>0</v>
      </c>
      <c r="BB226" s="53">
        <f t="shared" ca="1" si="126"/>
        <v>0</v>
      </c>
      <c r="BC226" s="53">
        <f t="shared" ca="1" si="127"/>
        <v>0</v>
      </c>
      <c r="BD226" s="53">
        <f t="shared" ca="1" si="128"/>
        <v>0</v>
      </c>
      <c r="BE226" s="53">
        <f t="shared" ca="1" si="129"/>
        <v>0</v>
      </c>
      <c r="BF226" s="53">
        <f t="shared" ca="1" si="130"/>
        <v>1</v>
      </c>
      <c r="BG226" s="53">
        <f t="shared" ca="1" si="131"/>
        <v>0</v>
      </c>
      <c r="BH226" s="53">
        <f t="shared" ca="1" si="132"/>
        <v>0</v>
      </c>
      <c r="BI226" s="53">
        <f t="shared" ca="1" si="133"/>
        <v>0</v>
      </c>
      <c r="BJ226" s="53">
        <f t="shared" ca="1" si="134"/>
        <v>0</v>
      </c>
      <c r="BK226" s="53">
        <f t="shared" ca="1" si="135"/>
        <v>1</v>
      </c>
      <c r="BL226" s="53">
        <f t="shared" ca="1" si="136"/>
        <v>0</v>
      </c>
      <c r="BM226" s="53">
        <f t="shared" ca="1" si="137"/>
        <v>1</v>
      </c>
      <c r="BN226" s="53">
        <f t="shared" ca="1" si="138"/>
        <v>0</v>
      </c>
      <c r="BO226" s="53">
        <f t="shared" ca="1" si="139"/>
        <v>0</v>
      </c>
      <c r="BP226" s="53">
        <f t="shared" ca="1" si="140"/>
        <v>0</v>
      </c>
      <c r="BQ226" s="53">
        <f t="shared" ca="1" si="141"/>
        <v>0</v>
      </c>
      <c r="BR226" s="53">
        <f t="shared" ca="1" si="142"/>
        <v>0</v>
      </c>
      <c r="BS226" s="53">
        <f t="shared" ca="1" si="143"/>
        <v>0</v>
      </c>
      <c r="BU226" s="53">
        <v>0</v>
      </c>
      <c r="BV226" s="53">
        <v>0</v>
      </c>
      <c r="BW226" s="53">
        <v>0</v>
      </c>
      <c r="BX226" s="53">
        <v>0</v>
      </c>
      <c r="BY226" s="53">
        <v>0</v>
      </c>
      <c r="BZ226" s="53">
        <v>0</v>
      </c>
      <c r="CA226" s="53">
        <v>0</v>
      </c>
      <c r="CB226" s="53">
        <v>0</v>
      </c>
      <c r="CC226" s="53">
        <v>0</v>
      </c>
      <c r="CD226" s="53">
        <v>0</v>
      </c>
      <c r="CE226" s="53">
        <v>0</v>
      </c>
      <c r="CF226" s="53">
        <v>0</v>
      </c>
      <c r="CG226" s="53">
        <v>0</v>
      </c>
      <c r="CH226" s="53">
        <v>0</v>
      </c>
      <c r="CI226" s="53">
        <v>0</v>
      </c>
      <c r="CJ226" s="53">
        <v>0</v>
      </c>
      <c r="CK226" s="53">
        <v>0</v>
      </c>
      <c r="CL226" s="53">
        <v>0</v>
      </c>
      <c r="CM226" s="53">
        <v>0</v>
      </c>
      <c r="CN226" s="53">
        <v>0</v>
      </c>
      <c r="CO226" s="53">
        <v>0</v>
      </c>
      <c r="CP226" s="53">
        <v>0</v>
      </c>
      <c r="CQ226" s="53">
        <v>9</v>
      </c>
      <c r="CR226" s="53">
        <v>0</v>
      </c>
      <c r="CS226" s="53">
        <v>0</v>
      </c>
      <c r="CT226" s="53">
        <v>0</v>
      </c>
      <c r="CU226" s="53">
        <v>0</v>
      </c>
      <c r="CV226" s="53">
        <v>8</v>
      </c>
      <c r="CW226" s="53">
        <v>0</v>
      </c>
      <c r="CX226" s="53">
        <v>9</v>
      </c>
      <c r="CY226" s="53">
        <v>0</v>
      </c>
      <c r="CZ226" s="53">
        <v>0</v>
      </c>
      <c r="DA226" s="53">
        <v>0</v>
      </c>
      <c r="DB226" s="53">
        <v>0</v>
      </c>
      <c r="DC226" s="53">
        <v>0</v>
      </c>
      <c r="DD226" s="53">
        <v>0</v>
      </c>
    </row>
    <row r="227" spans="3:108" hidden="1" outlineLevel="1">
      <c r="C227" s="16" t="e">
        <f t="shared" si="105"/>
        <v>#DIV/0!</v>
      </c>
      <c r="D227" s="16">
        <f t="shared" si="106"/>
        <v>0</v>
      </c>
      <c r="E227" s="16">
        <f>COUNTIF($F$136:F227,F227)</f>
        <v>86</v>
      </c>
      <c r="F227" s="16" t="e">
        <f>M227</f>
        <v>#VALUE!</v>
      </c>
      <c r="G227" s="16" t="e">
        <f>N227</f>
        <v>#VALUE!</v>
      </c>
      <c r="L227" s="16">
        <v>5</v>
      </c>
      <c r="M227" s="72" t="e">
        <f>DGET(種族解放条件,T227,O225:O226)</f>
        <v>#VALUE!</v>
      </c>
      <c r="N227" s="72" t="e">
        <f>DGET(種族解放条件,U227,O225:O226)</f>
        <v>#VALUE!</v>
      </c>
      <c r="O227" s="16"/>
      <c r="P227" s="16"/>
      <c r="Q227" s="16"/>
      <c r="R227" s="16"/>
      <c r="S227" s="16"/>
      <c r="T227" s="16">
        <v>6</v>
      </c>
      <c r="U227" s="16">
        <v>7</v>
      </c>
      <c r="AE227" s="59">
        <v>135</v>
      </c>
      <c r="AF227" s="59">
        <f ca="1">IF(AI227&lt;&gt;0,0,COUNTIF(AI$92:$AI227,0))</f>
        <v>0</v>
      </c>
      <c r="AG227" s="59" t="s">
        <v>229</v>
      </c>
      <c r="AH227" s="59" t="s">
        <v>231</v>
      </c>
      <c r="AI227" s="59">
        <f t="shared" ca="1" si="107"/>
        <v>2</v>
      </c>
      <c r="AJ227" s="53">
        <f t="shared" ca="1" si="108"/>
        <v>0</v>
      </c>
      <c r="AK227" s="53">
        <f t="shared" ca="1" si="109"/>
        <v>0</v>
      </c>
      <c r="AL227" s="53">
        <f t="shared" ca="1" si="110"/>
        <v>0</v>
      </c>
      <c r="AM227" s="53">
        <f t="shared" ca="1" si="111"/>
        <v>0</v>
      </c>
      <c r="AN227" s="53">
        <f t="shared" ca="1" si="112"/>
        <v>0</v>
      </c>
      <c r="AO227" s="53">
        <f t="shared" ca="1" si="113"/>
        <v>0</v>
      </c>
      <c r="AP227" s="53">
        <f t="shared" ca="1" si="114"/>
        <v>0</v>
      </c>
      <c r="AQ227" s="53">
        <f t="shared" ca="1" si="115"/>
        <v>0</v>
      </c>
      <c r="AR227" s="53">
        <f t="shared" ca="1" si="116"/>
        <v>0</v>
      </c>
      <c r="AS227" s="53">
        <f t="shared" ca="1" si="117"/>
        <v>0</v>
      </c>
      <c r="AT227" s="53">
        <f t="shared" ca="1" si="118"/>
        <v>0</v>
      </c>
      <c r="AU227" s="53">
        <f t="shared" ca="1" si="119"/>
        <v>0</v>
      </c>
      <c r="AV227" s="53">
        <f t="shared" ca="1" si="120"/>
        <v>0</v>
      </c>
      <c r="AW227" s="53">
        <f t="shared" ca="1" si="121"/>
        <v>0</v>
      </c>
      <c r="AX227" s="53">
        <f t="shared" ca="1" si="122"/>
        <v>0</v>
      </c>
      <c r="AY227" s="53">
        <f t="shared" ca="1" si="123"/>
        <v>0</v>
      </c>
      <c r="AZ227" s="53">
        <f t="shared" ca="1" si="124"/>
        <v>0</v>
      </c>
      <c r="BA227" s="53">
        <f t="shared" ca="1" si="125"/>
        <v>0</v>
      </c>
      <c r="BB227" s="53">
        <f t="shared" ca="1" si="126"/>
        <v>0</v>
      </c>
      <c r="BC227" s="53">
        <f t="shared" ca="1" si="127"/>
        <v>0</v>
      </c>
      <c r="BD227" s="53">
        <f t="shared" ca="1" si="128"/>
        <v>0</v>
      </c>
      <c r="BE227" s="53">
        <f t="shared" ca="1" si="129"/>
        <v>0</v>
      </c>
      <c r="BF227" s="53">
        <f t="shared" ca="1" si="130"/>
        <v>0</v>
      </c>
      <c r="BG227" s="53">
        <f t="shared" ca="1" si="131"/>
        <v>1</v>
      </c>
      <c r="BH227" s="53">
        <f t="shared" ca="1" si="132"/>
        <v>0</v>
      </c>
      <c r="BI227" s="53">
        <f t="shared" ca="1" si="133"/>
        <v>0</v>
      </c>
      <c r="BJ227" s="53">
        <f t="shared" ca="1" si="134"/>
        <v>0</v>
      </c>
      <c r="BK227" s="53">
        <f t="shared" ca="1" si="135"/>
        <v>0</v>
      </c>
      <c r="BL227" s="53">
        <f t="shared" ca="1" si="136"/>
        <v>0</v>
      </c>
      <c r="BM227" s="53">
        <f t="shared" ca="1" si="137"/>
        <v>0</v>
      </c>
      <c r="BN227" s="53">
        <f t="shared" ca="1" si="138"/>
        <v>0</v>
      </c>
      <c r="BO227" s="53">
        <f t="shared" ca="1" si="139"/>
        <v>0</v>
      </c>
      <c r="BP227" s="53">
        <f t="shared" ca="1" si="140"/>
        <v>1</v>
      </c>
      <c r="BQ227" s="53">
        <f t="shared" ca="1" si="141"/>
        <v>0</v>
      </c>
      <c r="BR227" s="53">
        <f t="shared" ca="1" si="142"/>
        <v>0</v>
      </c>
      <c r="BS227" s="53">
        <f t="shared" ca="1" si="143"/>
        <v>0</v>
      </c>
      <c r="BU227" s="53">
        <v>0</v>
      </c>
      <c r="BV227" s="53">
        <v>0</v>
      </c>
      <c r="BW227" s="53">
        <v>0</v>
      </c>
      <c r="BX227" s="53">
        <v>0</v>
      </c>
      <c r="BY227" s="53">
        <v>0</v>
      </c>
      <c r="BZ227" s="53">
        <v>0</v>
      </c>
      <c r="CA227" s="53">
        <v>0</v>
      </c>
      <c r="CB227" s="53">
        <v>0</v>
      </c>
      <c r="CC227" s="53">
        <v>0</v>
      </c>
      <c r="CD227" s="53">
        <v>0</v>
      </c>
      <c r="CE227" s="53">
        <v>0</v>
      </c>
      <c r="CF227" s="53">
        <v>0</v>
      </c>
      <c r="CG227" s="53">
        <v>0</v>
      </c>
      <c r="CH227" s="53">
        <v>0</v>
      </c>
      <c r="CI227" s="53">
        <v>0</v>
      </c>
      <c r="CJ227" s="53">
        <v>0</v>
      </c>
      <c r="CK227" s="53">
        <v>0</v>
      </c>
      <c r="CL227" s="53">
        <v>0</v>
      </c>
      <c r="CM227" s="53">
        <v>0</v>
      </c>
      <c r="CN227" s="53">
        <v>0</v>
      </c>
      <c r="CO227" s="53">
        <v>0</v>
      </c>
      <c r="CP227" s="53">
        <v>0</v>
      </c>
      <c r="CQ227" s="53">
        <v>0</v>
      </c>
      <c r="CR227" s="53">
        <v>9</v>
      </c>
      <c r="CS227" s="53">
        <v>0</v>
      </c>
      <c r="CT227" s="53">
        <v>0</v>
      </c>
      <c r="CU227" s="53">
        <v>0</v>
      </c>
      <c r="CV227" s="53">
        <v>0</v>
      </c>
      <c r="CW227" s="53">
        <v>0</v>
      </c>
      <c r="CX227" s="53">
        <v>0</v>
      </c>
      <c r="CY227" s="53">
        <v>0</v>
      </c>
      <c r="CZ227" s="53">
        <v>0</v>
      </c>
      <c r="DA227" s="53">
        <v>8</v>
      </c>
      <c r="DB227" s="53">
        <v>0</v>
      </c>
      <c r="DC227" s="53">
        <v>0</v>
      </c>
      <c r="DD227" s="53">
        <v>0</v>
      </c>
    </row>
    <row r="228" spans="3:108" hidden="1" outlineLevel="1">
      <c r="C228" s="16" t="e">
        <f t="shared" si="105"/>
        <v>#DIV/0!</v>
      </c>
      <c r="D228" s="16">
        <f t="shared" si="106"/>
        <v>0</v>
      </c>
      <c r="E228" s="16">
        <f>COUNTIF($F$136:F228,F228)</f>
        <v>87</v>
      </c>
      <c r="F228" s="16" t="e">
        <f>M228</f>
        <v>#VALUE!</v>
      </c>
      <c r="G228" s="16" t="e">
        <f>N228</f>
        <v>#VALUE!</v>
      </c>
      <c r="L228" s="16">
        <v>5</v>
      </c>
      <c r="M228" s="72" t="e">
        <f>DGET(種族解放条件,T228,O225:O226)</f>
        <v>#VALUE!</v>
      </c>
      <c r="N228" s="72" t="e">
        <f>DGET(種族解放条件,U228,O225:O226)</f>
        <v>#VALUE!</v>
      </c>
      <c r="O228" s="16"/>
      <c r="P228" s="16"/>
      <c r="Q228" s="16"/>
      <c r="R228" s="16" t="s">
        <v>2</v>
      </c>
      <c r="S228" s="16"/>
      <c r="T228" s="16">
        <v>8</v>
      </c>
      <c r="U228" s="16">
        <v>9</v>
      </c>
      <c r="AE228" s="59">
        <v>136</v>
      </c>
      <c r="AF228" s="59">
        <f ca="1">IF(AI228&lt;&gt;0,0,COUNTIF(AI$92:$AI228,0))</f>
        <v>0</v>
      </c>
      <c r="AG228" s="59" t="s">
        <v>229</v>
      </c>
      <c r="AH228" s="59" t="s">
        <v>232</v>
      </c>
      <c r="AI228" s="59">
        <f t="shared" ca="1" si="107"/>
        <v>2</v>
      </c>
      <c r="AJ228" s="53">
        <f t="shared" ca="1" si="108"/>
        <v>0</v>
      </c>
      <c r="AK228" s="53">
        <f t="shared" ca="1" si="109"/>
        <v>0</v>
      </c>
      <c r="AL228" s="53">
        <f t="shared" ca="1" si="110"/>
        <v>0</v>
      </c>
      <c r="AM228" s="53">
        <f t="shared" ca="1" si="111"/>
        <v>0</v>
      </c>
      <c r="AN228" s="53">
        <f t="shared" ca="1" si="112"/>
        <v>0</v>
      </c>
      <c r="AO228" s="53">
        <f t="shared" ca="1" si="113"/>
        <v>0</v>
      </c>
      <c r="AP228" s="53">
        <f t="shared" ca="1" si="114"/>
        <v>0</v>
      </c>
      <c r="AQ228" s="53">
        <f t="shared" ca="1" si="115"/>
        <v>0</v>
      </c>
      <c r="AR228" s="53">
        <f t="shared" ca="1" si="116"/>
        <v>0</v>
      </c>
      <c r="AS228" s="53">
        <f t="shared" ca="1" si="117"/>
        <v>0</v>
      </c>
      <c r="AT228" s="53">
        <f t="shared" ca="1" si="118"/>
        <v>0</v>
      </c>
      <c r="AU228" s="53">
        <f t="shared" ca="1" si="119"/>
        <v>0</v>
      </c>
      <c r="AV228" s="53">
        <f t="shared" ca="1" si="120"/>
        <v>0</v>
      </c>
      <c r="AW228" s="53">
        <f t="shared" ca="1" si="121"/>
        <v>0</v>
      </c>
      <c r="AX228" s="53">
        <f t="shared" ca="1" si="122"/>
        <v>0</v>
      </c>
      <c r="AY228" s="53">
        <f t="shared" ca="1" si="123"/>
        <v>0</v>
      </c>
      <c r="AZ228" s="53">
        <f t="shared" ca="1" si="124"/>
        <v>0</v>
      </c>
      <c r="BA228" s="53">
        <f t="shared" ca="1" si="125"/>
        <v>1</v>
      </c>
      <c r="BB228" s="53">
        <f t="shared" ca="1" si="126"/>
        <v>0</v>
      </c>
      <c r="BC228" s="53">
        <f t="shared" ca="1" si="127"/>
        <v>0</v>
      </c>
      <c r="BD228" s="53">
        <f t="shared" ca="1" si="128"/>
        <v>0</v>
      </c>
      <c r="BE228" s="53">
        <f t="shared" ca="1" si="129"/>
        <v>0</v>
      </c>
      <c r="BF228" s="53">
        <f t="shared" ca="1" si="130"/>
        <v>0</v>
      </c>
      <c r="BG228" s="53">
        <f t="shared" ca="1" si="131"/>
        <v>0</v>
      </c>
      <c r="BH228" s="53">
        <f t="shared" ca="1" si="132"/>
        <v>0</v>
      </c>
      <c r="BI228" s="53">
        <f t="shared" ca="1" si="133"/>
        <v>0</v>
      </c>
      <c r="BJ228" s="53">
        <f t="shared" ca="1" si="134"/>
        <v>0</v>
      </c>
      <c r="BK228" s="53">
        <f t="shared" ca="1" si="135"/>
        <v>0</v>
      </c>
      <c r="BL228" s="53">
        <f t="shared" ca="1" si="136"/>
        <v>0</v>
      </c>
      <c r="BM228" s="53">
        <f t="shared" ca="1" si="137"/>
        <v>0</v>
      </c>
      <c r="BN228" s="53">
        <f t="shared" ca="1" si="138"/>
        <v>0</v>
      </c>
      <c r="BO228" s="53">
        <f t="shared" ca="1" si="139"/>
        <v>0</v>
      </c>
      <c r="BP228" s="53">
        <f t="shared" ca="1" si="140"/>
        <v>0</v>
      </c>
      <c r="BQ228" s="53">
        <f t="shared" ca="1" si="141"/>
        <v>0</v>
      </c>
      <c r="BR228" s="53">
        <f t="shared" ca="1" si="142"/>
        <v>0</v>
      </c>
      <c r="BS228" s="53">
        <f t="shared" ca="1" si="143"/>
        <v>1</v>
      </c>
      <c r="BU228" s="53">
        <v>0</v>
      </c>
      <c r="BV228" s="53">
        <v>0</v>
      </c>
      <c r="BW228" s="53">
        <v>0</v>
      </c>
      <c r="BX228" s="53">
        <v>0</v>
      </c>
      <c r="BY228" s="53">
        <v>0</v>
      </c>
      <c r="BZ228" s="53">
        <v>0</v>
      </c>
      <c r="CA228" s="53">
        <v>0</v>
      </c>
      <c r="CB228" s="53">
        <v>0</v>
      </c>
      <c r="CC228" s="53">
        <v>0</v>
      </c>
      <c r="CD228" s="53">
        <v>0</v>
      </c>
      <c r="CE228" s="53">
        <v>0</v>
      </c>
      <c r="CF228" s="53">
        <v>0</v>
      </c>
      <c r="CG228" s="53">
        <v>0</v>
      </c>
      <c r="CH228" s="53">
        <v>0</v>
      </c>
      <c r="CI228" s="53">
        <v>0</v>
      </c>
      <c r="CJ228" s="53">
        <v>0</v>
      </c>
      <c r="CK228" s="53">
        <v>0</v>
      </c>
      <c r="CL228" s="53">
        <v>7</v>
      </c>
      <c r="CM228" s="53">
        <v>0</v>
      </c>
      <c r="CN228" s="53">
        <v>0</v>
      </c>
      <c r="CO228" s="53">
        <v>0</v>
      </c>
      <c r="CP228" s="53">
        <v>0</v>
      </c>
      <c r="CQ228" s="53">
        <v>0</v>
      </c>
      <c r="CR228" s="53">
        <v>0</v>
      </c>
      <c r="CS228" s="53">
        <v>0</v>
      </c>
      <c r="CT228" s="53">
        <v>0</v>
      </c>
      <c r="CU228" s="53">
        <v>0</v>
      </c>
      <c r="CV228" s="53">
        <v>0</v>
      </c>
      <c r="CW228" s="53">
        <v>0</v>
      </c>
      <c r="CX228" s="53">
        <v>0</v>
      </c>
      <c r="CY228" s="53">
        <v>0</v>
      </c>
      <c r="CZ228" s="53">
        <v>0</v>
      </c>
      <c r="DA228" s="53">
        <v>0</v>
      </c>
      <c r="DB228" s="53">
        <v>0</v>
      </c>
      <c r="DC228" s="53">
        <v>0</v>
      </c>
      <c r="DD228" s="53">
        <v>5</v>
      </c>
    </row>
    <row r="229" spans="3:108" hidden="1" outlineLevel="1">
      <c r="C229" s="16" t="e">
        <f t="shared" si="105"/>
        <v>#DIV/0!</v>
      </c>
      <c r="D229" s="16">
        <f t="shared" si="106"/>
        <v>0</v>
      </c>
      <c r="E229" s="16">
        <f>COUNTIF($F$136:F229,F229)</f>
        <v>6</v>
      </c>
      <c r="F229" s="16" t="str">
        <f>R229</f>
        <v>-</v>
      </c>
      <c r="G229" s="16">
        <f>S229</f>
        <v>0</v>
      </c>
      <c r="L229" s="16">
        <v>1</v>
      </c>
      <c r="M229" s="16"/>
      <c r="N229" s="16"/>
      <c r="O229" s="16"/>
      <c r="P229" s="16"/>
      <c r="Q229" s="16" t="s">
        <v>2</v>
      </c>
      <c r="R229" s="68" t="str">
        <f>F132</f>
        <v>-</v>
      </c>
      <c r="S229" s="68">
        <f>F133</f>
        <v>0</v>
      </c>
      <c r="T229" s="16">
        <v>1</v>
      </c>
      <c r="U229" s="16">
        <v>1</v>
      </c>
      <c r="AE229" s="59">
        <v>137</v>
      </c>
      <c r="AF229" s="59">
        <f ca="1">IF(AI229&lt;&gt;0,0,COUNTIF(AI$92:$AI229,0))</f>
        <v>0</v>
      </c>
      <c r="AG229" s="59" t="s">
        <v>229</v>
      </c>
      <c r="AH229" s="59" t="s">
        <v>233</v>
      </c>
      <c r="AI229" s="59">
        <f t="shared" ca="1" si="107"/>
        <v>3</v>
      </c>
      <c r="AJ229" s="53">
        <f t="shared" ca="1" si="108"/>
        <v>0</v>
      </c>
      <c r="AK229" s="53">
        <f t="shared" ca="1" si="109"/>
        <v>0</v>
      </c>
      <c r="AL229" s="53">
        <f t="shared" ca="1" si="110"/>
        <v>0</v>
      </c>
      <c r="AM229" s="53">
        <f t="shared" ca="1" si="111"/>
        <v>0</v>
      </c>
      <c r="AN229" s="53">
        <f t="shared" ca="1" si="112"/>
        <v>0</v>
      </c>
      <c r="AO229" s="53">
        <f t="shared" ca="1" si="113"/>
        <v>0</v>
      </c>
      <c r="AP229" s="53">
        <f t="shared" ca="1" si="114"/>
        <v>0</v>
      </c>
      <c r="AQ229" s="53">
        <f t="shared" ca="1" si="115"/>
        <v>0</v>
      </c>
      <c r="AR229" s="53">
        <f t="shared" ca="1" si="116"/>
        <v>0</v>
      </c>
      <c r="AS229" s="53">
        <f t="shared" ca="1" si="117"/>
        <v>0</v>
      </c>
      <c r="AT229" s="53">
        <f t="shared" ca="1" si="118"/>
        <v>0</v>
      </c>
      <c r="AU229" s="53">
        <f t="shared" ca="1" si="119"/>
        <v>0</v>
      </c>
      <c r="AV229" s="53">
        <f t="shared" ca="1" si="120"/>
        <v>0</v>
      </c>
      <c r="AW229" s="53">
        <f t="shared" ca="1" si="121"/>
        <v>0</v>
      </c>
      <c r="AX229" s="53">
        <f t="shared" ca="1" si="122"/>
        <v>0</v>
      </c>
      <c r="AY229" s="53">
        <f t="shared" ca="1" si="123"/>
        <v>1</v>
      </c>
      <c r="AZ229" s="53">
        <f t="shared" ca="1" si="124"/>
        <v>0</v>
      </c>
      <c r="BA229" s="53">
        <f t="shared" ca="1" si="125"/>
        <v>0</v>
      </c>
      <c r="BB229" s="53">
        <f t="shared" ca="1" si="126"/>
        <v>0</v>
      </c>
      <c r="BC229" s="53">
        <f t="shared" ca="1" si="127"/>
        <v>0</v>
      </c>
      <c r="BD229" s="53">
        <f t="shared" ca="1" si="128"/>
        <v>0</v>
      </c>
      <c r="BE229" s="53">
        <f t="shared" ca="1" si="129"/>
        <v>0</v>
      </c>
      <c r="BF229" s="53">
        <f t="shared" ca="1" si="130"/>
        <v>0</v>
      </c>
      <c r="BG229" s="53">
        <f t="shared" ca="1" si="131"/>
        <v>0</v>
      </c>
      <c r="BH229" s="53">
        <f t="shared" ca="1" si="132"/>
        <v>0</v>
      </c>
      <c r="BI229" s="53">
        <f t="shared" ca="1" si="133"/>
        <v>1</v>
      </c>
      <c r="BJ229" s="53">
        <f t="shared" ca="1" si="134"/>
        <v>0</v>
      </c>
      <c r="BK229" s="53">
        <f t="shared" ca="1" si="135"/>
        <v>0</v>
      </c>
      <c r="BL229" s="53">
        <f t="shared" ca="1" si="136"/>
        <v>0</v>
      </c>
      <c r="BM229" s="53">
        <f t="shared" ca="1" si="137"/>
        <v>0</v>
      </c>
      <c r="BN229" s="53">
        <f t="shared" ca="1" si="138"/>
        <v>0</v>
      </c>
      <c r="BO229" s="53">
        <f t="shared" ca="1" si="139"/>
        <v>0</v>
      </c>
      <c r="BP229" s="53">
        <f t="shared" ca="1" si="140"/>
        <v>0</v>
      </c>
      <c r="BQ229" s="53">
        <f t="shared" ca="1" si="141"/>
        <v>0</v>
      </c>
      <c r="BR229" s="53">
        <f t="shared" ca="1" si="142"/>
        <v>0</v>
      </c>
      <c r="BS229" s="53">
        <f t="shared" ca="1" si="143"/>
        <v>1</v>
      </c>
      <c r="BU229" s="53">
        <v>0</v>
      </c>
      <c r="BV229" s="53">
        <v>0</v>
      </c>
      <c r="BW229" s="53">
        <v>0</v>
      </c>
      <c r="BX229" s="53">
        <v>0</v>
      </c>
      <c r="BY229" s="53">
        <v>0</v>
      </c>
      <c r="BZ229" s="53">
        <v>0</v>
      </c>
      <c r="CA229" s="53">
        <v>0</v>
      </c>
      <c r="CB229" s="53">
        <v>0</v>
      </c>
      <c r="CC229" s="53">
        <v>0</v>
      </c>
      <c r="CD229" s="53">
        <v>0</v>
      </c>
      <c r="CE229" s="53">
        <v>0</v>
      </c>
      <c r="CF229" s="53">
        <v>0</v>
      </c>
      <c r="CG229" s="53">
        <v>0</v>
      </c>
      <c r="CH229" s="53">
        <v>0</v>
      </c>
      <c r="CI229" s="53">
        <v>0</v>
      </c>
      <c r="CJ229" s="53">
        <v>7</v>
      </c>
      <c r="CK229" s="53">
        <v>0</v>
      </c>
      <c r="CL229" s="53">
        <v>0</v>
      </c>
      <c r="CM229" s="53">
        <v>0</v>
      </c>
      <c r="CN229" s="53">
        <v>0</v>
      </c>
      <c r="CO229" s="53">
        <v>0</v>
      </c>
      <c r="CP229" s="53">
        <v>0</v>
      </c>
      <c r="CQ229" s="53">
        <v>0</v>
      </c>
      <c r="CR229" s="53">
        <v>0</v>
      </c>
      <c r="CS229" s="53">
        <v>0</v>
      </c>
      <c r="CT229" s="53">
        <v>8</v>
      </c>
      <c r="CU229" s="53">
        <v>0</v>
      </c>
      <c r="CV229" s="53">
        <v>0</v>
      </c>
      <c r="CW229" s="53">
        <v>0</v>
      </c>
      <c r="CX229" s="53">
        <v>0</v>
      </c>
      <c r="CY229" s="53">
        <v>0</v>
      </c>
      <c r="CZ229" s="53">
        <v>0</v>
      </c>
      <c r="DA229" s="53">
        <v>0</v>
      </c>
      <c r="DB229" s="53">
        <v>0</v>
      </c>
      <c r="DC229" s="53">
        <v>0</v>
      </c>
      <c r="DD229" s="53">
        <v>5</v>
      </c>
    </row>
    <row r="230" spans="3:108" hidden="1" outlineLevel="1">
      <c r="C230" s="16" t="e">
        <f t="shared" si="105"/>
        <v>#DIV/0!</v>
      </c>
      <c r="D230" s="16">
        <f t="shared" si="106"/>
        <v>0</v>
      </c>
      <c r="E230" s="16">
        <f>COUNTIF($F$136:F230,F230)</f>
        <v>88</v>
      </c>
      <c r="F230" s="16" t="e">
        <f>Q230</f>
        <v>#VALUE!</v>
      </c>
      <c r="G230" s="16" t="e">
        <f>R230</f>
        <v>#VALUE!</v>
      </c>
      <c r="L230" s="16">
        <v>2</v>
      </c>
      <c r="M230" s="16"/>
      <c r="N230" s="16"/>
      <c r="O230" s="16"/>
      <c r="P230" s="16" t="s">
        <v>2</v>
      </c>
      <c r="Q230" s="69" t="e">
        <f>DGET(種族解放条件,T230,R228:R229)</f>
        <v>#VALUE!</v>
      </c>
      <c r="R230" s="69" t="e">
        <f>DGET(種族解放条件,U230,R228:R229)</f>
        <v>#VALUE!</v>
      </c>
      <c r="S230" s="16"/>
      <c r="T230" s="16">
        <v>6</v>
      </c>
      <c r="U230" s="16">
        <v>7</v>
      </c>
      <c r="AE230" s="59">
        <v>138</v>
      </c>
      <c r="AF230" s="59">
        <f ca="1">IF(AI230&lt;&gt;0,0,COUNTIF(AI$92:$AI230,0))</f>
        <v>0</v>
      </c>
      <c r="AG230" s="59" t="s">
        <v>229</v>
      </c>
      <c r="AH230" s="59" t="s">
        <v>234</v>
      </c>
      <c r="AI230" s="59">
        <f t="shared" ca="1" si="107"/>
        <v>3</v>
      </c>
      <c r="AJ230" s="53">
        <f t="shared" ca="1" si="108"/>
        <v>0</v>
      </c>
      <c r="AK230" s="53">
        <f t="shared" ca="1" si="109"/>
        <v>0</v>
      </c>
      <c r="AL230" s="53">
        <f t="shared" ca="1" si="110"/>
        <v>0</v>
      </c>
      <c r="AM230" s="53">
        <f t="shared" ca="1" si="111"/>
        <v>0</v>
      </c>
      <c r="AN230" s="53">
        <f t="shared" ca="1" si="112"/>
        <v>0</v>
      </c>
      <c r="AO230" s="53">
        <f t="shared" ca="1" si="113"/>
        <v>0</v>
      </c>
      <c r="AP230" s="53">
        <f t="shared" ca="1" si="114"/>
        <v>0</v>
      </c>
      <c r="AQ230" s="53">
        <f t="shared" ca="1" si="115"/>
        <v>0</v>
      </c>
      <c r="AR230" s="53">
        <f t="shared" ca="1" si="116"/>
        <v>0</v>
      </c>
      <c r="AS230" s="53">
        <f t="shared" ca="1" si="117"/>
        <v>1</v>
      </c>
      <c r="AT230" s="53">
        <f t="shared" ca="1" si="118"/>
        <v>0</v>
      </c>
      <c r="AU230" s="53">
        <f t="shared" ca="1" si="119"/>
        <v>0</v>
      </c>
      <c r="AV230" s="53">
        <f t="shared" ca="1" si="120"/>
        <v>0</v>
      </c>
      <c r="AW230" s="53">
        <f t="shared" ca="1" si="121"/>
        <v>0</v>
      </c>
      <c r="AX230" s="53">
        <f t="shared" ca="1" si="122"/>
        <v>0</v>
      </c>
      <c r="AY230" s="53">
        <f t="shared" ca="1" si="123"/>
        <v>0</v>
      </c>
      <c r="AZ230" s="53">
        <f t="shared" ca="1" si="124"/>
        <v>0</v>
      </c>
      <c r="BA230" s="53">
        <f t="shared" ca="1" si="125"/>
        <v>0</v>
      </c>
      <c r="BB230" s="53">
        <f t="shared" ca="1" si="126"/>
        <v>0</v>
      </c>
      <c r="BC230" s="53">
        <f t="shared" ca="1" si="127"/>
        <v>0</v>
      </c>
      <c r="BD230" s="53">
        <f t="shared" ca="1" si="128"/>
        <v>0</v>
      </c>
      <c r="BE230" s="53">
        <f t="shared" ca="1" si="129"/>
        <v>0</v>
      </c>
      <c r="BF230" s="53">
        <f t="shared" ca="1" si="130"/>
        <v>0</v>
      </c>
      <c r="BG230" s="53">
        <f t="shared" ca="1" si="131"/>
        <v>0</v>
      </c>
      <c r="BH230" s="53">
        <f t="shared" ca="1" si="132"/>
        <v>1</v>
      </c>
      <c r="BI230" s="53">
        <f t="shared" ca="1" si="133"/>
        <v>0</v>
      </c>
      <c r="BJ230" s="53">
        <f t="shared" ca="1" si="134"/>
        <v>0</v>
      </c>
      <c r="BK230" s="53">
        <f t="shared" ca="1" si="135"/>
        <v>0</v>
      </c>
      <c r="BL230" s="53">
        <f t="shared" ca="1" si="136"/>
        <v>0</v>
      </c>
      <c r="BM230" s="53">
        <f t="shared" ca="1" si="137"/>
        <v>0</v>
      </c>
      <c r="BN230" s="53">
        <f t="shared" ca="1" si="138"/>
        <v>0</v>
      </c>
      <c r="BO230" s="53">
        <f t="shared" ca="1" si="139"/>
        <v>0</v>
      </c>
      <c r="BP230" s="53">
        <f t="shared" ca="1" si="140"/>
        <v>0</v>
      </c>
      <c r="BQ230" s="53">
        <f t="shared" ca="1" si="141"/>
        <v>0</v>
      </c>
      <c r="BR230" s="53">
        <f t="shared" ca="1" si="142"/>
        <v>0</v>
      </c>
      <c r="BS230" s="53">
        <f t="shared" ca="1" si="143"/>
        <v>1</v>
      </c>
      <c r="BU230" s="53">
        <v>0</v>
      </c>
      <c r="BV230" s="53">
        <v>0</v>
      </c>
      <c r="BW230" s="53">
        <v>0</v>
      </c>
      <c r="BX230" s="53">
        <v>0</v>
      </c>
      <c r="BY230" s="53">
        <v>0</v>
      </c>
      <c r="BZ230" s="53">
        <v>0</v>
      </c>
      <c r="CA230" s="53">
        <v>0</v>
      </c>
      <c r="CB230" s="53">
        <v>0</v>
      </c>
      <c r="CC230" s="53">
        <v>0</v>
      </c>
      <c r="CD230" s="53">
        <v>7</v>
      </c>
      <c r="CE230" s="53">
        <v>0</v>
      </c>
      <c r="CF230" s="53">
        <v>0</v>
      </c>
      <c r="CG230" s="53">
        <v>0</v>
      </c>
      <c r="CH230" s="53">
        <v>0</v>
      </c>
      <c r="CI230" s="53">
        <v>0</v>
      </c>
      <c r="CJ230" s="53">
        <v>0</v>
      </c>
      <c r="CK230" s="53">
        <v>0</v>
      </c>
      <c r="CL230" s="53">
        <v>0</v>
      </c>
      <c r="CM230" s="53">
        <v>0</v>
      </c>
      <c r="CN230" s="53">
        <v>0</v>
      </c>
      <c r="CO230" s="53">
        <v>0</v>
      </c>
      <c r="CP230" s="53">
        <v>0</v>
      </c>
      <c r="CQ230" s="53">
        <v>0</v>
      </c>
      <c r="CR230" s="53">
        <v>0</v>
      </c>
      <c r="CS230" s="53">
        <v>7</v>
      </c>
      <c r="CT230" s="53">
        <v>0</v>
      </c>
      <c r="CU230" s="53">
        <v>0</v>
      </c>
      <c r="CV230" s="53">
        <v>0</v>
      </c>
      <c r="CW230" s="53">
        <v>0</v>
      </c>
      <c r="CX230" s="53">
        <v>0</v>
      </c>
      <c r="CY230" s="53">
        <v>0</v>
      </c>
      <c r="CZ230" s="53">
        <v>0</v>
      </c>
      <c r="DA230" s="53">
        <v>0</v>
      </c>
      <c r="DB230" s="53">
        <v>0</v>
      </c>
      <c r="DC230" s="53">
        <v>0</v>
      </c>
      <c r="DD230" s="53">
        <v>5</v>
      </c>
    </row>
    <row r="231" spans="3:108" hidden="1" outlineLevel="1">
      <c r="C231" s="16" t="e">
        <f t="shared" si="105"/>
        <v>#DIV/0!</v>
      </c>
      <c r="D231" s="16">
        <f t="shared" si="106"/>
        <v>0</v>
      </c>
      <c r="E231" s="16">
        <f>COUNTIF($F$136:F231,F231)</f>
        <v>89</v>
      </c>
      <c r="F231" s="16" t="e">
        <f>P231</f>
        <v>#VALUE!</v>
      </c>
      <c r="G231" s="16" t="e">
        <f>Q231</f>
        <v>#VALUE!</v>
      </c>
      <c r="L231" s="16">
        <v>3</v>
      </c>
      <c r="M231" s="16"/>
      <c r="N231" s="16"/>
      <c r="O231" s="16" t="s">
        <v>2</v>
      </c>
      <c r="P231" s="70" t="e">
        <f>DGET(種族解放条件,T231,Q229:Q230)</f>
        <v>#VALUE!</v>
      </c>
      <c r="Q231" s="70" t="e">
        <f>DGET(種族解放条件,U231,Q229:Q230)</f>
        <v>#VALUE!</v>
      </c>
      <c r="R231" s="16"/>
      <c r="S231" s="16"/>
      <c r="T231" s="16">
        <v>6</v>
      </c>
      <c r="U231" s="16">
        <v>7</v>
      </c>
      <c r="AE231" s="59">
        <v>139</v>
      </c>
      <c r="AF231" s="59">
        <f ca="1">IF(AI231&lt;&gt;0,0,COUNTIF(AI$92:$AI231,0))</f>
        <v>0</v>
      </c>
      <c r="AG231" s="59" t="s">
        <v>229</v>
      </c>
      <c r="AH231" s="59" t="s">
        <v>235</v>
      </c>
      <c r="AI231" s="59">
        <f t="shared" ca="1" si="107"/>
        <v>3</v>
      </c>
      <c r="AJ231" s="53">
        <f t="shared" ca="1" si="108"/>
        <v>0</v>
      </c>
      <c r="AK231" s="53">
        <f t="shared" ca="1" si="109"/>
        <v>0</v>
      </c>
      <c r="AL231" s="53">
        <f t="shared" ca="1" si="110"/>
        <v>0</v>
      </c>
      <c r="AM231" s="53">
        <f t="shared" ca="1" si="111"/>
        <v>0</v>
      </c>
      <c r="AN231" s="53">
        <f t="shared" ca="1" si="112"/>
        <v>0</v>
      </c>
      <c r="AO231" s="53">
        <f t="shared" ca="1" si="113"/>
        <v>0</v>
      </c>
      <c r="AP231" s="53">
        <f t="shared" ca="1" si="114"/>
        <v>0</v>
      </c>
      <c r="AQ231" s="53">
        <f t="shared" ca="1" si="115"/>
        <v>0</v>
      </c>
      <c r="AR231" s="53">
        <f t="shared" ca="1" si="116"/>
        <v>0</v>
      </c>
      <c r="AS231" s="53">
        <f t="shared" ca="1" si="117"/>
        <v>0</v>
      </c>
      <c r="AT231" s="53">
        <f t="shared" ca="1" si="118"/>
        <v>0</v>
      </c>
      <c r="AU231" s="53">
        <f t="shared" ca="1" si="119"/>
        <v>0</v>
      </c>
      <c r="AV231" s="53">
        <f t="shared" ca="1" si="120"/>
        <v>0</v>
      </c>
      <c r="AW231" s="53">
        <f t="shared" ca="1" si="121"/>
        <v>0</v>
      </c>
      <c r="AX231" s="53">
        <f t="shared" ca="1" si="122"/>
        <v>0</v>
      </c>
      <c r="AY231" s="53">
        <f t="shared" ca="1" si="123"/>
        <v>1</v>
      </c>
      <c r="AZ231" s="53">
        <f t="shared" ca="1" si="124"/>
        <v>0</v>
      </c>
      <c r="BA231" s="53">
        <f t="shared" ca="1" si="125"/>
        <v>0</v>
      </c>
      <c r="BB231" s="53">
        <f t="shared" ca="1" si="126"/>
        <v>0</v>
      </c>
      <c r="BC231" s="53">
        <f t="shared" ca="1" si="127"/>
        <v>0</v>
      </c>
      <c r="BD231" s="53">
        <f t="shared" ca="1" si="128"/>
        <v>0</v>
      </c>
      <c r="BE231" s="53">
        <f t="shared" ca="1" si="129"/>
        <v>0</v>
      </c>
      <c r="BF231" s="53">
        <f t="shared" ca="1" si="130"/>
        <v>0</v>
      </c>
      <c r="BG231" s="53">
        <f t="shared" ca="1" si="131"/>
        <v>0</v>
      </c>
      <c r="BH231" s="53">
        <f t="shared" ca="1" si="132"/>
        <v>0</v>
      </c>
      <c r="BI231" s="53">
        <f t="shared" ca="1" si="133"/>
        <v>1</v>
      </c>
      <c r="BJ231" s="53">
        <f t="shared" ca="1" si="134"/>
        <v>0</v>
      </c>
      <c r="BK231" s="53">
        <f t="shared" ca="1" si="135"/>
        <v>0</v>
      </c>
      <c r="BL231" s="53">
        <f t="shared" ca="1" si="136"/>
        <v>0</v>
      </c>
      <c r="BM231" s="53">
        <f t="shared" ca="1" si="137"/>
        <v>0</v>
      </c>
      <c r="BN231" s="53">
        <f t="shared" ca="1" si="138"/>
        <v>0</v>
      </c>
      <c r="BO231" s="53">
        <f t="shared" ca="1" si="139"/>
        <v>0</v>
      </c>
      <c r="BP231" s="53">
        <f t="shared" ca="1" si="140"/>
        <v>0</v>
      </c>
      <c r="BQ231" s="53">
        <f t="shared" ca="1" si="141"/>
        <v>0</v>
      </c>
      <c r="BR231" s="53">
        <f t="shared" ca="1" si="142"/>
        <v>0</v>
      </c>
      <c r="BS231" s="53">
        <f t="shared" ca="1" si="143"/>
        <v>1</v>
      </c>
      <c r="BU231" s="53">
        <v>0</v>
      </c>
      <c r="BV231" s="53">
        <v>0</v>
      </c>
      <c r="BW231" s="53">
        <v>0</v>
      </c>
      <c r="BX231" s="53">
        <v>0</v>
      </c>
      <c r="BY231" s="53">
        <v>0</v>
      </c>
      <c r="BZ231" s="53">
        <v>0</v>
      </c>
      <c r="CA231" s="53">
        <v>0</v>
      </c>
      <c r="CB231" s="53">
        <v>0</v>
      </c>
      <c r="CC231" s="53">
        <v>0</v>
      </c>
      <c r="CD231" s="53">
        <v>0</v>
      </c>
      <c r="CE231" s="53">
        <v>0</v>
      </c>
      <c r="CF231" s="53">
        <v>0</v>
      </c>
      <c r="CG231" s="53">
        <v>0</v>
      </c>
      <c r="CH231" s="53">
        <v>0</v>
      </c>
      <c r="CI231" s="53">
        <v>0</v>
      </c>
      <c r="CJ231" s="53">
        <v>1</v>
      </c>
      <c r="CK231" s="53">
        <v>0</v>
      </c>
      <c r="CL231" s="53">
        <v>0</v>
      </c>
      <c r="CM231" s="53">
        <v>0</v>
      </c>
      <c r="CN231" s="53">
        <v>0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10</v>
      </c>
      <c r="CU231" s="53">
        <v>0</v>
      </c>
      <c r="CV231" s="53">
        <v>0</v>
      </c>
      <c r="CW231" s="53">
        <v>0</v>
      </c>
      <c r="CX231" s="53">
        <v>0</v>
      </c>
      <c r="CY231" s="53">
        <v>0</v>
      </c>
      <c r="CZ231" s="53">
        <v>0</v>
      </c>
      <c r="DA231" s="53">
        <v>0</v>
      </c>
      <c r="DB231" s="53">
        <v>0</v>
      </c>
      <c r="DC231" s="53">
        <v>0</v>
      </c>
      <c r="DD231" s="53">
        <v>5</v>
      </c>
    </row>
    <row r="232" spans="3:108" hidden="1" outlineLevel="1">
      <c r="C232" s="16" t="e">
        <f t="shared" si="105"/>
        <v>#DIV/0!</v>
      </c>
      <c r="D232" s="16">
        <f t="shared" si="106"/>
        <v>0</v>
      </c>
      <c r="E232" s="16">
        <f>COUNTIF($F$136:F232,F232)</f>
        <v>90</v>
      </c>
      <c r="F232" s="16" t="e">
        <f>O232</f>
        <v>#VALUE!</v>
      </c>
      <c r="G232" s="16" t="e">
        <f>P232</f>
        <v>#VALUE!</v>
      </c>
      <c r="L232" s="16">
        <v>4</v>
      </c>
      <c r="M232" s="16"/>
      <c r="N232" s="16"/>
      <c r="O232" s="71" t="e">
        <f>DGET(種族解放条件,T232,P230:P231)</f>
        <v>#VALUE!</v>
      </c>
      <c r="P232" s="71" t="e">
        <f>DGET(種族解放条件,U232,P230:P231)</f>
        <v>#VALUE!</v>
      </c>
      <c r="Q232" s="16"/>
      <c r="R232" s="16"/>
      <c r="S232" s="16"/>
      <c r="T232" s="16">
        <v>6</v>
      </c>
      <c r="U232" s="16">
        <v>7</v>
      </c>
      <c r="AE232" s="59">
        <v>140</v>
      </c>
      <c r="AF232" s="59">
        <f ca="1">IF(AI232&lt;&gt;0,0,COUNTIF(AI$92:$AI232,0))</f>
        <v>0</v>
      </c>
      <c r="AG232" s="59" t="s">
        <v>229</v>
      </c>
      <c r="AH232" s="59" t="s">
        <v>236</v>
      </c>
      <c r="AI232" s="59">
        <f t="shared" ca="1" si="107"/>
        <v>3</v>
      </c>
      <c r="AJ232" s="53">
        <f t="shared" ca="1" si="108"/>
        <v>0</v>
      </c>
      <c r="AK232" s="53">
        <f t="shared" ca="1" si="109"/>
        <v>0</v>
      </c>
      <c r="AL232" s="53">
        <f t="shared" ca="1" si="110"/>
        <v>0</v>
      </c>
      <c r="AM232" s="53">
        <f t="shared" ca="1" si="111"/>
        <v>0</v>
      </c>
      <c r="AN232" s="53">
        <f t="shared" ca="1" si="112"/>
        <v>0</v>
      </c>
      <c r="AO232" s="53">
        <f t="shared" ca="1" si="113"/>
        <v>0</v>
      </c>
      <c r="AP232" s="53">
        <f t="shared" ca="1" si="114"/>
        <v>0</v>
      </c>
      <c r="AQ232" s="53">
        <f t="shared" ca="1" si="115"/>
        <v>0</v>
      </c>
      <c r="AR232" s="53">
        <f t="shared" ca="1" si="116"/>
        <v>0</v>
      </c>
      <c r="AS232" s="53">
        <f t="shared" ca="1" si="117"/>
        <v>0</v>
      </c>
      <c r="AT232" s="53">
        <f t="shared" ca="1" si="118"/>
        <v>0</v>
      </c>
      <c r="AU232" s="53">
        <f t="shared" ca="1" si="119"/>
        <v>0</v>
      </c>
      <c r="AV232" s="53">
        <f t="shared" ca="1" si="120"/>
        <v>0</v>
      </c>
      <c r="AW232" s="53">
        <f t="shared" ca="1" si="121"/>
        <v>0</v>
      </c>
      <c r="AX232" s="53">
        <f t="shared" ca="1" si="122"/>
        <v>0</v>
      </c>
      <c r="AY232" s="53">
        <f t="shared" ca="1" si="123"/>
        <v>1</v>
      </c>
      <c r="AZ232" s="53">
        <f t="shared" ca="1" si="124"/>
        <v>0</v>
      </c>
      <c r="BA232" s="53">
        <f t="shared" ca="1" si="125"/>
        <v>0</v>
      </c>
      <c r="BB232" s="53">
        <f t="shared" ca="1" si="126"/>
        <v>0</v>
      </c>
      <c r="BC232" s="53">
        <f t="shared" ca="1" si="127"/>
        <v>0</v>
      </c>
      <c r="BD232" s="53">
        <f t="shared" ca="1" si="128"/>
        <v>0</v>
      </c>
      <c r="BE232" s="53">
        <f t="shared" ca="1" si="129"/>
        <v>0</v>
      </c>
      <c r="BF232" s="53">
        <f t="shared" ca="1" si="130"/>
        <v>0</v>
      </c>
      <c r="BG232" s="53">
        <f t="shared" ca="1" si="131"/>
        <v>0</v>
      </c>
      <c r="BH232" s="53">
        <f t="shared" ca="1" si="132"/>
        <v>0</v>
      </c>
      <c r="BI232" s="53">
        <f t="shared" ca="1" si="133"/>
        <v>0</v>
      </c>
      <c r="BJ232" s="53">
        <f t="shared" ca="1" si="134"/>
        <v>0</v>
      </c>
      <c r="BK232" s="53">
        <f t="shared" ca="1" si="135"/>
        <v>0</v>
      </c>
      <c r="BL232" s="53">
        <f t="shared" ca="1" si="136"/>
        <v>0</v>
      </c>
      <c r="BM232" s="53">
        <f t="shared" ca="1" si="137"/>
        <v>0</v>
      </c>
      <c r="BN232" s="53">
        <f t="shared" ca="1" si="138"/>
        <v>0</v>
      </c>
      <c r="BO232" s="53">
        <f t="shared" ca="1" si="139"/>
        <v>0</v>
      </c>
      <c r="BP232" s="53">
        <f t="shared" ca="1" si="140"/>
        <v>1</v>
      </c>
      <c r="BQ232" s="53">
        <f t="shared" ca="1" si="141"/>
        <v>0</v>
      </c>
      <c r="BR232" s="53">
        <f t="shared" ca="1" si="142"/>
        <v>0</v>
      </c>
      <c r="BS232" s="53">
        <f t="shared" ca="1" si="143"/>
        <v>1</v>
      </c>
      <c r="BU232" s="53">
        <v>0</v>
      </c>
      <c r="BV232" s="53">
        <v>0</v>
      </c>
      <c r="BW232" s="53">
        <v>0</v>
      </c>
      <c r="BX232" s="53">
        <v>0</v>
      </c>
      <c r="BY232" s="53">
        <v>0</v>
      </c>
      <c r="BZ232" s="53">
        <v>0</v>
      </c>
      <c r="CA232" s="53">
        <v>0</v>
      </c>
      <c r="CB232" s="53">
        <v>0</v>
      </c>
      <c r="CC232" s="53">
        <v>0</v>
      </c>
      <c r="CD232" s="53">
        <v>0</v>
      </c>
      <c r="CE232" s="53">
        <v>0</v>
      </c>
      <c r="CF232" s="53">
        <v>0</v>
      </c>
      <c r="CG232" s="53">
        <v>0</v>
      </c>
      <c r="CH232" s="53">
        <v>0</v>
      </c>
      <c r="CI232" s="53">
        <v>0</v>
      </c>
      <c r="CJ232" s="53">
        <v>6</v>
      </c>
      <c r="CK232" s="53">
        <v>0</v>
      </c>
      <c r="CL232" s="53">
        <v>0</v>
      </c>
      <c r="CM232" s="53">
        <v>0</v>
      </c>
      <c r="CN232" s="53">
        <v>0</v>
      </c>
      <c r="CO232" s="53">
        <v>0</v>
      </c>
      <c r="CP232" s="53">
        <v>0</v>
      </c>
      <c r="CQ232" s="53">
        <v>0</v>
      </c>
      <c r="CR232" s="53">
        <v>0</v>
      </c>
      <c r="CS232" s="53">
        <v>0</v>
      </c>
      <c r="CT232" s="53">
        <v>0</v>
      </c>
      <c r="CU232" s="53">
        <v>0</v>
      </c>
      <c r="CV232" s="53">
        <v>0</v>
      </c>
      <c r="CW232" s="53">
        <v>0</v>
      </c>
      <c r="CX232" s="53">
        <v>0</v>
      </c>
      <c r="CY232" s="53">
        <v>0</v>
      </c>
      <c r="CZ232" s="53">
        <v>0</v>
      </c>
      <c r="DA232" s="53">
        <v>10</v>
      </c>
      <c r="DB232" s="53">
        <v>0</v>
      </c>
      <c r="DC232" s="53">
        <v>0</v>
      </c>
      <c r="DD232" s="53">
        <v>5</v>
      </c>
    </row>
    <row r="233" spans="3:108" hidden="1" outlineLevel="1">
      <c r="C233" s="16" t="e">
        <f t="shared" ref="C233:C264" si="144">D233*E233/D233+D233</f>
        <v>#DIV/0!</v>
      </c>
      <c r="D233" s="16">
        <f t="shared" ref="D233:D264" si="145">SUMIF($C$94:$C$129,F233,$D$94:$D$129)</f>
        <v>0</v>
      </c>
      <c r="E233" s="16">
        <f>COUNTIF($F$136:F233,F233)</f>
        <v>91</v>
      </c>
      <c r="F233" s="16" t="e">
        <f>M233</f>
        <v>#VALUE!</v>
      </c>
      <c r="G233" s="16" t="e">
        <f>N233</f>
        <v>#VALUE!</v>
      </c>
      <c r="L233" s="16">
        <v>5</v>
      </c>
      <c r="M233" s="72" t="e">
        <f>DGET(種族解放条件,T233,O231:O232)</f>
        <v>#VALUE!</v>
      </c>
      <c r="N233" s="72" t="e">
        <f>DGET(種族解放条件,U233,O231:O232)</f>
        <v>#VALUE!</v>
      </c>
      <c r="O233" s="16"/>
      <c r="P233" s="16"/>
      <c r="Q233" s="16"/>
      <c r="R233" s="16"/>
      <c r="S233" s="16"/>
      <c r="T233" s="16">
        <v>6</v>
      </c>
      <c r="U233" s="16">
        <v>7</v>
      </c>
      <c r="AE233" s="59">
        <v>141</v>
      </c>
      <c r="AF233" s="59">
        <f ca="1">IF(AI233&lt;&gt;0,0,COUNTIF(AI$92:$AI233,0))</f>
        <v>0</v>
      </c>
      <c r="AG233" s="59" t="s">
        <v>229</v>
      </c>
      <c r="AH233" s="59" t="s">
        <v>237</v>
      </c>
      <c r="AI233" s="59">
        <f t="shared" ca="1" si="107"/>
        <v>3</v>
      </c>
      <c r="AJ233" s="53">
        <f t="shared" ca="1" si="108"/>
        <v>0</v>
      </c>
      <c r="AK233" s="53">
        <f t="shared" ca="1" si="109"/>
        <v>0</v>
      </c>
      <c r="AL233" s="53">
        <f t="shared" ca="1" si="110"/>
        <v>0</v>
      </c>
      <c r="AM233" s="53">
        <f t="shared" ca="1" si="111"/>
        <v>0</v>
      </c>
      <c r="AN233" s="53">
        <f t="shared" ca="1" si="112"/>
        <v>0</v>
      </c>
      <c r="AO233" s="53">
        <f t="shared" ca="1" si="113"/>
        <v>0</v>
      </c>
      <c r="AP233" s="53">
        <f t="shared" ca="1" si="114"/>
        <v>0</v>
      </c>
      <c r="AQ233" s="53">
        <f t="shared" ca="1" si="115"/>
        <v>0</v>
      </c>
      <c r="AR233" s="53">
        <f t="shared" ca="1" si="116"/>
        <v>0</v>
      </c>
      <c r="AS233" s="53">
        <f t="shared" ca="1" si="117"/>
        <v>0</v>
      </c>
      <c r="AT233" s="53">
        <f t="shared" ca="1" si="118"/>
        <v>0</v>
      </c>
      <c r="AU233" s="53">
        <f t="shared" ca="1" si="119"/>
        <v>0</v>
      </c>
      <c r="AV233" s="53">
        <f t="shared" ca="1" si="120"/>
        <v>0</v>
      </c>
      <c r="AW233" s="53">
        <f t="shared" ca="1" si="121"/>
        <v>0</v>
      </c>
      <c r="AX233" s="53">
        <f t="shared" ca="1" si="122"/>
        <v>0</v>
      </c>
      <c r="AY233" s="53">
        <f t="shared" ca="1" si="123"/>
        <v>0</v>
      </c>
      <c r="AZ233" s="53">
        <f t="shared" ca="1" si="124"/>
        <v>0</v>
      </c>
      <c r="BA233" s="53">
        <f t="shared" ca="1" si="125"/>
        <v>0</v>
      </c>
      <c r="BB233" s="53">
        <f t="shared" ca="1" si="126"/>
        <v>0</v>
      </c>
      <c r="BC233" s="53">
        <f t="shared" ca="1" si="127"/>
        <v>0</v>
      </c>
      <c r="BD233" s="53">
        <f t="shared" ca="1" si="128"/>
        <v>0</v>
      </c>
      <c r="BE233" s="53">
        <f t="shared" ca="1" si="129"/>
        <v>0</v>
      </c>
      <c r="BF233" s="53">
        <f t="shared" ca="1" si="130"/>
        <v>0</v>
      </c>
      <c r="BG233" s="53">
        <f t="shared" ca="1" si="131"/>
        <v>1</v>
      </c>
      <c r="BH233" s="53">
        <f t="shared" ca="1" si="132"/>
        <v>0</v>
      </c>
      <c r="BI233" s="53">
        <f t="shared" ca="1" si="133"/>
        <v>1</v>
      </c>
      <c r="BJ233" s="53">
        <f t="shared" ca="1" si="134"/>
        <v>0</v>
      </c>
      <c r="BK233" s="53">
        <f t="shared" ca="1" si="135"/>
        <v>0</v>
      </c>
      <c r="BL233" s="53">
        <f t="shared" ca="1" si="136"/>
        <v>0</v>
      </c>
      <c r="BM233" s="53">
        <f t="shared" ca="1" si="137"/>
        <v>0</v>
      </c>
      <c r="BN233" s="53">
        <f t="shared" ca="1" si="138"/>
        <v>0</v>
      </c>
      <c r="BO233" s="53">
        <f t="shared" ca="1" si="139"/>
        <v>0</v>
      </c>
      <c r="BP233" s="53">
        <f t="shared" ca="1" si="140"/>
        <v>0</v>
      </c>
      <c r="BQ233" s="53">
        <f t="shared" ca="1" si="141"/>
        <v>0</v>
      </c>
      <c r="BR233" s="53">
        <f t="shared" ca="1" si="142"/>
        <v>0</v>
      </c>
      <c r="BS233" s="53">
        <f t="shared" ca="1" si="143"/>
        <v>1</v>
      </c>
      <c r="BU233" s="53">
        <v>0</v>
      </c>
      <c r="BV233" s="53">
        <v>0</v>
      </c>
      <c r="BW233" s="53">
        <v>0</v>
      </c>
      <c r="BX233" s="53">
        <v>0</v>
      </c>
      <c r="BY233" s="53">
        <v>0</v>
      </c>
      <c r="BZ233" s="53">
        <v>0</v>
      </c>
      <c r="CA233" s="53">
        <v>0</v>
      </c>
      <c r="CB233" s="53">
        <v>0</v>
      </c>
      <c r="CC233" s="53">
        <v>0</v>
      </c>
      <c r="CD233" s="53">
        <v>0</v>
      </c>
      <c r="CE233" s="53">
        <v>0</v>
      </c>
      <c r="CF233" s="53">
        <v>0</v>
      </c>
      <c r="CG233" s="53">
        <v>0</v>
      </c>
      <c r="CH233" s="53">
        <v>0</v>
      </c>
      <c r="CI233" s="53">
        <v>0</v>
      </c>
      <c r="CJ233" s="53">
        <v>0</v>
      </c>
      <c r="CK233" s="53">
        <v>0</v>
      </c>
      <c r="CL233" s="53">
        <v>0</v>
      </c>
      <c r="CM233" s="53">
        <v>0</v>
      </c>
      <c r="CN233" s="53">
        <v>0</v>
      </c>
      <c r="CO233" s="53">
        <v>0</v>
      </c>
      <c r="CP233" s="53">
        <v>0</v>
      </c>
      <c r="CQ233" s="53">
        <v>0</v>
      </c>
      <c r="CR233" s="53">
        <v>9</v>
      </c>
      <c r="CS233" s="53">
        <v>0</v>
      </c>
      <c r="CT233" s="53">
        <v>9</v>
      </c>
      <c r="CU233" s="53">
        <v>0</v>
      </c>
      <c r="CV233" s="53">
        <v>0</v>
      </c>
      <c r="CW233" s="53">
        <v>0</v>
      </c>
      <c r="CX233" s="53">
        <v>0</v>
      </c>
      <c r="CY233" s="53">
        <v>0</v>
      </c>
      <c r="CZ233" s="53">
        <v>0</v>
      </c>
      <c r="DA233" s="53">
        <v>0</v>
      </c>
      <c r="DB233" s="53">
        <v>0</v>
      </c>
      <c r="DC233" s="53">
        <v>0</v>
      </c>
      <c r="DD233" s="53">
        <v>6</v>
      </c>
    </row>
    <row r="234" spans="3:108" hidden="1" outlineLevel="1">
      <c r="C234" s="16" t="e">
        <f t="shared" si="144"/>
        <v>#DIV/0!</v>
      </c>
      <c r="D234" s="16">
        <f t="shared" si="145"/>
        <v>0</v>
      </c>
      <c r="E234" s="16">
        <f>COUNTIF($F$136:F234,F234)</f>
        <v>92</v>
      </c>
      <c r="F234" s="16" t="e">
        <f>M234</f>
        <v>#VALUE!</v>
      </c>
      <c r="G234" s="16" t="e">
        <f>N234</f>
        <v>#VALUE!</v>
      </c>
      <c r="L234" s="16">
        <v>5</v>
      </c>
      <c r="M234" s="72" t="e">
        <f>DGET(種族解放条件,T234,O231:O232)</f>
        <v>#VALUE!</v>
      </c>
      <c r="N234" s="72" t="e">
        <f>DGET(種族解放条件,U234,O231:O232)</f>
        <v>#VALUE!</v>
      </c>
      <c r="O234" s="16" t="s">
        <v>2</v>
      </c>
      <c r="P234" s="16"/>
      <c r="Q234" s="16"/>
      <c r="R234" s="16"/>
      <c r="S234" s="16"/>
      <c r="T234" s="16">
        <v>8</v>
      </c>
      <c r="U234" s="16">
        <v>9</v>
      </c>
      <c r="AE234" s="59">
        <v>142</v>
      </c>
      <c r="AF234" s="59">
        <f ca="1">IF(AI234&lt;&gt;0,0,COUNTIF(AI$92:$AI234,0))</f>
        <v>0</v>
      </c>
      <c r="AG234" s="59" t="s">
        <v>229</v>
      </c>
      <c r="AH234" s="59" t="s">
        <v>238</v>
      </c>
      <c r="AI234" s="59">
        <f t="shared" ca="1" si="107"/>
        <v>2</v>
      </c>
      <c r="AJ234" s="53">
        <f t="shared" ca="1" si="108"/>
        <v>0</v>
      </c>
      <c r="AK234" s="53">
        <f t="shared" ca="1" si="109"/>
        <v>0</v>
      </c>
      <c r="AL234" s="53">
        <f t="shared" ca="1" si="110"/>
        <v>0</v>
      </c>
      <c r="AM234" s="53">
        <f t="shared" ca="1" si="111"/>
        <v>0</v>
      </c>
      <c r="AN234" s="53">
        <f t="shared" ca="1" si="112"/>
        <v>0</v>
      </c>
      <c r="AO234" s="53">
        <f t="shared" ca="1" si="113"/>
        <v>0</v>
      </c>
      <c r="AP234" s="53">
        <f t="shared" ca="1" si="114"/>
        <v>0</v>
      </c>
      <c r="AQ234" s="53">
        <f t="shared" ca="1" si="115"/>
        <v>0</v>
      </c>
      <c r="AR234" s="53">
        <f t="shared" ca="1" si="116"/>
        <v>0</v>
      </c>
      <c r="AS234" s="53">
        <f t="shared" ca="1" si="117"/>
        <v>0</v>
      </c>
      <c r="AT234" s="53">
        <f t="shared" ca="1" si="118"/>
        <v>1</v>
      </c>
      <c r="AU234" s="53">
        <f t="shared" ca="1" si="119"/>
        <v>0</v>
      </c>
      <c r="AV234" s="53">
        <f t="shared" ca="1" si="120"/>
        <v>0</v>
      </c>
      <c r="AW234" s="53">
        <f t="shared" ca="1" si="121"/>
        <v>0</v>
      </c>
      <c r="AX234" s="53">
        <f t="shared" ca="1" si="122"/>
        <v>0</v>
      </c>
      <c r="AY234" s="53">
        <f t="shared" ca="1" si="123"/>
        <v>0</v>
      </c>
      <c r="AZ234" s="53">
        <f t="shared" ca="1" si="124"/>
        <v>0</v>
      </c>
      <c r="BA234" s="53">
        <f t="shared" ca="1" si="125"/>
        <v>0</v>
      </c>
      <c r="BB234" s="53">
        <f t="shared" ca="1" si="126"/>
        <v>0</v>
      </c>
      <c r="BC234" s="53">
        <f t="shared" ca="1" si="127"/>
        <v>0</v>
      </c>
      <c r="BD234" s="53">
        <f t="shared" ca="1" si="128"/>
        <v>0</v>
      </c>
      <c r="BE234" s="53">
        <f t="shared" ca="1" si="129"/>
        <v>0</v>
      </c>
      <c r="BF234" s="53">
        <f t="shared" ca="1" si="130"/>
        <v>0</v>
      </c>
      <c r="BG234" s="53">
        <f t="shared" ca="1" si="131"/>
        <v>0</v>
      </c>
      <c r="BH234" s="53">
        <f t="shared" ca="1" si="132"/>
        <v>0</v>
      </c>
      <c r="BI234" s="53">
        <f t="shared" ca="1" si="133"/>
        <v>0</v>
      </c>
      <c r="BJ234" s="53">
        <f t="shared" ca="1" si="134"/>
        <v>0</v>
      </c>
      <c r="BK234" s="53">
        <f t="shared" ca="1" si="135"/>
        <v>0</v>
      </c>
      <c r="BL234" s="53">
        <f t="shared" ca="1" si="136"/>
        <v>0</v>
      </c>
      <c r="BM234" s="53">
        <f t="shared" ca="1" si="137"/>
        <v>0</v>
      </c>
      <c r="BN234" s="53">
        <f t="shared" ca="1" si="138"/>
        <v>0</v>
      </c>
      <c r="BO234" s="53">
        <f t="shared" ca="1" si="139"/>
        <v>0</v>
      </c>
      <c r="BP234" s="53">
        <f t="shared" ca="1" si="140"/>
        <v>0</v>
      </c>
      <c r="BQ234" s="53">
        <f t="shared" ca="1" si="141"/>
        <v>0</v>
      </c>
      <c r="BR234" s="53">
        <f t="shared" ca="1" si="142"/>
        <v>0</v>
      </c>
      <c r="BS234" s="53">
        <f t="shared" ca="1" si="143"/>
        <v>1</v>
      </c>
      <c r="BU234" s="53">
        <v>0</v>
      </c>
      <c r="BV234" s="53">
        <v>0</v>
      </c>
      <c r="BW234" s="53">
        <v>0</v>
      </c>
      <c r="BX234" s="53">
        <v>0</v>
      </c>
      <c r="BY234" s="53">
        <v>0</v>
      </c>
      <c r="BZ234" s="53">
        <v>0</v>
      </c>
      <c r="CA234" s="53">
        <v>0</v>
      </c>
      <c r="CB234" s="53">
        <v>0</v>
      </c>
      <c r="CC234" s="53">
        <v>0</v>
      </c>
      <c r="CD234" s="53">
        <v>0</v>
      </c>
      <c r="CE234" s="53">
        <v>7</v>
      </c>
      <c r="CF234" s="53">
        <v>0</v>
      </c>
      <c r="CG234" s="53">
        <v>0</v>
      </c>
      <c r="CH234" s="53">
        <v>0</v>
      </c>
      <c r="CI234" s="53">
        <v>0</v>
      </c>
      <c r="CJ234" s="53">
        <v>0</v>
      </c>
      <c r="CK234" s="53">
        <v>0</v>
      </c>
      <c r="CL234" s="53">
        <v>0</v>
      </c>
      <c r="CM234" s="53">
        <v>0</v>
      </c>
      <c r="CN234" s="53">
        <v>0</v>
      </c>
      <c r="CO234" s="53">
        <v>0</v>
      </c>
      <c r="CP234" s="53">
        <v>0</v>
      </c>
      <c r="CQ234" s="53">
        <v>0</v>
      </c>
      <c r="CR234" s="53">
        <v>0</v>
      </c>
      <c r="CS234" s="53">
        <v>0</v>
      </c>
      <c r="CT234" s="53">
        <v>0</v>
      </c>
      <c r="CU234" s="53">
        <v>0</v>
      </c>
      <c r="CV234" s="53">
        <v>0</v>
      </c>
      <c r="CW234" s="53">
        <v>0</v>
      </c>
      <c r="CX234" s="53">
        <v>0</v>
      </c>
      <c r="CY234" s="53">
        <v>0</v>
      </c>
      <c r="CZ234" s="53">
        <v>0</v>
      </c>
      <c r="DA234" s="53">
        <v>0</v>
      </c>
      <c r="DB234" s="53">
        <v>0</v>
      </c>
      <c r="DC234" s="53">
        <v>0</v>
      </c>
      <c r="DD234" s="53">
        <v>6</v>
      </c>
    </row>
    <row r="235" spans="3:108" hidden="1" outlineLevel="1">
      <c r="C235" s="16" t="e">
        <f t="shared" si="144"/>
        <v>#DIV/0!</v>
      </c>
      <c r="D235" s="16">
        <f t="shared" si="145"/>
        <v>0</v>
      </c>
      <c r="E235" s="16">
        <f>COUNTIF($F$136:F235,F235)</f>
        <v>93</v>
      </c>
      <c r="F235" s="16" t="e">
        <f>O235</f>
        <v>#VALUE!</v>
      </c>
      <c r="G235" s="16" t="e">
        <f>P235</f>
        <v>#VALUE!</v>
      </c>
      <c r="L235" s="16">
        <v>4</v>
      </c>
      <c r="M235" s="16"/>
      <c r="N235" s="16"/>
      <c r="O235" s="71" t="e">
        <f>DGET(種族解放条件,T235,P230:P231)</f>
        <v>#VALUE!</v>
      </c>
      <c r="P235" s="71" t="e">
        <f>DGET(種族解放条件,U235,P230:P231)</f>
        <v>#VALUE!</v>
      </c>
      <c r="Q235" s="16"/>
      <c r="R235" s="16"/>
      <c r="S235" s="16"/>
      <c r="T235" s="16">
        <v>8</v>
      </c>
      <c r="U235" s="16">
        <v>9</v>
      </c>
      <c r="AE235" s="59">
        <v>143</v>
      </c>
      <c r="AF235" s="59">
        <f ca="1">IF(AI235&lt;&gt;0,0,COUNTIF(AI$92:$AI235,0))</f>
        <v>0</v>
      </c>
      <c r="AG235" s="59" t="s">
        <v>229</v>
      </c>
      <c r="AH235" s="59" t="s">
        <v>239</v>
      </c>
      <c r="AI235" s="59">
        <f t="shared" ca="1" si="107"/>
        <v>4</v>
      </c>
      <c r="AJ235" s="53">
        <f t="shared" ca="1" si="108"/>
        <v>0</v>
      </c>
      <c r="AK235" s="53">
        <f t="shared" ca="1" si="109"/>
        <v>0</v>
      </c>
      <c r="AL235" s="53">
        <f t="shared" ca="1" si="110"/>
        <v>0</v>
      </c>
      <c r="AM235" s="53">
        <f t="shared" ca="1" si="111"/>
        <v>0</v>
      </c>
      <c r="AN235" s="53">
        <f t="shared" ca="1" si="112"/>
        <v>0</v>
      </c>
      <c r="AO235" s="53">
        <f t="shared" ca="1" si="113"/>
        <v>0</v>
      </c>
      <c r="AP235" s="53">
        <f t="shared" ca="1" si="114"/>
        <v>0</v>
      </c>
      <c r="AQ235" s="53">
        <f t="shared" ca="1" si="115"/>
        <v>0</v>
      </c>
      <c r="AR235" s="53">
        <f t="shared" ca="1" si="116"/>
        <v>0</v>
      </c>
      <c r="AS235" s="53">
        <f t="shared" ca="1" si="117"/>
        <v>1</v>
      </c>
      <c r="AT235" s="53">
        <f t="shared" ca="1" si="118"/>
        <v>1</v>
      </c>
      <c r="AU235" s="53">
        <f t="shared" ca="1" si="119"/>
        <v>0</v>
      </c>
      <c r="AV235" s="53">
        <f t="shared" ca="1" si="120"/>
        <v>0</v>
      </c>
      <c r="AW235" s="53">
        <f t="shared" ca="1" si="121"/>
        <v>0</v>
      </c>
      <c r="AX235" s="53">
        <f t="shared" ca="1" si="122"/>
        <v>0</v>
      </c>
      <c r="AY235" s="53">
        <f t="shared" ca="1" si="123"/>
        <v>0</v>
      </c>
      <c r="AZ235" s="53">
        <f t="shared" ca="1" si="124"/>
        <v>0</v>
      </c>
      <c r="BA235" s="53">
        <f t="shared" ca="1" si="125"/>
        <v>0</v>
      </c>
      <c r="BB235" s="53">
        <f t="shared" ca="1" si="126"/>
        <v>0</v>
      </c>
      <c r="BC235" s="53">
        <f t="shared" ca="1" si="127"/>
        <v>0</v>
      </c>
      <c r="BD235" s="53">
        <f t="shared" ca="1" si="128"/>
        <v>0</v>
      </c>
      <c r="BE235" s="53">
        <f t="shared" ca="1" si="129"/>
        <v>0</v>
      </c>
      <c r="BF235" s="53">
        <f t="shared" ca="1" si="130"/>
        <v>0</v>
      </c>
      <c r="BG235" s="53">
        <f t="shared" ca="1" si="131"/>
        <v>0</v>
      </c>
      <c r="BH235" s="53">
        <f t="shared" ca="1" si="132"/>
        <v>1</v>
      </c>
      <c r="BI235" s="53">
        <f t="shared" ca="1" si="133"/>
        <v>0</v>
      </c>
      <c r="BJ235" s="53">
        <f t="shared" ca="1" si="134"/>
        <v>0</v>
      </c>
      <c r="BK235" s="53">
        <f t="shared" ca="1" si="135"/>
        <v>0</v>
      </c>
      <c r="BL235" s="53">
        <f t="shared" ca="1" si="136"/>
        <v>0</v>
      </c>
      <c r="BM235" s="53">
        <f t="shared" ca="1" si="137"/>
        <v>0</v>
      </c>
      <c r="BN235" s="53">
        <f t="shared" ca="1" si="138"/>
        <v>0</v>
      </c>
      <c r="BO235" s="53">
        <f t="shared" ca="1" si="139"/>
        <v>0</v>
      </c>
      <c r="BP235" s="53">
        <f t="shared" ca="1" si="140"/>
        <v>0</v>
      </c>
      <c r="BQ235" s="53">
        <f t="shared" ca="1" si="141"/>
        <v>0</v>
      </c>
      <c r="BR235" s="53">
        <f t="shared" ca="1" si="142"/>
        <v>0</v>
      </c>
      <c r="BS235" s="53">
        <f t="shared" ca="1" si="143"/>
        <v>1</v>
      </c>
      <c r="BU235" s="53">
        <v>0</v>
      </c>
      <c r="BV235" s="53">
        <v>0</v>
      </c>
      <c r="BW235" s="53">
        <v>0</v>
      </c>
      <c r="BX235" s="53">
        <v>0</v>
      </c>
      <c r="BY235" s="53">
        <v>0</v>
      </c>
      <c r="BZ235" s="53">
        <v>0</v>
      </c>
      <c r="CA235" s="53">
        <v>0</v>
      </c>
      <c r="CB235" s="53">
        <v>0</v>
      </c>
      <c r="CC235" s="53">
        <v>0</v>
      </c>
      <c r="CD235" s="53">
        <v>5</v>
      </c>
      <c r="CE235" s="53">
        <v>8</v>
      </c>
      <c r="CF235" s="53">
        <v>0</v>
      </c>
      <c r="CG235" s="53">
        <v>0</v>
      </c>
      <c r="CH235" s="53">
        <v>0</v>
      </c>
      <c r="CI235" s="53">
        <v>0</v>
      </c>
      <c r="CJ235" s="53">
        <v>0</v>
      </c>
      <c r="CK235" s="53">
        <v>0</v>
      </c>
      <c r="CL235" s="53">
        <v>0</v>
      </c>
      <c r="CM235" s="53">
        <v>0</v>
      </c>
      <c r="CN235" s="53">
        <v>0</v>
      </c>
      <c r="CO235" s="53">
        <v>0</v>
      </c>
      <c r="CP235" s="53">
        <v>0</v>
      </c>
      <c r="CQ235" s="53">
        <v>0</v>
      </c>
      <c r="CR235" s="53">
        <v>0</v>
      </c>
      <c r="CS235" s="53">
        <v>7</v>
      </c>
      <c r="CT235" s="53">
        <v>0</v>
      </c>
      <c r="CU235" s="53">
        <v>0</v>
      </c>
      <c r="CV235" s="53">
        <v>0</v>
      </c>
      <c r="CW235" s="53">
        <v>0</v>
      </c>
      <c r="CX235" s="53">
        <v>0</v>
      </c>
      <c r="CY235" s="53">
        <v>0</v>
      </c>
      <c r="CZ235" s="53">
        <v>0</v>
      </c>
      <c r="DA235" s="53">
        <v>0</v>
      </c>
      <c r="DB235" s="53">
        <v>0</v>
      </c>
      <c r="DC235" s="53">
        <v>0</v>
      </c>
      <c r="DD235" s="53">
        <v>6</v>
      </c>
    </row>
    <row r="236" spans="3:108" hidden="1" outlineLevel="1">
      <c r="C236" s="16" t="e">
        <f t="shared" si="144"/>
        <v>#DIV/0!</v>
      </c>
      <c r="D236" s="16">
        <f t="shared" si="145"/>
        <v>0</v>
      </c>
      <c r="E236" s="16">
        <f>COUNTIF($F$136:F236,F236)</f>
        <v>94</v>
      </c>
      <c r="F236" s="16" t="e">
        <f>M236</f>
        <v>#VALUE!</v>
      </c>
      <c r="G236" s="16" t="e">
        <f>N236</f>
        <v>#VALUE!</v>
      </c>
      <c r="L236" s="16">
        <v>5</v>
      </c>
      <c r="M236" s="72" t="e">
        <f>DGET(種族解放条件,T236,O234:O235)</f>
        <v>#VALUE!</v>
      </c>
      <c r="N236" s="72" t="e">
        <f>DGET(種族解放条件,U236,O234:O235)</f>
        <v>#VALUE!</v>
      </c>
      <c r="O236" s="16"/>
      <c r="P236" s="16"/>
      <c r="Q236" s="16"/>
      <c r="R236" s="16"/>
      <c r="S236" s="16"/>
      <c r="T236" s="16">
        <v>6</v>
      </c>
      <c r="U236" s="16">
        <v>7</v>
      </c>
      <c r="AE236" s="59">
        <v>144</v>
      </c>
      <c r="AF236" s="59">
        <f ca="1">IF(AI236&lt;&gt;0,0,COUNTIF(AI$92:$AI236,0))</f>
        <v>0</v>
      </c>
      <c r="AG236" s="59" t="s">
        <v>229</v>
      </c>
      <c r="AH236" s="59" t="s">
        <v>240</v>
      </c>
      <c r="AI236" s="59">
        <f t="shared" ca="1" si="107"/>
        <v>3</v>
      </c>
      <c r="AJ236" s="53">
        <f t="shared" ca="1" si="108"/>
        <v>0</v>
      </c>
      <c r="AK236" s="53">
        <f t="shared" ca="1" si="109"/>
        <v>0</v>
      </c>
      <c r="AL236" s="53">
        <f t="shared" ca="1" si="110"/>
        <v>0</v>
      </c>
      <c r="AM236" s="53">
        <f t="shared" ca="1" si="111"/>
        <v>0</v>
      </c>
      <c r="AN236" s="53">
        <f t="shared" ca="1" si="112"/>
        <v>0</v>
      </c>
      <c r="AO236" s="53">
        <f t="shared" ca="1" si="113"/>
        <v>0</v>
      </c>
      <c r="AP236" s="53">
        <f t="shared" ca="1" si="114"/>
        <v>0</v>
      </c>
      <c r="AQ236" s="53">
        <f t="shared" ca="1" si="115"/>
        <v>0</v>
      </c>
      <c r="AR236" s="53">
        <f t="shared" ca="1" si="116"/>
        <v>0</v>
      </c>
      <c r="AS236" s="53">
        <f t="shared" ca="1" si="117"/>
        <v>0</v>
      </c>
      <c r="AT236" s="53">
        <f t="shared" ca="1" si="118"/>
        <v>0</v>
      </c>
      <c r="AU236" s="53">
        <f t="shared" ca="1" si="119"/>
        <v>0</v>
      </c>
      <c r="AV236" s="53">
        <f t="shared" ca="1" si="120"/>
        <v>0</v>
      </c>
      <c r="AW236" s="53">
        <f t="shared" ca="1" si="121"/>
        <v>0</v>
      </c>
      <c r="AX236" s="53">
        <f t="shared" ca="1" si="122"/>
        <v>0</v>
      </c>
      <c r="AY236" s="53">
        <f t="shared" ca="1" si="123"/>
        <v>1</v>
      </c>
      <c r="AZ236" s="53">
        <f t="shared" ca="1" si="124"/>
        <v>0</v>
      </c>
      <c r="BA236" s="53">
        <f t="shared" ca="1" si="125"/>
        <v>0</v>
      </c>
      <c r="BB236" s="53">
        <f t="shared" ca="1" si="126"/>
        <v>0</v>
      </c>
      <c r="BC236" s="53">
        <f t="shared" ca="1" si="127"/>
        <v>0</v>
      </c>
      <c r="BD236" s="53">
        <f t="shared" ca="1" si="128"/>
        <v>0</v>
      </c>
      <c r="BE236" s="53">
        <f t="shared" ca="1" si="129"/>
        <v>0</v>
      </c>
      <c r="BF236" s="53">
        <f t="shared" ca="1" si="130"/>
        <v>0</v>
      </c>
      <c r="BG236" s="53">
        <f t="shared" ca="1" si="131"/>
        <v>0</v>
      </c>
      <c r="BH236" s="53">
        <f t="shared" ca="1" si="132"/>
        <v>0</v>
      </c>
      <c r="BI236" s="53">
        <f t="shared" ca="1" si="133"/>
        <v>0</v>
      </c>
      <c r="BJ236" s="53">
        <f t="shared" ca="1" si="134"/>
        <v>0</v>
      </c>
      <c r="BK236" s="53">
        <f t="shared" ca="1" si="135"/>
        <v>0</v>
      </c>
      <c r="BL236" s="53">
        <f t="shared" ca="1" si="136"/>
        <v>0</v>
      </c>
      <c r="BM236" s="53">
        <f t="shared" ca="1" si="137"/>
        <v>0</v>
      </c>
      <c r="BN236" s="53">
        <f t="shared" ca="1" si="138"/>
        <v>0</v>
      </c>
      <c r="BO236" s="53">
        <f t="shared" ca="1" si="139"/>
        <v>0</v>
      </c>
      <c r="BP236" s="53">
        <f t="shared" ca="1" si="140"/>
        <v>1</v>
      </c>
      <c r="BQ236" s="53">
        <f t="shared" ca="1" si="141"/>
        <v>0</v>
      </c>
      <c r="BR236" s="53">
        <f t="shared" ca="1" si="142"/>
        <v>0</v>
      </c>
      <c r="BS236" s="53">
        <f t="shared" ca="1" si="143"/>
        <v>1</v>
      </c>
      <c r="BU236" s="53">
        <v>0</v>
      </c>
      <c r="BV236" s="53">
        <v>0</v>
      </c>
      <c r="BW236" s="53">
        <v>0</v>
      </c>
      <c r="BX236" s="53">
        <v>0</v>
      </c>
      <c r="BY236" s="53">
        <v>0</v>
      </c>
      <c r="BZ236" s="53">
        <v>0</v>
      </c>
      <c r="CA236" s="53">
        <v>0</v>
      </c>
      <c r="CB236" s="53">
        <v>0</v>
      </c>
      <c r="CC236" s="53">
        <v>0</v>
      </c>
      <c r="CD236" s="53">
        <v>0</v>
      </c>
      <c r="CE236" s="53">
        <v>0</v>
      </c>
      <c r="CF236" s="53">
        <v>0</v>
      </c>
      <c r="CG236" s="53">
        <v>0</v>
      </c>
      <c r="CH236" s="53">
        <v>0</v>
      </c>
      <c r="CI236" s="53">
        <v>0</v>
      </c>
      <c r="CJ236" s="53">
        <v>8</v>
      </c>
      <c r="CK236" s="53">
        <v>0</v>
      </c>
      <c r="CL236" s="53">
        <v>0</v>
      </c>
      <c r="CM236" s="53">
        <v>0</v>
      </c>
      <c r="CN236" s="53">
        <v>0</v>
      </c>
      <c r="CO236" s="53">
        <v>0</v>
      </c>
      <c r="CP236" s="53">
        <v>0</v>
      </c>
      <c r="CQ236" s="53">
        <v>0</v>
      </c>
      <c r="CR236" s="53">
        <v>0</v>
      </c>
      <c r="CS236" s="53">
        <v>0</v>
      </c>
      <c r="CT236" s="53">
        <v>0</v>
      </c>
      <c r="CU236" s="53">
        <v>0</v>
      </c>
      <c r="CV236" s="53">
        <v>0</v>
      </c>
      <c r="CW236" s="53">
        <v>0</v>
      </c>
      <c r="CX236" s="53">
        <v>0</v>
      </c>
      <c r="CY236" s="53">
        <v>0</v>
      </c>
      <c r="CZ236" s="53">
        <v>0</v>
      </c>
      <c r="DA236" s="53">
        <v>7</v>
      </c>
      <c r="DB236" s="53">
        <v>0</v>
      </c>
      <c r="DC236" s="53">
        <v>0</v>
      </c>
      <c r="DD236" s="53">
        <v>7</v>
      </c>
    </row>
    <row r="237" spans="3:108" hidden="1" outlineLevel="1">
      <c r="C237" s="16" t="e">
        <f t="shared" si="144"/>
        <v>#DIV/0!</v>
      </c>
      <c r="D237" s="16">
        <f t="shared" si="145"/>
        <v>0</v>
      </c>
      <c r="E237" s="16">
        <f>COUNTIF($F$136:F237,F237)</f>
        <v>95</v>
      </c>
      <c r="F237" s="16" t="e">
        <f>M237</f>
        <v>#VALUE!</v>
      </c>
      <c r="G237" s="16" t="e">
        <f>N237</f>
        <v>#VALUE!</v>
      </c>
      <c r="L237" s="16">
        <v>5</v>
      </c>
      <c r="M237" s="72" t="e">
        <f>DGET(種族解放条件,T237,O234:O235)</f>
        <v>#VALUE!</v>
      </c>
      <c r="N237" s="72" t="e">
        <f>DGET(種族解放条件,U237,O234:O235)</f>
        <v>#VALUE!</v>
      </c>
      <c r="O237" s="16"/>
      <c r="P237" s="16" t="s">
        <v>2</v>
      </c>
      <c r="Q237" s="16"/>
      <c r="R237" s="16"/>
      <c r="S237" s="16"/>
      <c r="T237" s="16">
        <v>8</v>
      </c>
      <c r="U237" s="16">
        <v>9</v>
      </c>
      <c r="AE237" s="59">
        <v>145</v>
      </c>
      <c r="AF237" s="59">
        <f ca="1">IF(AI237&lt;&gt;0,0,COUNTIF(AI$92:$AI237,0))</f>
        <v>0</v>
      </c>
      <c r="AG237" s="59" t="s">
        <v>229</v>
      </c>
      <c r="AH237" s="59" t="s">
        <v>241</v>
      </c>
      <c r="AI237" s="59">
        <f t="shared" ca="1" si="107"/>
        <v>2</v>
      </c>
      <c r="AJ237" s="53">
        <f t="shared" ca="1" si="108"/>
        <v>0</v>
      </c>
      <c r="AK237" s="53">
        <f t="shared" ca="1" si="109"/>
        <v>0</v>
      </c>
      <c r="AL237" s="53">
        <f t="shared" ca="1" si="110"/>
        <v>0</v>
      </c>
      <c r="AM237" s="53">
        <f t="shared" ca="1" si="111"/>
        <v>0</v>
      </c>
      <c r="AN237" s="53">
        <f t="shared" ca="1" si="112"/>
        <v>0</v>
      </c>
      <c r="AO237" s="53">
        <f t="shared" ca="1" si="113"/>
        <v>0</v>
      </c>
      <c r="AP237" s="53">
        <f t="shared" ca="1" si="114"/>
        <v>0</v>
      </c>
      <c r="AQ237" s="53">
        <f t="shared" ca="1" si="115"/>
        <v>0</v>
      </c>
      <c r="AR237" s="53">
        <f t="shared" ca="1" si="116"/>
        <v>1</v>
      </c>
      <c r="AS237" s="53">
        <f t="shared" ca="1" si="117"/>
        <v>0</v>
      </c>
      <c r="AT237" s="53">
        <f t="shared" ca="1" si="118"/>
        <v>0</v>
      </c>
      <c r="AU237" s="53">
        <f t="shared" ca="1" si="119"/>
        <v>0</v>
      </c>
      <c r="AV237" s="53">
        <f t="shared" ca="1" si="120"/>
        <v>0</v>
      </c>
      <c r="AW237" s="53">
        <f t="shared" ca="1" si="121"/>
        <v>0</v>
      </c>
      <c r="AX237" s="53">
        <f t="shared" ca="1" si="122"/>
        <v>0</v>
      </c>
      <c r="AY237" s="53">
        <f t="shared" ca="1" si="123"/>
        <v>0</v>
      </c>
      <c r="AZ237" s="53">
        <f t="shared" ca="1" si="124"/>
        <v>0</v>
      </c>
      <c r="BA237" s="53">
        <f t="shared" ca="1" si="125"/>
        <v>0</v>
      </c>
      <c r="BB237" s="53">
        <f t="shared" ca="1" si="126"/>
        <v>0</v>
      </c>
      <c r="BC237" s="53">
        <f t="shared" ca="1" si="127"/>
        <v>0</v>
      </c>
      <c r="BD237" s="53">
        <f t="shared" ca="1" si="128"/>
        <v>0</v>
      </c>
      <c r="BE237" s="53">
        <f t="shared" ca="1" si="129"/>
        <v>0</v>
      </c>
      <c r="BF237" s="53">
        <f t="shared" ca="1" si="130"/>
        <v>0</v>
      </c>
      <c r="BG237" s="53">
        <f t="shared" ca="1" si="131"/>
        <v>0</v>
      </c>
      <c r="BH237" s="53">
        <f t="shared" ca="1" si="132"/>
        <v>0</v>
      </c>
      <c r="BI237" s="53">
        <f t="shared" ca="1" si="133"/>
        <v>0</v>
      </c>
      <c r="BJ237" s="53">
        <f t="shared" ca="1" si="134"/>
        <v>0</v>
      </c>
      <c r="BK237" s="53">
        <f t="shared" ca="1" si="135"/>
        <v>0</v>
      </c>
      <c r="BL237" s="53">
        <f t="shared" ca="1" si="136"/>
        <v>0</v>
      </c>
      <c r="BM237" s="53">
        <f t="shared" ca="1" si="137"/>
        <v>0</v>
      </c>
      <c r="BN237" s="53">
        <f t="shared" ca="1" si="138"/>
        <v>0</v>
      </c>
      <c r="BO237" s="53">
        <f t="shared" ca="1" si="139"/>
        <v>0</v>
      </c>
      <c r="BP237" s="53">
        <f t="shared" ca="1" si="140"/>
        <v>0</v>
      </c>
      <c r="BQ237" s="53">
        <f t="shared" ca="1" si="141"/>
        <v>0</v>
      </c>
      <c r="BR237" s="53">
        <f t="shared" ca="1" si="142"/>
        <v>0</v>
      </c>
      <c r="BS237" s="53">
        <f t="shared" ca="1" si="143"/>
        <v>1</v>
      </c>
      <c r="BU237" s="53">
        <v>0</v>
      </c>
      <c r="BV237" s="53">
        <v>0</v>
      </c>
      <c r="BW237" s="53">
        <v>0</v>
      </c>
      <c r="BX237" s="53">
        <v>0</v>
      </c>
      <c r="BY237" s="53">
        <v>0</v>
      </c>
      <c r="BZ237" s="53">
        <v>0</v>
      </c>
      <c r="CA237" s="53">
        <v>0</v>
      </c>
      <c r="CB237" s="53">
        <v>0</v>
      </c>
      <c r="CC237" s="53">
        <v>5</v>
      </c>
      <c r="CD237" s="53">
        <v>0</v>
      </c>
      <c r="CE237" s="53">
        <v>0</v>
      </c>
      <c r="CF237" s="53">
        <v>0</v>
      </c>
      <c r="CG237" s="53">
        <v>0</v>
      </c>
      <c r="CH237" s="53">
        <v>0</v>
      </c>
      <c r="CI237" s="53">
        <v>0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0</v>
      </c>
      <c r="DA237" s="53">
        <v>0</v>
      </c>
      <c r="DB237" s="53">
        <v>0</v>
      </c>
      <c r="DC237" s="53">
        <v>0</v>
      </c>
      <c r="DD237" s="53">
        <v>5</v>
      </c>
    </row>
    <row r="238" spans="3:108" hidden="1" outlineLevel="1">
      <c r="C238" s="16" t="e">
        <f t="shared" si="144"/>
        <v>#DIV/0!</v>
      </c>
      <c r="D238" s="16">
        <f t="shared" si="145"/>
        <v>0</v>
      </c>
      <c r="E238" s="16">
        <f>COUNTIF($F$136:F238,F238)</f>
        <v>96</v>
      </c>
      <c r="F238" s="16" t="e">
        <f>P238</f>
        <v>#VALUE!</v>
      </c>
      <c r="G238" s="16" t="e">
        <f>Q238</f>
        <v>#VALUE!</v>
      </c>
      <c r="L238" s="16">
        <v>3</v>
      </c>
      <c r="M238" s="16"/>
      <c r="N238" s="16"/>
      <c r="O238" s="16" t="s">
        <v>2</v>
      </c>
      <c r="P238" s="70" t="e">
        <f>DGET(種族解放条件,T238,Q229:Q230)</f>
        <v>#VALUE!</v>
      </c>
      <c r="Q238" s="70" t="e">
        <f>DGET(種族解放条件,U238,Q229:Q230)</f>
        <v>#VALUE!</v>
      </c>
      <c r="R238" s="16"/>
      <c r="S238" s="16"/>
      <c r="T238" s="16">
        <v>8</v>
      </c>
      <c r="U238" s="16">
        <v>9</v>
      </c>
      <c r="AE238" s="59">
        <v>146</v>
      </c>
      <c r="AF238" s="59">
        <f ca="1">IF(AI238&lt;&gt;0,0,COUNTIF(AI$92:$AI238,0))</f>
        <v>0</v>
      </c>
      <c r="AG238" s="59" t="s">
        <v>229</v>
      </c>
      <c r="AH238" s="59" t="s">
        <v>242</v>
      </c>
      <c r="AI238" s="59">
        <f t="shared" ca="1" si="107"/>
        <v>2</v>
      </c>
      <c r="AJ238" s="53">
        <f t="shared" ca="1" si="108"/>
        <v>0</v>
      </c>
      <c r="AK238" s="53">
        <f t="shared" ca="1" si="109"/>
        <v>0</v>
      </c>
      <c r="AL238" s="53">
        <f t="shared" ca="1" si="110"/>
        <v>1</v>
      </c>
      <c r="AM238" s="53">
        <f t="shared" ca="1" si="111"/>
        <v>0</v>
      </c>
      <c r="AN238" s="53">
        <f t="shared" ca="1" si="112"/>
        <v>0</v>
      </c>
      <c r="AO238" s="53">
        <f t="shared" ca="1" si="113"/>
        <v>0</v>
      </c>
      <c r="AP238" s="53">
        <f t="shared" ca="1" si="114"/>
        <v>0</v>
      </c>
      <c r="AQ238" s="53">
        <f t="shared" ca="1" si="115"/>
        <v>0</v>
      </c>
      <c r="AR238" s="53">
        <f t="shared" ca="1" si="116"/>
        <v>0</v>
      </c>
      <c r="AS238" s="53">
        <f t="shared" ca="1" si="117"/>
        <v>0</v>
      </c>
      <c r="AT238" s="53">
        <f t="shared" ca="1" si="118"/>
        <v>0</v>
      </c>
      <c r="AU238" s="53">
        <f t="shared" ca="1" si="119"/>
        <v>0</v>
      </c>
      <c r="AV238" s="53">
        <f t="shared" ca="1" si="120"/>
        <v>0</v>
      </c>
      <c r="AW238" s="53">
        <f t="shared" ca="1" si="121"/>
        <v>0</v>
      </c>
      <c r="AX238" s="53">
        <f t="shared" ca="1" si="122"/>
        <v>0</v>
      </c>
      <c r="AY238" s="53">
        <f t="shared" ca="1" si="123"/>
        <v>0</v>
      </c>
      <c r="AZ238" s="53">
        <f t="shared" ca="1" si="124"/>
        <v>0</v>
      </c>
      <c r="BA238" s="53">
        <f t="shared" ca="1" si="125"/>
        <v>0</v>
      </c>
      <c r="BB238" s="53">
        <f t="shared" ca="1" si="126"/>
        <v>0</v>
      </c>
      <c r="BC238" s="53">
        <f t="shared" ca="1" si="127"/>
        <v>0</v>
      </c>
      <c r="BD238" s="53">
        <f t="shared" ca="1" si="128"/>
        <v>0</v>
      </c>
      <c r="BE238" s="53">
        <f t="shared" ca="1" si="129"/>
        <v>0</v>
      </c>
      <c r="BF238" s="53">
        <f t="shared" ca="1" si="130"/>
        <v>0</v>
      </c>
      <c r="BG238" s="53">
        <f t="shared" ca="1" si="131"/>
        <v>0</v>
      </c>
      <c r="BH238" s="53">
        <f t="shared" ca="1" si="132"/>
        <v>0</v>
      </c>
      <c r="BI238" s="53">
        <f t="shared" ca="1" si="133"/>
        <v>0</v>
      </c>
      <c r="BJ238" s="53">
        <f t="shared" ca="1" si="134"/>
        <v>0</v>
      </c>
      <c r="BK238" s="53">
        <f t="shared" ca="1" si="135"/>
        <v>0</v>
      </c>
      <c r="BL238" s="53">
        <f t="shared" ca="1" si="136"/>
        <v>0</v>
      </c>
      <c r="BM238" s="53">
        <f t="shared" ca="1" si="137"/>
        <v>0</v>
      </c>
      <c r="BN238" s="53">
        <f t="shared" ca="1" si="138"/>
        <v>0</v>
      </c>
      <c r="BO238" s="53">
        <f t="shared" ca="1" si="139"/>
        <v>0</v>
      </c>
      <c r="BP238" s="53">
        <f t="shared" ca="1" si="140"/>
        <v>0</v>
      </c>
      <c r="BQ238" s="53">
        <f t="shared" ca="1" si="141"/>
        <v>0</v>
      </c>
      <c r="BR238" s="53">
        <f t="shared" ca="1" si="142"/>
        <v>0</v>
      </c>
      <c r="BS238" s="53">
        <f t="shared" ca="1" si="143"/>
        <v>1</v>
      </c>
      <c r="BU238" s="53">
        <v>0</v>
      </c>
      <c r="BV238" s="53">
        <v>0</v>
      </c>
      <c r="BW238" s="53">
        <v>5</v>
      </c>
      <c r="BX238" s="53">
        <v>0</v>
      </c>
      <c r="BY238" s="53">
        <v>0</v>
      </c>
      <c r="BZ238" s="53">
        <v>0</v>
      </c>
      <c r="CA238" s="53">
        <v>0</v>
      </c>
      <c r="CB238" s="53">
        <v>0</v>
      </c>
      <c r="CC238" s="53">
        <v>0</v>
      </c>
      <c r="CD238" s="53">
        <v>0</v>
      </c>
      <c r="CE238" s="53">
        <v>0</v>
      </c>
      <c r="CF238" s="53">
        <v>0</v>
      </c>
      <c r="CG238" s="53">
        <v>0</v>
      </c>
      <c r="CH238" s="53">
        <v>0</v>
      </c>
      <c r="CI238" s="53">
        <v>0</v>
      </c>
      <c r="CJ238" s="53">
        <v>0</v>
      </c>
      <c r="CK238" s="53">
        <v>0</v>
      </c>
      <c r="CL238" s="53">
        <v>0</v>
      </c>
      <c r="CM238" s="53">
        <v>0</v>
      </c>
      <c r="CN238" s="53">
        <v>0</v>
      </c>
      <c r="CO238" s="53">
        <v>0</v>
      </c>
      <c r="CP238" s="53">
        <v>0</v>
      </c>
      <c r="CQ238" s="53">
        <v>0</v>
      </c>
      <c r="CR238" s="53">
        <v>0</v>
      </c>
      <c r="CS238" s="53">
        <v>0</v>
      </c>
      <c r="CT238" s="53">
        <v>0</v>
      </c>
      <c r="CU238" s="53">
        <v>0</v>
      </c>
      <c r="CV238" s="53">
        <v>0</v>
      </c>
      <c r="CW238" s="53">
        <v>0</v>
      </c>
      <c r="CX238" s="53">
        <v>0</v>
      </c>
      <c r="CY238" s="53">
        <v>0</v>
      </c>
      <c r="CZ238" s="53">
        <v>0</v>
      </c>
      <c r="DA238" s="53">
        <v>0</v>
      </c>
      <c r="DB238" s="53">
        <v>0</v>
      </c>
      <c r="DC238" s="53">
        <v>0</v>
      </c>
      <c r="DD238" s="53">
        <v>5</v>
      </c>
    </row>
    <row r="239" spans="3:108" hidden="1" outlineLevel="1">
      <c r="C239" s="16" t="e">
        <f t="shared" si="144"/>
        <v>#DIV/0!</v>
      </c>
      <c r="D239" s="16">
        <f t="shared" si="145"/>
        <v>0</v>
      </c>
      <c r="E239" s="16">
        <f>COUNTIF($F$136:F239,F239)</f>
        <v>97</v>
      </c>
      <c r="F239" s="16" t="e">
        <f>O239</f>
        <v>#VALUE!</v>
      </c>
      <c r="G239" s="16" t="e">
        <f>P239</f>
        <v>#VALUE!</v>
      </c>
      <c r="L239" s="16">
        <v>4</v>
      </c>
      <c r="M239" s="16"/>
      <c r="N239" s="16"/>
      <c r="O239" s="71" t="e">
        <f>DGET(種族解放条件,T239,P237:P238)</f>
        <v>#VALUE!</v>
      </c>
      <c r="P239" s="71" t="e">
        <f>DGET(種族解放条件,U239,P237:P238)</f>
        <v>#VALUE!</v>
      </c>
      <c r="Q239" s="16"/>
      <c r="R239" s="16"/>
      <c r="S239" s="16"/>
      <c r="T239" s="16">
        <v>6</v>
      </c>
      <c r="U239" s="16">
        <v>7</v>
      </c>
      <c r="AE239" s="59">
        <v>147</v>
      </c>
      <c r="AF239" s="59">
        <f ca="1">IF(AI239&lt;&gt;0,0,COUNTIF(AI$92:$AI239,0))</f>
        <v>0</v>
      </c>
      <c r="AG239" s="59" t="s">
        <v>243</v>
      </c>
      <c r="AH239" s="59" t="s">
        <v>244</v>
      </c>
      <c r="AI239" s="59">
        <f t="shared" ca="1" si="107"/>
        <v>1</v>
      </c>
      <c r="AJ239" s="53">
        <f t="shared" ca="1" si="108"/>
        <v>0</v>
      </c>
      <c r="AK239" s="53">
        <f t="shared" ca="1" si="109"/>
        <v>0</v>
      </c>
      <c r="AL239" s="53">
        <f t="shared" ca="1" si="110"/>
        <v>0</v>
      </c>
      <c r="AM239" s="53">
        <f t="shared" ca="1" si="111"/>
        <v>0</v>
      </c>
      <c r="AN239" s="53">
        <f t="shared" ca="1" si="112"/>
        <v>0</v>
      </c>
      <c r="AO239" s="53">
        <f t="shared" ca="1" si="113"/>
        <v>0</v>
      </c>
      <c r="AP239" s="53">
        <f t="shared" ca="1" si="114"/>
        <v>0</v>
      </c>
      <c r="AQ239" s="53">
        <f t="shared" ca="1" si="115"/>
        <v>0</v>
      </c>
      <c r="AR239" s="53">
        <f t="shared" ca="1" si="116"/>
        <v>0</v>
      </c>
      <c r="AS239" s="53">
        <f t="shared" ca="1" si="117"/>
        <v>0</v>
      </c>
      <c r="AT239" s="53">
        <f t="shared" ca="1" si="118"/>
        <v>0</v>
      </c>
      <c r="AU239" s="53">
        <f t="shared" ca="1" si="119"/>
        <v>0</v>
      </c>
      <c r="AV239" s="53">
        <f t="shared" ca="1" si="120"/>
        <v>0</v>
      </c>
      <c r="AW239" s="53">
        <f t="shared" ca="1" si="121"/>
        <v>0</v>
      </c>
      <c r="AX239" s="53">
        <f t="shared" ca="1" si="122"/>
        <v>0</v>
      </c>
      <c r="AY239" s="53">
        <f t="shared" ca="1" si="123"/>
        <v>0</v>
      </c>
      <c r="AZ239" s="53">
        <f t="shared" ca="1" si="124"/>
        <v>0</v>
      </c>
      <c r="BA239" s="53">
        <f t="shared" ca="1" si="125"/>
        <v>0</v>
      </c>
      <c r="BB239" s="53">
        <f t="shared" ca="1" si="126"/>
        <v>0</v>
      </c>
      <c r="BC239" s="53">
        <f t="shared" ca="1" si="127"/>
        <v>0</v>
      </c>
      <c r="BD239" s="53">
        <f t="shared" ca="1" si="128"/>
        <v>0</v>
      </c>
      <c r="BE239" s="53">
        <f t="shared" ca="1" si="129"/>
        <v>0</v>
      </c>
      <c r="BF239" s="53">
        <f t="shared" ca="1" si="130"/>
        <v>0</v>
      </c>
      <c r="BG239" s="53">
        <f t="shared" ca="1" si="131"/>
        <v>1</v>
      </c>
      <c r="BH239" s="53">
        <f t="shared" ca="1" si="132"/>
        <v>0</v>
      </c>
      <c r="BI239" s="53">
        <f t="shared" ca="1" si="133"/>
        <v>0</v>
      </c>
      <c r="BJ239" s="53">
        <f t="shared" ca="1" si="134"/>
        <v>0</v>
      </c>
      <c r="BK239" s="53">
        <f t="shared" ca="1" si="135"/>
        <v>0</v>
      </c>
      <c r="BL239" s="53">
        <f t="shared" ca="1" si="136"/>
        <v>0</v>
      </c>
      <c r="BM239" s="53">
        <f t="shared" ca="1" si="137"/>
        <v>0</v>
      </c>
      <c r="BN239" s="53">
        <f t="shared" ca="1" si="138"/>
        <v>0</v>
      </c>
      <c r="BO239" s="53">
        <f t="shared" ca="1" si="139"/>
        <v>0</v>
      </c>
      <c r="BP239" s="53">
        <f t="shared" ca="1" si="140"/>
        <v>0</v>
      </c>
      <c r="BQ239" s="53">
        <f t="shared" ca="1" si="141"/>
        <v>0</v>
      </c>
      <c r="BR239" s="53">
        <f t="shared" ca="1" si="142"/>
        <v>0</v>
      </c>
      <c r="BS239" s="53">
        <f t="shared" ca="1" si="143"/>
        <v>0</v>
      </c>
      <c r="BU239" s="53">
        <v>0</v>
      </c>
      <c r="BV239" s="53">
        <v>0</v>
      </c>
      <c r="BW239" s="53">
        <v>0</v>
      </c>
      <c r="BX239" s="53">
        <v>0</v>
      </c>
      <c r="BY239" s="53">
        <v>0</v>
      </c>
      <c r="BZ239" s="53">
        <v>0</v>
      </c>
      <c r="CA239" s="53">
        <v>0</v>
      </c>
      <c r="CB239" s="53">
        <v>0</v>
      </c>
      <c r="CC239" s="53">
        <v>0</v>
      </c>
      <c r="CD239" s="53">
        <v>0</v>
      </c>
      <c r="CE239" s="53">
        <v>0</v>
      </c>
      <c r="CF239" s="53">
        <v>0</v>
      </c>
      <c r="CG239" s="53">
        <v>0</v>
      </c>
      <c r="CH239" s="53">
        <v>0</v>
      </c>
      <c r="CI239" s="53">
        <v>0</v>
      </c>
      <c r="CJ239" s="53">
        <v>0</v>
      </c>
      <c r="CK239" s="53">
        <v>0</v>
      </c>
      <c r="CL239" s="53">
        <v>0</v>
      </c>
      <c r="CM239" s="53">
        <v>0</v>
      </c>
      <c r="CN239" s="53">
        <v>0</v>
      </c>
      <c r="CO239" s="53">
        <v>0</v>
      </c>
      <c r="CP239" s="53">
        <v>0</v>
      </c>
      <c r="CQ239" s="53">
        <v>0</v>
      </c>
      <c r="CR239" s="53">
        <v>1</v>
      </c>
      <c r="CS239" s="53">
        <v>0</v>
      </c>
      <c r="CT239" s="53">
        <v>0</v>
      </c>
      <c r="CU239" s="53">
        <v>0</v>
      </c>
      <c r="CV239" s="53">
        <v>0</v>
      </c>
      <c r="CW239" s="53">
        <v>0</v>
      </c>
      <c r="CX239" s="53">
        <v>0</v>
      </c>
      <c r="CY239" s="53">
        <v>0</v>
      </c>
      <c r="CZ239" s="53">
        <v>0</v>
      </c>
      <c r="DA239" s="53">
        <v>0</v>
      </c>
      <c r="DB239" s="53">
        <v>0</v>
      </c>
      <c r="DC239" s="53">
        <v>0</v>
      </c>
      <c r="DD239" s="53">
        <v>0</v>
      </c>
    </row>
    <row r="240" spans="3:108" hidden="1" outlineLevel="1">
      <c r="C240" s="16" t="e">
        <f t="shared" si="144"/>
        <v>#DIV/0!</v>
      </c>
      <c r="D240" s="16">
        <f t="shared" si="145"/>
        <v>0</v>
      </c>
      <c r="E240" s="16">
        <f>COUNTIF($F$136:F240,F240)</f>
        <v>98</v>
      </c>
      <c r="F240" s="16" t="e">
        <f>M240</f>
        <v>#VALUE!</v>
      </c>
      <c r="G240" s="16" t="e">
        <f>N240</f>
        <v>#VALUE!</v>
      </c>
      <c r="L240" s="16">
        <v>5</v>
      </c>
      <c r="M240" s="72" t="e">
        <f>DGET(種族解放条件,T240,O238:O239)</f>
        <v>#VALUE!</v>
      </c>
      <c r="N240" s="72" t="e">
        <f>DGET(種族解放条件,U240,O238:O239)</f>
        <v>#VALUE!</v>
      </c>
      <c r="O240" s="16"/>
      <c r="P240" s="16"/>
      <c r="Q240" s="16"/>
      <c r="R240" s="16"/>
      <c r="S240" s="16"/>
      <c r="T240" s="16">
        <v>6</v>
      </c>
      <c r="U240" s="16">
        <v>7</v>
      </c>
      <c r="AE240" s="59">
        <v>148</v>
      </c>
      <c r="AF240" s="59">
        <f ca="1">IF(AI240&lt;&gt;0,0,COUNTIF(AI$92:$AI240,0))</f>
        <v>0</v>
      </c>
      <c r="AG240" s="59" t="s">
        <v>243</v>
      </c>
      <c r="AH240" s="59" t="s">
        <v>245</v>
      </c>
      <c r="AI240" s="59">
        <f t="shared" ca="1" si="107"/>
        <v>1</v>
      </c>
      <c r="AJ240" s="53">
        <f t="shared" ca="1" si="108"/>
        <v>0</v>
      </c>
      <c r="AK240" s="53">
        <f t="shared" ca="1" si="109"/>
        <v>0</v>
      </c>
      <c r="AL240" s="53">
        <f t="shared" ca="1" si="110"/>
        <v>0</v>
      </c>
      <c r="AM240" s="53">
        <f t="shared" ca="1" si="111"/>
        <v>0</v>
      </c>
      <c r="AN240" s="53">
        <f t="shared" ca="1" si="112"/>
        <v>0</v>
      </c>
      <c r="AO240" s="53">
        <f t="shared" ca="1" si="113"/>
        <v>0</v>
      </c>
      <c r="AP240" s="53">
        <f t="shared" ca="1" si="114"/>
        <v>0</v>
      </c>
      <c r="AQ240" s="53">
        <f t="shared" ca="1" si="115"/>
        <v>0</v>
      </c>
      <c r="AR240" s="53">
        <f t="shared" ca="1" si="116"/>
        <v>0</v>
      </c>
      <c r="AS240" s="53">
        <f t="shared" ca="1" si="117"/>
        <v>0</v>
      </c>
      <c r="AT240" s="53">
        <f t="shared" ca="1" si="118"/>
        <v>0</v>
      </c>
      <c r="AU240" s="53">
        <f t="shared" ca="1" si="119"/>
        <v>0</v>
      </c>
      <c r="AV240" s="53">
        <f t="shared" ca="1" si="120"/>
        <v>0</v>
      </c>
      <c r="AW240" s="53">
        <f t="shared" ca="1" si="121"/>
        <v>0</v>
      </c>
      <c r="AX240" s="53">
        <f t="shared" ca="1" si="122"/>
        <v>0</v>
      </c>
      <c r="AY240" s="53">
        <f t="shared" ca="1" si="123"/>
        <v>0</v>
      </c>
      <c r="AZ240" s="53">
        <f t="shared" ca="1" si="124"/>
        <v>0</v>
      </c>
      <c r="BA240" s="53">
        <f t="shared" ca="1" si="125"/>
        <v>0</v>
      </c>
      <c r="BB240" s="53">
        <f t="shared" ca="1" si="126"/>
        <v>0</v>
      </c>
      <c r="BC240" s="53">
        <f t="shared" ca="1" si="127"/>
        <v>0</v>
      </c>
      <c r="BD240" s="53">
        <f t="shared" ca="1" si="128"/>
        <v>0</v>
      </c>
      <c r="BE240" s="53">
        <f t="shared" ca="1" si="129"/>
        <v>0</v>
      </c>
      <c r="BF240" s="53">
        <f t="shared" ca="1" si="130"/>
        <v>0</v>
      </c>
      <c r="BG240" s="53">
        <f t="shared" ca="1" si="131"/>
        <v>1</v>
      </c>
      <c r="BH240" s="53">
        <f t="shared" ca="1" si="132"/>
        <v>0</v>
      </c>
      <c r="BI240" s="53">
        <f t="shared" ca="1" si="133"/>
        <v>0</v>
      </c>
      <c r="BJ240" s="53">
        <f t="shared" ca="1" si="134"/>
        <v>0</v>
      </c>
      <c r="BK240" s="53">
        <f t="shared" ca="1" si="135"/>
        <v>0</v>
      </c>
      <c r="BL240" s="53">
        <f t="shared" ca="1" si="136"/>
        <v>0</v>
      </c>
      <c r="BM240" s="53">
        <f t="shared" ca="1" si="137"/>
        <v>0</v>
      </c>
      <c r="BN240" s="53">
        <f t="shared" ca="1" si="138"/>
        <v>0</v>
      </c>
      <c r="BO240" s="53">
        <f t="shared" ca="1" si="139"/>
        <v>0</v>
      </c>
      <c r="BP240" s="53">
        <f t="shared" ca="1" si="140"/>
        <v>0</v>
      </c>
      <c r="BQ240" s="53">
        <f t="shared" ca="1" si="141"/>
        <v>0</v>
      </c>
      <c r="BR240" s="53">
        <f t="shared" ca="1" si="142"/>
        <v>0</v>
      </c>
      <c r="BS240" s="53">
        <f t="shared" ca="1" si="143"/>
        <v>0</v>
      </c>
      <c r="BU240" s="53">
        <v>0</v>
      </c>
      <c r="BV240" s="53">
        <v>0</v>
      </c>
      <c r="BW240" s="53">
        <v>0</v>
      </c>
      <c r="BX240" s="53">
        <v>0</v>
      </c>
      <c r="BY240" s="53">
        <v>0</v>
      </c>
      <c r="BZ240" s="53">
        <v>0</v>
      </c>
      <c r="CA240" s="53">
        <v>0</v>
      </c>
      <c r="CB240" s="53">
        <v>0</v>
      </c>
      <c r="CC240" s="53">
        <v>0</v>
      </c>
      <c r="CD240" s="53">
        <v>0</v>
      </c>
      <c r="CE240" s="53">
        <v>0</v>
      </c>
      <c r="CF240" s="53">
        <v>0</v>
      </c>
      <c r="CG240" s="53">
        <v>0</v>
      </c>
      <c r="CH240" s="53">
        <v>0</v>
      </c>
      <c r="CI240" s="53">
        <v>0</v>
      </c>
      <c r="CJ240" s="53">
        <v>0</v>
      </c>
      <c r="CK240" s="53">
        <v>0</v>
      </c>
      <c r="CL240" s="53">
        <v>0</v>
      </c>
      <c r="CM240" s="53">
        <v>0</v>
      </c>
      <c r="CN240" s="53">
        <v>0</v>
      </c>
      <c r="CO240" s="53">
        <v>0</v>
      </c>
      <c r="CP240" s="53">
        <v>0</v>
      </c>
      <c r="CQ240" s="53">
        <v>0</v>
      </c>
      <c r="CR240" s="53">
        <v>1</v>
      </c>
      <c r="CS240" s="53">
        <v>0</v>
      </c>
      <c r="CT240" s="53">
        <v>0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0</v>
      </c>
      <c r="DA240" s="53">
        <v>0</v>
      </c>
      <c r="DB240" s="53">
        <v>0</v>
      </c>
      <c r="DC240" s="53">
        <v>0</v>
      </c>
      <c r="DD240" s="53">
        <v>0</v>
      </c>
    </row>
    <row r="241" spans="3:108" hidden="1" outlineLevel="1">
      <c r="C241" s="16" t="e">
        <f t="shared" si="144"/>
        <v>#DIV/0!</v>
      </c>
      <c r="D241" s="16">
        <f t="shared" si="145"/>
        <v>0</v>
      </c>
      <c r="E241" s="16">
        <f>COUNTIF($F$136:F241,F241)</f>
        <v>99</v>
      </c>
      <c r="F241" s="16" t="e">
        <f>M241</f>
        <v>#VALUE!</v>
      </c>
      <c r="G241" s="16" t="e">
        <f>N241</f>
        <v>#VALUE!</v>
      </c>
      <c r="L241" s="16">
        <v>5</v>
      </c>
      <c r="M241" s="72" t="e">
        <f>DGET(種族解放条件,T241,O238:O239)</f>
        <v>#VALUE!</v>
      </c>
      <c r="N241" s="72" t="e">
        <f>DGET(種族解放条件,U241,O238:O239)</f>
        <v>#VALUE!</v>
      </c>
      <c r="O241" s="16" t="s">
        <v>2</v>
      </c>
      <c r="P241" s="16"/>
      <c r="Q241" s="16"/>
      <c r="R241" s="16"/>
      <c r="S241" s="16"/>
      <c r="T241" s="16">
        <v>8</v>
      </c>
      <c r="U241" s="16">
        <v>9</v>
      </c>
      <c r="AE241" s="59">
        <v>149</v>
      </c>
      <c r="AF241" s="59">
        <f ca="1">IF(AI241&lt;&gt;0,0,COUNTIF(AI$92:$AI241,0))</f>
        <v>0</v>
      </c>
      <c r="AG241" s="59" t="s">
        <v>243</v>
      </c>
      <c r="AH241" s="59" t="s">
        <v>246</v>
      </c>
      <c r="AI241" s="59">
        <f t="shared" ca="1" si="107"/>
        <v>1</v>
      </c>
      <c r="AJ241" s="53">
        <f t="shared" ca="1" si="108"/>
        <v>0</v>
      </c>
      <c r="AK241" s="53">
        <f t="shared" ca="1" si="109"/>
        <v>0</v>
      </c>
      <c r="AL241" s="53">
        <f t="shared" ca="1" si="110"/>
        <v>0</v>
      </c>
      <c r="AM241" s="53">
        <f t="shared" ca="1" si="111"/>
        <v>0</v>
      </c>
      <c r="AN241" s="53">
        <f t="shared" ca="1" si="112"/>
        <v>0</v>
      </c>
      <c r="AO241" s="53">
        <f t="shared" ca="1" si="113"/>
        <v>0</v>
      </c>
      <c r="AP241" s="53">
        <f t="shared" ca="1" si="114"/>
        <v>0</v>
      </c>
      <c r="AQ241" s="53">
        <f t="shared" ca="1" si="115"/>
        <v>0</v>
      </c>
      <c r="AR241" s="53">
        <f t="shared" ca="1" si="116"/>
        <v>0</v>
      </c>
      <c r="AS241" s="53">
        <f t="shared" ca="1" si="117"/>
        <v>0</v>
      </c>
      <c r="AT241" s="53">
        <f t="shared" ca="1" si="118"/>
        <v>0</v>
      </c>
      <c r="AU241" s="53">
        <f t="shared" ca="1" si="119"/>
        <v>0</v>
      </c>
      <c r="AV241" s="53">
        <f t="shared" ca="1" si="120"/>
        <v>0</v>
      </c>
      <c r="AW241" s="53">
        <f t="shared" ca="1" si="121"/>
        <v>0</v>
      </c>
      <c r="AX241" s="53">
        <f t="shared" ca="1" si="122"/>
        <v>0</v>
      </c>
      <c r="AY241" s="53">
        <f t="shared" ca="1" si="123"/>
        <v>0</v>
      </c>
      <c r="AZ241" s="53">
        <f t="shared" ca="1" si="124"/>
        <v>0</v>
      </c>
      <c r="BA241" s="53">
        <f t="shared" ca="1" si="125"/>
        <v>0</v>
      </c>
      <c r="BB241" s="53">
        <f t="shared" ca="1" si="126"/>
        <v>0</v>
      </c>
      <c r="BC241" s="53">
        <f t="shared" ca="1" si="127"/>
        <v>0</v>
      </c>
      <c r="BD241" s="53">
        <f t="shared" ca="1" si="128"/>
        <v>0</v>
      </c>
      <c r="BE241" s="53">
        <f t="shared" ca="1" si="129"/>
        <v>0</v>
      </c>
      <c r="BF241" s="53">
        <f t="shared" ca="1" si="130"/>
        <v>0</v>
      </c>
      <c r="BG241" s="53">
        <f t="shared" ca="1" si="131"/>
        <v>1</v>
      </c>
      <c r="BH241" s="53">
        <f t="shared" ca="1" si="132"/>
        <v>0</v>
      </c>
      <c r="BI241" s="53">
        <f t="shared" ca="1" si="133"/>
        <v>0</v>
      </c>
      <c r="BJ241" s="53">
        <f t="shared" ca="1" si="134"/>
        <v>0</v>
      </c>
      <c r="BK241" s="53">
        <f t="shared" ca="1" si="135"/>
        <v>0</v>
      </c>
      <c r="BL241" s="53">
        <f t="shared" ca="1" si="136"/>
        <v>0</v>
      </c>
      <c r="BM241" s="53">
        <f t="shared" ca="1" si="137"/>
        <v>0</v>
      </c>
      <c r="BN241" s="53">
        <f t="shared" ca="1" si="138"/>
        <v>0</v>
      </c>
      <c r="BO241" s="53">
        <f t="shared" ca="1" si="139"/>
        <v>0</v>
      </c>
      <c r="BP241" s="53">
        <f t="shared" ca="1" si="140"/>
        <v>0</v>
      </c>
      <c r="BQ241" s="53">
        <f t="shared" ca="1" si="141"/>
        <v>0</v>
      </c>
      <c r="BR241" s="53">
        <f t="shared" ca="1" si="142"/>
        <v>0</v>
      </c>
      <c r="BS241" s="53">
        <f t="shared" ca="1" si="143"/>
        <v>0</v>
      </c>
      <c r="BU241" s="53">
        <v>0</v>
      </c>
      <c r="BV241" s="53">
        <v>0</v>
      </c>
      <c r="BW241" s="53">
        <v>0</v>
      </c>
      <c r="BX241" s="53">
        <v>0</v>
      </c>
      <c r="BY241" s="53">
        <v>0</v>
      </c>
      <c r="BZ241" s="53">
        <v>0</v>
      </c>
      <c r="CA241" s="53">
        <v>0</v>
      </c>
      <c r="CB241" s="53">
        <v>0</v>
      </c>
      <c r="CC241" s="53">
        <v>0</v>
      </c>
      <c r="CD241" s="53">
        <v>0</v>
      </c>
      <c r="CE241" s="53">
        <v>0</v>
      </c>
      <c r="CF241" s="53">
        <v>0</v>
      </c>
      <c r="CG241" s="53">
        <v>0</v>
      </c>
      <c r="CH241" s="53">
        <v>0</v>
      </c>
      <c r="CI241" s="53">
        <v>0</v>
      </c>
      <c r="CJ241" s="53">
        <v>0</v>
      </c>
      <c r="CK241" s="53">
        <v>0</v>
      </c>
      <c r="CL241" s="53">
        <v>0</v>
      </c>
      <c r="CM241" s="53">
        <v>0</v>
      </c>
      <c r="CN241" s="53">
        <v>0</v>
      </c>
      <c r="CO241" s="53">
        <v>0</v>
      </c>
      <c r="CP241" s="53">
        <v>0</v>
      </c>
      <c r="CQ241" s="53">
        <v>0</v>
      </c>
      <c r="CR241" s="53">
        <v>2</v>
      </c>
      <c r="CS241" s="53">
        <v>0</v>
      </c>
      <c r="CT241" s="53">
        <v>0</v>
      </c>
      <c r="CU241" s="53">
        <v>0</v>
      </c>
      <c r="CV241" s="53">
        <v>0</v>
      </c>
      <c r="CW241" s="53">
        <v>0</v>
      </c>
      <c r="CX241" s="53">
        <v>0</v>
      </c>
      <c r="CY241" s="53">
        <v>0</v>
      </c>
      <c r="CZ241" s="53">
        <v>0</v>
      </c>
      <c r="DA241" s="53">
        <v>0</v>
      </c>
      <c r="DB241" s="53">
        <v>0</v>
      </c>
      <c r="DC241" s="53">
        <v>0</v>
      </c>
      <c r="DD241" s="53">
        <v>0</v>
      </c>
    </row>
    <row r="242" spans="3:108" hidden="1" outlineLevel="1">
      <c r="C242" s="16" t="e">
        <f t="shared" si="144"/>
        <v>#DIV/0!</v>
      </c>
      <c r="D242" s="16">
        <f t="shared" si="145"/>
        <v>0</v>
      </c>
      <c r="E242" s="16">
        <f>COUNTIF($F$136:F242,F242)</f>
        <v>100</v>
      </c>
      <c r="F242" s="16" t="e">
        <f>O242</f>
        <v>#VALUE!</v>
      </c>
      <c r="G242" s="16" t="e">
        <f>P242</f>
        <v>#VALUE!</v>
      </c>
      <c r="L242" s="16">
        <v>4</v>
      </c>
      <c r="M242" s="16"/>
      <c r="N242" s="16"/>
      <c r="O242" s="71" t="e">
        <f>DGET(種族解放条件,T242,P237:P238)</f>
        <v>#VALUE!</v>
      </c>
      <c r="P242" s="71" t="e">
        <f>DGET(種族解放条件,U242,P237:P238)</f>
        <v>#VALUE!</v>
      </c>
      <c r="Q242" s="16"/>
      <c r="R242" s="16"/>
      <c r="S242" s="16"/>
      <c r="T242" s="16">
        <v>8</v>
      </c>
      <c r="U242" s="16">
        <v>9</v>
      </c>
      <c r="AE242" s="59">
        <v>150</v>
      </c>
      <c r="AF242" s="59">
        <f ca="1">IF(AI242&lt;&gt;0,0,COUNTIF(AI$92:$AI242,0))</f>
        <v>0</v>
      </c>
      <c r="AG242" s="59" t="s">
        <v>243</v>
      </c>
      <c r="AH242" s="59" t="s">
        <v>247</v>
      </c>
      <c r="AI242" s="59">
        <f t="shared" ca="1" si="107"/>
        <v>1</v>
      </c>
      <c r="AJ242" s="53">
        <f t="shared" ca="1" si="108"/>
        <v>0</v>
      </c>
      <c r="AK242" s="53">
        <f t="shared" ca="1" si="109"/>
        <v>0</v>
      </c>
      <c r="AL242" s="53">
        <f t="shared" ca="1" si="110"/>
        <v>0</v>
      </c>
      <c r="AM242" s="53">
        <f t="shared" ca="1" si="111"/>
        <v>0</v>
      </c>
      <c r="AN242" s="53">
        <f t="shared" ca="1" si="112"/>
        <v>0</v>
      </c>
      <c r="AO242" s="53">
        <f t="shared" ca="1" si="113"/>
        <v>0</v>
      </c>
      <c r="AP242" s="53">
        <f t="shared" ca="1" si="114"/>
        <v>0</v>
      </c>
      <c r="AQ242" s="53">
        <f t="shared" ca="1" si="115"/>
        <v>0</v>
      </c>
      <c r="AR242" s="53">
        <f t="shared" ca="1" si="116"/>
        <v>0</v>
      </c>
      <c r="AS242" s="53">
        <f t="shared" ca="1" si="117"/>
        <v>0</v>
      </c>
      <c r="AT242" s="53">
        <f t="shared" ca="1" si="118"/>
        <v>0</v>
      </c>
      <c r="AU242" s="53">
        <f t="shared" ca="1" si="119"/>
        <v>0</v>
      </c>
      <c r="AV242" s="53">
        <f t="shared" ca="1" si="120"/>
        <v>0</v>
      </c>
      <c r="AW242" s="53">
        <f t="shared" ca="1" si="121"/>
        <v>0</v>
      </c>
      <c r="AX242" s="53">
        <f t="shared" ca="1" si="122"/>
        <v>0</v>
      </c>
      <c r="AY242" s="53">
        <f t="shared" ca="1" si="123"/>
        <v>0</v>
      </c>
      <c r="AZ242" s="53">
        <f t="shared" ca="1" si="124"/>
        <v>0</v>
      </c>
      <c r="BA242" s="53">
        <f t="shared" ca="1" si="125"/>
        <v>0</v>
      </c>
      <c r="BB242" s="53">
        <f t="shared" ca="1" si="126"/>
        <v>0</v>
      </c>
      <c r="BC242" s="53">
        <f t="shared" ca="1" si="127"/>
        <v>0</v>
      </c>
      <c r="BD242" s="53">
        <f t="shared" ca="1" si="128"/>
        <v>0</v>
      </c>
      <c r="BE242" s="53">
        <f t="shared" ca="1" si="129"/>
        <v>0</v>
      </c>
      <c r="BF242" s="53">
        <f t="shared" ca="1" si="130"/>
        <v>0</v>
      </c>
      <c r="BG242" s="53">
        <f t="shared" ca="1" si="131"/>
        <v>1</v>
      </c>
      <c r="BH242" s="53">
        <f t="shared" ca="1" si="132"/>
        <v>0</v>
      </c>
      <c r="BI242" s="53">
        <f t="shared" ca="1" si="133"/>
        <v>0</v>
      </c>
      <c r="BJ242" s="53">
        <f t="shared" ca="1" si="134"/>
        <v>0</v>
      </c>
      <c r="BK242" s="53">
        <f t="shared" ca="1" si="135"/>
        <v>0</v>
      </c>
      <c r="BL242" s="53">
        <f t="shared" ca="1" si="136"/>
        <v>0</v>
      </c>
      <c r="BM242" s="53">
        <f t="shared" ca="1" si="137"/>
        <v>0</v>
      </c>
      <c r="BN242" s="53">
        <f t="shared" ca="1" si="138"/>
        <v>0</v>
      </c>
      <c r="BO242" s="53">
        <f t="shared" ca="1" si="139"/>
        <v>0</v>
      </c>
      <c r="BP242" s="53">
        <f t="shared" ca="1" si="140"/>
        <v>0</v>
      </c>
      <c r="BQ242" s="53">
        <f t="shared" ca="1" si="141"/>
        <v>0</v>
      </c>
      <c r="BR242" s="53">
        <f t="shared" ca="1" si="142"/>
        <v>0</v>
      </c>
      <c r="BS242" s="53">
        <f t="shared" ca="1" si="143"/>
        <v>0</v>
      </c>
      <c r="BU242" s="53">
        <v>0</v>
      </c>
      <c r="BV242" s="53">
        <v>0</v>
      </c>
      <c r="BW242" s="53">
        <v>0</v>
      </c>
      <c r="BX242" s="53">
        <v>0</v>
      </c>
      <c r="BY242" s="53">
        <v>0</v>
      </c>
      <c r="BZ242" s="53">
        <v>0</v>
      </c>
      <c r="CA242" s="53">
        <v>0</v>
      </c>
      <c r="CB242" s="53">
        <v>0</v>
      </c>
      <c r="CC242" s="53">
        <v>0</v>
      </c>
      <c r="CD242" s="53">
        <v>0</v>
      </c>
      <c r="CE242" s="53">
        <v>0</v>
      </c>
      <c r="CF242" s="53">
        <v>0</v>
      </c>
      <c r="CG242" s="53">
        <v>0</v>
      </c>
      <c r="CH242" s="53">
        <v>0</v>
      </c>
      <c r="CI242" s="53">
        <v>0</v>
      </c>
      <c r="CJ242" s="53">
        <v>0</v>
      </c>
      <c r="CK242" s="53">
        <v>0</v>
      </c>
      <c r="CL242" s="53">
        <v>0</v>
      </c>
      <c r="CM242" s="53">
        <v>0</v>
      </c>
      <c r="CN242" s="53">
        <v>0</v>
      </c>
      <c r="CO242" s="53">
        <v>0</v>
      </c>
      <c r="CP242" s="53">
        <v>0</v>
      </c>
      <c r="CQ242" s="53">
        <v>0</v>
      </c>
      <c r="CR242" s="53">
        <v>3</v>
      </c>
      <c r="CS242" s="53">
        <v>0</v>
      </c>
      <c r="CT242" s="53">
        <v>0</v>
      </c>
      <c r="CU242" s="53">
        <v>0</v>
      </c>
      <c r="CV242" s="53">
        <v>0</v>
      </c>
      <c r="CW242" s="53">
        <v>0</v>
      </c>
      <c r="CX242" s="53">
        <v>0</v>
      </c>
      <c r="CY242" s="53">
        <v>0</v>
      </c>
      <c r="CZ242" s="53">
        <v>0</v>
      </c>
      <c r="DA242" s="53">
        <v>0</v>
      </c>
      <c r="DB242" s="53">
        <v>0</v>
      </c>
      <c r="DC242" s="53">
        <v>0</v>
      </c>
      <c r="DD242" s="53">
        <v>0</v>
      </c>
    </row>
    <row r="243" spans="3:108" hidden="1" outlineLevel="1">
      <c r="C243" s="16" t="e">
        <f t="shared" si="144"/>
        <v>#DIV/0!</v>
      </c>
      <c r="D243" s="16">
        <f t="shared" si="145"/>
        <v>0</v>
      </c>
      <c r="E243" s="16">
        <f>COUNTIF($F$136:F243,F243)</f>
        <v>101</v>
      </c>
      <c r="F243" s="16" t="e">
        <f>M243</f>
        <v>#VALUE!</v>
      </c>
      <c r="G243" s="16" t="e">
        <f>N243</f>
        <v>#VALUE!</v>
      </c>
      <c r="L243" s="16">
        <v>5</v>
      </c>
      <c r="M243" s="72" t="e">
        <f>DGET(種族解放条件,T243,O241:O242)</f>
        <v>#VALUE!</v>
      </c>
      <c r="N243" s="72" t="e">
        <f>DGET(種族解放条件,U243,O241:O242)</f>
        <v>#VALUE!</v>
      </c>
      <c r="O243" s="16"/>
      <c r="P243" s="16"/>
      <c r="Q243" s="16"/>
      <c r="R243" s="16"/>
      <c r="S243" s="16"/>
      <c r="T243" s="16">
        <v>6</v>
      </c>
      <c r="U243" s="16">
        <v>7</v>
      </c>
      <c r="AE243" s="59">
        <v>151</v>
      </c>
      <c r="AF243" s="59">
        <f ca="1">IF(AI243&lt;&gt;0,0,COUNTIF(AI$92:$AI243,0))</f>
        <v>0</v>
      </c>
      <c r="AG243" s="59" t="s">
        <v>243</v>
      </c>
      <c r="AH243" s="59" t="s">
        <v>248</v>
      </c>
      <c r="AI243" s="59">
        <f t="shared" ca="1" si="107"/>
        <v>1</v>
      </c>
      <c r="AJ243" s="53">
        <f t="shared" ca="1" si="108"/>
        <v>0</v>
      </c>
      <c r="AK243" s="53">
        <f t="shared" ca="1" si="109"/>
        <v>0</v>
      </c>
      <c r="AL243" s="53">
        <f t="shared" ca="1" si="110"/>
        <v>0</v>
      </c>
      <c r="AM243" s="53">
        <f t="shared" ca="1" si="111"/>
        <v>0</v>
      </c>
      <c r="AN243" s="53">
        <f t="shared" ca="1" si="112"/>
        <v>0</v>
      </c>
      <c r="AO243" s="53">
        <f t="shared" ca="1" si="113"/>
        <v>0</v>
      </c>
      <c r="AP243" s="53">
        <f t="shared" ca="1" si="114"/>
        <v>0</v>
      </c>
      <c r="AQ243" s="53">
        <f t="shared" ca="1" si="115"/>
        <v>0</v>
      </c>
      <c r="AR243" s="53">
        <f t="shared" ca="1" si="116"/>
        <v>0</v>
      </c>
      <c r="AS243" s="53">
        <f t="shared" ca="1" si="117"/>
        <v>0</v>
      </c>
      <c r="AT243" s="53">
        <f t="shared" ca="1" si="118"/>
        <v>0</v>
      </c>
      <c r="AU243" s="53">
        <f t="shared" ca="1" si="119"/>
        <v>0</v>
      </c>
      <c r="AV243" s="53">
        <f t="shared" ca="1" si="120"/>
        <v>0</v>
      </c>
      <c r="AW243" s="53">
        <f t="shared" ca="1" si="121"/>
        <v>0</v>
      </c>
      <c r="AX243" s="53">
        <f t="shared" ca="1" si="122"/>
        <v>0</v>
      </c>
      <c r="AY243" s="53">
        <f t="shared" ca="1" si="123"/>
        <v>0</v>
      </c>
      <c r="AZ243" s="53">
        <f t="shared" ca="1" si="124"/>
        <v>0</v>
      </c>
      <c r="BA243" s="53">
        <f t="shared" ca="1" si="125"/>
        <v>0</v>
      </c>
      <c r="BB243" s="53">
        <f t="shared" ca="1" si="126"/>
        <v>0</v>
      </c>
      <c r="BC243" s="53">
        <f t="shared" ca="1" si="127"/>
        <v>0</v>
      </c>
      <c r="BD243" s="53">
        <f t="shared" ca="1" si="128"/>
        <v>0</v>
      </c>
      <c r="BE243" s="53">
        <f t="shared" ca="1" si="129"/>
        <v>0</v>
      </c>
      <c r="BF243" s="53">
        <f t="shared" ca="1" si="130"/>
        <v>0</v>
      </c>
      <c r="BG243" s="53">
        <f t="shared" ca="1" si="131"/>
        <v>1</v>
      </c>
      <c r="BH243" s="53">
        <f t="shared" ca="1" si="132"/>
        <v>0</v>
      </c>
      <c r="BI243" s="53">
        <f t="shared" ca="1" si="133"/>
        <v>0</v>
      </c>
      <c r="BJ243" s="53">
        <f t="shared" ca="1" si="134"/>
        <v>0</v>
      </c>
      <c r="BK243" s="53">
        <f t="shared" ca="1" si="135"/>
        <v>0</v>
      </c>
      <c r="BL243" s="53">
        <f t="shared" ca="1" si="136"/>
        <v>0</v>
      </c>
      <c r="BM243" s="53">
        <f t="shared" ca="1" si="137"/>
        <v>0</v>
      </c>
      <c r="BN243" s="53">
        <f t="shared" ca="1" si="138"/>
        <v>0</v>
      </c>
      <c r="BO243" s="53">
        <f t="shared" ca="1" si="139"/>
        <v>0</v>
      </c>
      <c r="BP243" s="53">
        <f t="shared" ca="1" si="140"/>
        <v>0</v>
      </c>
      <c r="BQ243" s="53">
        <f t="shared" ca="1" si="141"/>
        <v>0</v>
      </c>
      <c r="BR243" s="53">
        <f t="shared" ca="1" si="142"/>
        <v>0</v>
      </c>
      <c r="BS243" s="53">
        <f t="shared" ca="1" si="143"/>
        <v>0</v>
      </c>
      <c r="BU243" s="53">
        <v>0</v>
      </c>
      <c r="BV243" s="53">
        <v>0</v>
      </c>
      <c r="BW243" s="53">
        <v>0</v>
      </c>
      <c r="BX243" s="53">
        <v>0</v>
      </c>
      <c r="BY243" s="53">
        <v>0</v>
      </c>
      <c r="BZ243" s="53">
        <v>0</v>
      </c>
      <c r="CA243" s="53">
        <v>0</v>
      </c>
      <c r="CB243" s="53">
        <v>0</v>
      </c>
      <c r="CC243" s="53">
        <v>0</v>
      </c>
      <c r="CD243" s="53">
        <v>0</v>
      </c>
      <c r="CE243" s="53">
        <v>0</v>
      </c>
      <c r="CF243" s="53">
        <v>0</v>
      </c>
      <c r="CG243" s="53">
        <v>0</v>
      </c>
      <c r="CH243" s="53">
        <v>0</v>
      </c>
      <c r="CI243" s="53">
        <v>0</v>
      </c>
      <c r="CJ243" s="53">
        <v>0</v>
      </c>
      <c r="CK243" s="53">
        <v>0</v>
      </c>
      <c r="CL243" s="53">
        <v>0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4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0</v>
      </c>
      <c r="DA243" s="53">
        <v>0</v>
      </c>
      <c r="DB243" s="53">
        <v>0</v>
      </c>
      <c r="DC243" s="53">
        <v>0</v>
      </c>
      <c r="DD243" s="53">
        <v>0</v>
      </c>
    </row>
    <row r="244" spans="3:108" hidden="1" outlineLevel="1">
      <c r="C244" s="16" t="e">
        <f t="shared" si="144"/>
        <v>#DIV/0!</v>
      </c>
      <c r="D244" s="16">
        <f t="shared" si="145"/>
        <v>0</v>
      </c>
      <c r="E244" s="16">
        <f>COUNTIF($F$136:F244,F244)</f>
        <v>102</v>
      </c>
      <c r="F244" s="16" t="e">
        <f>M244</f>
        <v>#VALUE!</v>
      </c>
      <c r="G244" s="16" t="e">
        <f>N244</f>
        <v>#VALUE!</v>
      </c>
      <c r="L244" s="16">
        <v>5</v>
      </c>
      <c r="M244" s="72" t="e">
        <f>DGET(種族解放条件,T244,O241:O242)</f>
        <v>#VALUE!</v>
      </c>
      <c r="N244" s="72" t="e">
        <f>DGET(種族解放条件,U244,O241:O242)</f>
        <v>#VALUE!</v>
      </c>
      <c r="O244" s="16"/>
      <c r="P244" s="16"/>
      <c r="Q244" s="16" t="s">
        <v>2</v>
      </c>
      <c r="R244" s="16"/>
      <c r="S244" s="16"/>
      <c r="T244" s="16">
        <v>8</v>
      </c>
      <c r="U244" s="16">
        <v>9</v>
      </c>
      <c r="AE244" s="59">
        <v>152</v>
      </c>
      <c r="AF244" s="59">
        <f ca="1">IF(AI244&lt;&gt;0,0,COUNTIF(AI$92:$AI244,0))</f>
        <v>0</v>
      </c>
      <c r="AG244" s="59" t="s">
        <v>243</v>
      </c>
      <c r="AH244" s="59" t="s">
        <v>249</v>
      </c>
      <c r="AI244" s="59">
        <f t="shared" ca="1" si="107"/>
        <v>1</v>
      </c>
      <c r="AJ244" s="53">
        <f t="shared" ca="1" si="108"/>
        <v>0</v>
      </c>
      <c r="AK244" s="53">
        <f t="shared" ca="1" si="109"/>
        <v>0</v>
      </c>
      <c r="AL244" s="53">
        <f t="shared" ca="1" si="110"/>
        <v>0</v>
      </c>
      <c r="AM244" s="53">
        <f t="shared" ca="1" si="111"/>
        <v>0</v>
      </c>
      <c r="AN244" s="53">
        <f t="shared" ca="1" si="112"/>
        <v>0</v>
      </c>
      <c r="AO244" s="53">
        <f t="shared" ca="1" si="113"/>
        <v>0</v>
      </c>
      <c r="AP244" s="53">
        <f t="shared" ca="1" si="114"/>
        <v>0</v>
      </c>
      <c r="AQ244" s="53">
        <f t="shared" ca="1" si="115"/>
        <v>0</v>
      </c>
      <c r="AR244" s="53">
        <f t="shared" ca="1" si="116"/>
        <v>0</v>
      </c>
      <c r="AS244" s="53">
        <f t="shared" ca="1" si="117"/>
        <v>0</v>
      </c>
      <c r="AT244" s="53">
        <f t="shared" ca="1" si="118"/>
        <v>0</v>
      </c>
      <c r="AU244" s="53">
        <f t="shared" ca="1" si="119"/>
        <v>0</v>
      </c>
      <c r="AV244" s="53">
        <f t="shared" ca="1" si="120"/>
        <v>0</v>
      </c>
      <c r="AW244" s="53">
        <f t="shared" ca="1" si="121"/>
        <v>0</v>
      </c>
      <c r="AX244" s="53">
        <f t="shared" ca="1" si="122"/>
        <v>0</v>
      </c>
      <c r="AY244" s="53">
        <f t="shared" ca="1" si="123"/>
        <v>0</v>
      </c>
      <c r="AZ244" s="53">
        <f t="shared" ca="1" si="124"/>
        <v>0</v>
      </c>
      <c r="BA244" s="53">
        <f t="shared" ca="1" si="125"/>
        <v>0</v>
      </c>
      <c r="BB244" s="53">
        <f t="shared" ca="1" si="126"/>
        <v>0</v>
      </c>
      <c r="BC244" s="53">
        <f t="shared" ca="1" si="127"/>
        <v>0</v>
      </c>
      <c r="BD244" s="53">
        <f t="shared" ca="1" si="128"/>
        <v>0</v>
      </c>
      <c r="BE244" s="53">
        <f t="shared" ca="1" si="129"/>
        <v>0</v>
      </c>
      <c r="BF244" s="53">
        <f t="shared" ca="1" si="130"/>
        <v>0</v>
      </c>
      <c r="BG244" s="53">
        <f t="shared" ca="1" si="131"/>
        <v>1</v>
      </c>
      <c r="BH244" s="53">
        <f t="shared" ca="1" si="132"/>
        <v>0</v>
      </c>
      <c r="BI244" s="53">
        <f t="shared" ca="1" si="133"/>
        <v>0</v>
      </c>
      <c r="BJ244" s="53">
        <f t="shared" ca="1" si="134"/>
        <v>0</v>
      </c>
      <c r="BK244" s="53">
        <f t="shared" ca="1" si="135"/>
        <v>0</v>
      </c>
      <c r="BL244" s="53">
        <f t="shared" ca="1" si="136"/>
        <v>0</v>
      </c>
      <c r="BM244" s="53">
        <f t="shared" ca="1" si="137"/>
        <v>0</v>
      </c>
      <c r="BN244" s="53">
        <f t="shared" ca="1" si="138"/>
        <v>0</v>
      </c>
      <c r="BO244" s="53">
        <f t="shared" ca="1" si="139"/>
        <v>0</v>
      </c>
      <c r="BP244" s="53">
        <f t="shared" ca="1" si="140"/>
        <v>0</v>
      </c>
      <c r="BQ244" s="53">
        <f t="shared" ca="1" si="141"/>
        <v>0</v>
      </c>
      <c r="BR244" s="53">
        <f t="shared" ca="1" si="142"/>
        <v>0</v>
      </c>
      <c r="BS244" s="53">
        <f t="shared" ca="1" si="143"/>
        <v>0</v>
      </c>
      <c r="BU244" s="53">
        <v>0</v>
      </c>
      <c r="BV244" s="53">
        <v>0</v>
      </c>
      <c r="BW244" s="53">
        <v>0</v>
      </c>
      <c r="BX244" s="53">
        <v>0</v>
      </c>
      <c r="BY244" s="53">
        <v>0</v>
      </c>
      <c r="BZ244" s="53">
        <v>0</v>
      </c>
      <c r="CA244" s="53">
        <v>0</v>
      </c>
      <c r="CB244" s="53">
        <v>0</v>
      </c>
      <c r="CC244" s="53">
        <v>0</v>
      </c>
      <c r="CD244" s="53">
        <v>0</v>
      </c>
      <c r="CE244" s="53">
        <v>0</v>
      </c>
      <c r="CF244" s="53">
        <v>0</v>
      </c>
      <c r="CG244" s="53">
        <v>0</v>
      </c>
      <c r="CH244" s="53">
        <v>0</v>
      </c>
      <c r="CI244" s="53">
        <v>0</v>
      </c>
      <c r="CJ244" s="53">
        <v>0</v>
      </c>
      <c r="CK244" s="53">
        <v>0</v>
      </c>
      <c r="CL244" s="53">
        <v>0</v>
      </c>
      <c r="CM244" s="53">
        <v>0</v>
      </c>
      <c r="CN244" s="53">
        <v>0</v>
      </c>
      <c r="CO244" s="53">
        <v>0</v>
      </c>
      <c r="CP244" s="53">
        <v>0</v>
      </c>
      <c r="CQ244" s="53">
        <v>0</v>
      </c>
      <c r="CR244" s="53">
        <v>6</v>
      </c>
      <c r="CS244" s="53">
        <v>0</v>
      </c>
      <c r="CT244" s="53">
        <v>0</v>
      </c>
      <c r="CU244" s="53">
        <v>0</v>
      </c>
      <c r="CV244" s="53">
        <v>0</v>
      </c>
      <c r="CW244" s="53">
        <v>0</v>
      </c>
      <c r="CX244" s="53">
        <v>0</v>
      </c>
      <c r="CY244" s="53">
        <v>0</v>
      </c>
      <c r="CZ244" s="53">
        <v>0</v>
      </c>
      <c r="DA244" s="53">
        <v>0</v>
      </c>
      <c r="DB244" s="53">
        <v>0</v>
      </c>
      <c r="DC244" s="53">
        <v>0</v>
      </c>
      <c r="DD244" s="53">
        <v>0</v>
      </c>
    </row>
    <row r="245" spans="3:108" hidden="1" outlineLevel="1">
      <c r="C245" s="16" t="e">
        <f t="shared" si="144"/>
        <v>#DIV/0!</v>
      </c>
      <c r="D245" s="16">
        <f t="shared" si="145"/>
        <v>0</v>
      </c>
      <c r="E245" s="16">
        <f>COUNTIF($F$136:F245,F245)</f>
        <v>103</v>
      </c>
      <c r="F245" s="16" t="e">
        <f>Q245</f>
        <v>#VALUE!</v>
      </c>
      <c r="G245" s="16" t="e">
        <f>R245</f>
        <v>#VALUE!</v>
      </c>
      <c r="L245" s="16">
        <v>2</v>
      </c>
      <c r="M245" s="16"/>
      <c r="N245" s="16"/>
      <c r="O245" s="16"/>
      <c r="P245" s="16" t="s">
        <v>2</v>
      </c>
      <c r="Q245" s="69" t="e">
        <f>DGET(種族解放条件,T245,R228:R229)</f>
        <v>#VALUE!</v>
      </c>
      <c r="R245" s="69" t="e">
        <f>DGET(種族解放条件,U245,R228:R229)</f>
        <v>#VALUE!</v>
      </c>
      <c r="S245" s="16"/>
      <c r="T245" s="16">
        <v>8</v>
      </c>
      <c r="U245" s="16">
        <v>9</v>
      </c>
      <c r="AE245" s="59">
        <v>153</v>
      </c>
      <c r="AF245" s="59">
        <f ca="1">IF(AI245&lt;&gt;0,0,COUNTIF(AI$92:$AI245,0))</f>
        <v>0</v>
      </c>
      <c r="AG245" s="59" t="s">
        <v>243</v>
      </c>
      <c r="AH245" s="59" t="s">
        <v>250</v>
      </c>
      <c r="AI245" s="59">
        <f t="shared" ca="1" si="107"/>
        <v>2</v>
      </c>
      <c r="AJ245" s="53">
        <f t="shared" ca="1" si="108"/>
        <v>0</v>
      </c>
      <c r="AK245" s="53">
        <f t="shared" ca="1" si="109"/>
        <v>0</v>
      </c>
      <c r="AL245" s="53">
        <f t="shared" ca="1" si="110"/>
        <v>0</v>
      </c>
      <c r="AM245" s="53">
        <f t="shared" ca="1" si="111"/>
        <v>0</v>
      </c>
      <c r="AN245" s="53">
        <f t="shared" ca="1" si="112"/>
        <v>0</v>
      </c>
      <c r="AO245" s="53">
        <f t="shared" ca="1" si="113"/>
        <v>0</v>
      </c>
      <c r="AP245" s="53">
        <f t="shared" ca="1" si="114"/>
        <v>0</v>
      </c>
      <c r="AQ245" s="53">
        <f t="shared" ca="1" si="115"/>
        <v>0</v>
      </c>
      <c r="AR245" s="53">
        <f t="shared" ca="1" si="116"/>
        <v>0</v>
      </c>
      <c r="AS245" s="53">
        <f t="shared" ca="1" si="117"/>
        <v>0</v>
      </c>
      <c r="AT245" s="53">
        <f t="shared" ca="1" si="118"/>
        <v>0</v>
      </c>
      <c r="AU245" s="53">
        <f t="shared" ca="1" si="119"/>
        <v>0</v>
      </c>
      <c r="AV245" s="53">
        <f t="shared" ca="1" si="120"/>
        <v>0</v>
      </c>
      <c r="AW245" s="53">
        <f t="shared" ca="1" si="121"/>
        <v>0</v>
      </c>
      <c r="AX245" s="53">
        <f t="shared" ca="1" si="122"/>
        <v>0</v>
      </c>
      <c r="AY245" s="53">
        <f t="shared" ca="1" si="123"/>
        <v>0</v>
      </c>
      <c r="AZ245" s="53">
        <f t="shared" ca="1" si="124"/>
        <v>0</v>
      </c>
      <c r="BA245" s="53">
        <f t="shared" ca="1" si="125"/>
        <v>0</v>
      </c>
      <c r="BB245" s="53">
        <f t="shared" ca="1" si="126"/>
        <v>0</v>
      </c>
      <c r="BC245" s="53">
        <f t="shared" ca="1" si="127"/>
        <v>0</v>
      </c>
      <c r="BD245" s="53">
        <f t="shared" ca="1" si="128"/>
        <v>0</v>
      </c>
      <c r="BE245" s="53">
        <f t="shared" ca="1" si="129"/>
        <v>0</v>
      </c>
      <c r="BF245" s="53">
        <f t="shared" ca="1" si="130"/>
        <v>0</v>
      </c>
      <c r="BG245" s="53">
        <f t="shared" ca="1" si="131"/>
        <v>1</v>
      </c>
      <c r="BH245" s="53">
        <f t="shared" ca="1" si="132"/>
        <v>0</v>
      </c>
      <c r="BI245" s="53">
        <f t="shared" ca="1" si="133"/>
        <v>0</v>
      </c>
      <c r="BJ245" s="53">
        <f t="shared" ca="1" si="134"/>
        <v>0</v>
      </c>
      <c r="BK245" s="53">
        <f t="shared" ca="1" si="135"/>
        <v>0</v>
      </c>
      <c r="BL245" s="53">
        <f t="shared" ca="1" si="136"/>
        <v>0</v>
      </c>
      <c r="BM245" s="53">
        <f t="shared" ca="1" si="137"/>
        <v>1</v>
      </c>
      <c r="BN245" s="53">
        <f t="shared" ca="1" si="138"/>
        <v>0</v>
      </c>
      <c r="BO245" s="53">
        <f t="shared" ca="1" si="139"/>
        <v>0</v>
      </c>
      <c r="BP245" s="53">
        <f t="shared" ca="1" si="140"/>
        <v>0</v>
      </c>
      <c r="BQ245" s="53">
        <f t="shared" ca="1" si="141"/>
        <v>0</v>
      </c>
      <c r="BR245" s="53">
        <f t="shared" ca="1" si="142"/>
        <v>0</v>
      </c>
      <c r="BS245" s="53">
        <f t="shared" ca="1" si="143"/>
        <v>0</v>
      </c>
      <c r="BU245" s="53">
        <v>0</v>
      </c>
      <c r="BV245" s="53">
        <v>0</v>
      </c>
      <c r="BW245" s="53">
        <v>0</v>
      </c>
      <c r="BX245" s="53">
        <v>0</v>
      </c>
      <c r="BY245" s="53">
        <v>0</v>
      </c>
      <c r="BZ245" s="53">
        <v>0</v>
      </c>
      <c r="CA245" s="53">
        <v>0</v>
      </c>
      <c r="CB245" s="53">
        <v>0</v>
      </c>
      <c r="CC245" s="53">
        <v>0</v>
      </c>
      <c r="CD245" s="53">
        <v>0</v>
      </c>
      <c r="CE245" s="53">
        <v>0</v>
      </c>
      <c r="CF245" s="53">
        <v>0</v>
      </c>
      <c r="CG245" s="53">
        <v>0</v>
      </c>
      <c r="CH245" s="53">
        <v>0</v>
      </c>
      <c r="CI245" s="53">
        <v>0</v>
      </c>
      <c r="CJ245" s="53">
        <v>0</v>
      </c>
      <c r="CK245" s="53">
        <v>0</v>
      </c>
      <c r="CL245" s="53">
        <v>0</v>
      </c>
      <c r="CM245" s="53">
        <v>0</v>
      </c>
      <c r="CN245" s="53">
        <v>0</v>
      </c>
      <c r="CO245" s="53">
        <v>0</v>
      </c>
      <c r="CP245" s="53">
        <v>0</v>
      </c>
      <c r="CQ245" s="53">
        <v>0</v>
      </c>
      <c r="CR245" s="53">
        <v>9</v>
      </c>
      <c r="CS245" s="53">
        <v>0</v>
      </c>
      <c r="CT245" s="53">
        <v>0</v>
      </c>
      <c r="CU245" s="53">
        <v>0</v>
      </c>
      <c r="CV245" s="53">
        <v>0</v>
      </c>
      <c r="CW245" s="53">
        <v>0</v>
      </c>
      <c r="CX245" s="53">
        <v>10</v>
      </c>
      <c r="CY245" s="53">
        <v>0</v>
      </c>
      <c r="CZ245" s="53">
        <v>0</v>
      </c>
      <c r="DA245" s="53">
        <v>0</v>
      </c>
      <c r="DB245" s="53">
        <v>0</v>
      </c>
      <c r="DC245" s="53">
        <v>0</v>
      </c>
      <c r="DD245" s="53">
        <v>0</v>
      </c>
    </row>
    <row r="246" spans="3:108" hidden="1" outlineLevel="1">
      <c r="C246" s="16" t="e">
        <f t="shared" si="144"/>
        <v>#DIV/0!</v>
      </c>
      <c r="D246" s="16">
        <f t="shared" si="145"/>
        <v>0</v>
      </c>
      <c r="E246" s="16">
        <f>COUNTIF($F$136:F246,F246)</f>
        <v>104</v>
      </c>
      <c r="F246" s="16" t="e">
        <f>P246</f>
        <v>#VALUE!</v>
      </c>
      <c r="G246" s="16" t="e">
        <f>Q246</f>
        <v>#VALUE!</v>
      </c>
      <c r="L246" s="16">
        <v>3</v>
      </c>
      <c r="M246" s="16"/>
      <c r="N246" s="16"/>
      <c r="O246" s="16" t="s">
        <v>2</v>
      </c>
      <c r="P246" s="70" t="e">
        <f>DGET(種族解放条件,T246,Q244:Q245)</f>
        <v>#VALUE!</v>
      </c>
      <c r="Q246" s="70" t="e">
        <f>DGET(種族解放条件,U246,Q244:Q245)</f>
        <v>#VALUE!</v>
      </c>
      <c r="R246" s="16"/>
      <c r="S246" s="16"/>
      <c r="T246" s="16">
        <v>6</v>
      </c>
      <c r="U246" s="16">
        <v>7</v>
      </c>
      <c r="AE246" s="59">
        <v>154</v>
      </c>
      <c r="AF246" s="59">
        <f ca="1">IF(AI246&lt;&gt;0,0,COUNTIF(AI$92:$AI246,0))</f>
        <v>0</v>
      </c>
      <c r="AG246" s="59" t="s">
        <v>243</v>
      </c>
      <c r="AH246" s="59" t="s">
        <v>251</v>
      </c>
      <c r="AI246" s="59">
        <f t="shared" ca="1" si="107"/>
        <v>3</v>
      </c>
      <c r="AJ246" s="53">
        <f t="shared" ca="1" si="108"/>
        <v>0</v>
      </c>
      <c r="AK246" s="53">
        <f t="shared" ca="1" si="109"/>
        <v>0</v>
      </c>
      <c r="AL246" s="53">
        <f t="shared" ca="1" si="110"/>
        <v>0</v>
      </c>
      <c r="AM246" s="53">
        <f t="shared" ca="1" si="111"/>
        <v>0</v>
      </c>
      <c r="AN246" s="53">
        <f t="shared" ca="1" si="112"/>
        <v>0</v>
      </c>
      <c r="AO246" s="53">
        <f t="shared" ca="1" si="113"/>
        <v>0</v>
      </c>
      <c r="AP246" s="53">
        <f t="shared" ca="1" si="114"/>
        <v>0</v>
      </c>
      <c r="AQ246" s="53">
        <f t="shared" ca="1" si="115"/>
        <v>0</v>
      </c>
      <c r="AR246" s="53">
        <f t="shared" ca="1" si="116"/>
        <v>0</v>
      </c>
      <c r="AS246" s="53">
        <f t="shared" ca="1" si="117"/>
        <v>0</v>
      </c>
      <c r="AT246" s="53">
        <f t="shared" ca="1" si="118"/>
        <v>0</v>
      </c>
      <c r="AU246" s="53">
        <f t="shared" ca="1" si="119"/>
        <v>0</v>
      </c>
      <c r="AV246" s="53">
        <f t="shared" ca="1" si="120"/>
        <v>0</v>
      </c>
      <c r="AW246" s="53">
        <f t="shared" ca="1" si="121"/>
        <v>0</v>
      </c>
      <c r="AX246" s="53">
        <f t="shared" ca="1" si="122"/>
        <v>0</v>
      </c>
      <c r="AY246" s="53">
        <f t="shared" ca="1" si="123"/>
        <v>0</v>
      </c>
      <c r="AZ246" s="53">
        <f t="shared" ca="1" si="124"/>
        <v>0</v>
      </c>
      <c r="BA246" s="53">
        <f t="shared" ca="1" si="125"/>
        <v>0</v>
      </c>
      <c r="BB246" s="53">
        <f t="shared" ca="1" si="126"/>
        <v>1</v>
      </c>
      <c r="BC246" s="53">
        <f t="shared" ca="1" si="127"/>
        <v>1</v>
      </c>
      <c r="BD246" s="53">
        <f t="shared" ca="1" si="128"/>
        <v>0</v>
      </c>
      <c r="BE246" s="53">
        <f t="shared" ca="1" si="129"/>
        <v>0</v>
      </c>
      <c r="BF246" s="53">
        <f t="shared" ca="1" si="130"/>
        <v>0</v>
      </c>
      <c r="BG246" s="53">
        <f t="shared" ca="1" si="131"/>
        <v>1</v>
      </c>
      <c r="BH246" s="53">
        <f t="shared" ca="1" si="132"/>
        <v>0</v>
      </c>
      <c r="BI246" s="53">
        <f t="shared" ca="1" si="133"/>
        <v>0</v>
      </c>
      <c r="BJ246" s="53">
        <f t="shared" ca="1" si="134"/>
        <v>0</v>
      </c>
      <c r="BK246" s="53">
        <f t="shared" ca="1" si="135"/>
        <v>0</v>
      </c>
      <c r="BL246" s="53">
        <f t="shared" ca="1" si="136"/>
        <v>0</v>
      </c>
      <c r="BM246" s="53">
        <f t="shared" ca="1" si="137"/>
        <v>0</v>
      </c>
      <c r="BN246" s="53">
        <f t="shared" ca="1" si="138"/>
        <v>0</v>
      </c>
      <c r="BO246" s="53">
        <f t="shared" ca="1" si="139"/>
        <v>0</v>
      </c>
      <c r="BP246" s="53">
        <f t="shared" ca="1" si="140"/>
        <v>0</v>
      </c>
      <c r="BQ246" s="53">
        <f t="shared" ca="1" si="141"/>
        <v>0</v>
      </c>
      <c r="BR246" s="53">
        <f t="shared" ca="1" si="142"/>
        <v>0</v>
      </c>
      <c r="BS246" s="53">
        <f t="shared" ca="1" si="143"/>
        <v>0</v>
      </c>
      <c r="BU246" s="53">
        <v>0</v>
      </c>
      <c r="BV246" s="53">
        <v>0</v>
      </c>
      <c r="BW246" s="53">
        <v>0</v>
      </c>
      <c r="BX246" s="53">
        <v>0</v>
      </c>
      <c r="BY246" s="53">
        <v>0</v>
      </c>
      <c r="BZ246" s="53">
        <v>0</v>
      </c>
      <c r="CA246" s="53">
        <v>0</v>
      </c>
      <c r="CB246" s="53">
        <v>0</v>
      </c>
      <c r="CC246" s="53">
        <v>0</v>
      </c>
      <c r="CD246" s="53">
        <v>0</v>
      </c>
      <c r="CE246" s="53">
        <v>0</v>
      </c>
      <c r="CF246" s="53">
        <v>0</v>
      </c>
      <c r="CG246" s="53">
        <v>0</v>
      </c>
      <c r="CH246" s="53">
        <v>0</v>
      </c>
      <c r="CI246" s="53">
        <v>0</v>
      </c>
      <c r="CJ246" s="53">
        <v>0</v>
      </c>
      <c r="CK246" s="53">
        <v>0</v>
      </c>
      <c r="CL246" s="53">
        <v>0</v>
      </c>
      <c r="CM246" s="53">
        <v>7</v>
      </c>
      <c r="CN246" s="53">
        <v>8</v>
      </c>
      <c r="CO246" s="53">
        <v>0</v>
      </c>
      <c r="CP246" s="53">
        <v>0</v>
      </c>
      <c r="CQ246" s="53">
        <v>0</v>
      </c>
      <c r="CR246" s="53">
        <v>7</v>
      </c>
      <c r="CS246" s="53">
        <v>0</v>
      </c>
      <c r="CT246" s="53">
        <v>0</v>
      </c>
      <c r="CU246" s="53">
        <v>0</v>
      </c>
      <c r="CV246" s="53">
        <v>0</v>
      </c>
      <c r="CW246" s="53">
        <v>0</v>
      </c>
      <c r="CX246" s="53">
        <v>0</v>
      </c>
      <c r="CY246" s="53">
        <v>0</v>
      </c>
      <c r="CZ246" s="53">
        <v>0</v>
      </c>
      <c r="DA246" s="53">
        <v>0</v>
      </c>
      <c r="DB246" s="53">
        <v>0</v>
      </c>
      <c r="DC246" s="53">
        <v>0</v>
      </c>
      <c r="DD246" s="53">
        <v>0</v>
      </c>
    </row>
    <row r="247" spans="3:108" hidden="1" outlineLevel="1">
      <c r="C247" s="16" t="e">
        <f t="shared" si="144"/>
        <v>#DIV/0!</v>
      </c>
      <c r="D247" s="16">
        <f t="shared" si="145"/>
        <v>0</v>
      </c>
      <c r="E247" s="16">
        <f>COUNTIF($F$136:F247,F247)</f>
        <v>105</v>
      </c>
      <c r="F247" s="16" t="e">
        <f>O247</f>
        <v>#VALUE!</v>
      </c>
      <c r="G247" s="16" t="e">
        <f>P247</f>
        <v>#VALUE!</v>
      </c>
      <c r="L247" s="16">
        <v>4</v>
      </c>
      <c r="M247" s="16"/>
      <c r="N247" s="16"/>
      <c r="O247" s="71" t="e">
        <f>DGET(種族解放条件,T247,P245:P246)</f>
        <v>#VALUE!</v>
      </c>
      <c r="P247" s="71" t="e">
        <f>DGET(種族解放条件,U247,P245:P246)</f>
        <v>#VALUE!</v>
      </c>
      <c r="Q247" s="16"/>
      <c r="R247" s="16"/>
      <c r="S247" s="16"/>
      <c r="T247" s="16">
        <v>6</v>
      </c>
      <c r="U247" s="16">
        <v>7</v>
      </c>
      <c r="AE247" s="59">
        <v>155</v>
      </c>
      <c r="AF247" s="59">
        <f ca="1">IF(AI247&lt;&gt;0,0,COUNTIF(AI$92:$AI247,0))</f>
        <v>0</v>
      </c>
      <c r="AG247" s="59" t="s">
        <v>252</v>
      </c>
      <c r="AH247" s="59" t="s">
        <v>253</v>
      </c>
      <c r="AI247" s="59">
        <f t="shared" ca="1" si="107"/>
        <v>1</v>
      </c>
      <c r="AJ247" s="53">
        <f t="shared" ca="1" si="108"/>
        <v>0</v>
      </c>
      <c r="AK247" s="53">
        <f t="shared" ca="1" si="109"/>
        <v>0</v>
      </c>
      <c r="AL247" s="53">
        <f t="shared" ca="1" si="110"/>
        <v>0</v>
      </c>
      <c r="AM247" s="53">
        <f t="shared" ca="1" si="111"/>
        <v>0</v>
      </c>
      <c r="AN247" s="53">
        <f t="shared" ca="1" si="112"/>
        <v>0</v>
      </c>
      <c r="AO247" s="53">
        <f t="shared" ca="1" si="113"/>
        <v>0</v>
      </c>
      <c r="AP247" s="53">
        <f t="shared" ca="1" si="114"/>
        <v>0</v>
      </c>
      <c r="AQ247" s="53">
        <f t="shared" ca="1" si="115"/>
        <v>0</v>
      </c>
      <c r="AR247" s="53">
        <f t="shared" ca="1" si="116"/>
        <v>0</v>
      </c>
      <c r="AS247" s="53">
        <f t="shared" ca="1" si="117"/>
        <v>0</v>
      </c>
      <c r="AT247" s="53">
        <f t="shared" ca="1" si="118"/>
        <v>0</v>
      </c>
      <c r="AU247" s="53">
        <f t="shared" ca="1" si="119"/>
        <v>0</v>
      </c>
      <c r="AV247" s="53">
        <f t="shared" ca="1" si="120"/>
        <v>0</v>
      </c>
      <c r="AW247" s="53">
        <f t="shared" ca="1" si="121"/>
        <v>0</v>
      </c>
      <c r="AX247" s="53">
        <f t="shared" ca="1" si="122"/>
        <v>0</v>
      </c>
      <c r="AY247" s="53">
        <f t="shared" ca="1" si="123"/>
        <v>0</v>
      </c>
      <c r="AZ247" s="53">
        <f t="shared" ca="1" si="124"/>
        <v>0</v>
      </c>
      <c r="BA247" s="53">
        <f t="shared" ca="1" si="125"/>
        <v>0</v>
      </c>
      <c r="BB247" s="53">
        <f t="shared" ca="1" si="126"/>
        <v>0</v>
      </c>
      <c r="BC247" s="53">
        <f t="shared" ca="1" si="127"/>
        <v>0</v>
      </c>
      <c r="BD247" s="53">
        <f t="shared" ca="1" si="128"/>
        <v>1</v>
      </c>
      <c r="BE247" s="53">
        <f t="shared" ca="1" si="129"/>
        <v>0</v>
      </c>
      <c r="BF247" s="53">
        <f t="shared" ca="1" si="130"/>
        <v>0</v>
      </c>
      <c r="BG247" s="53">
        <f t="shared" ca="1" si="131"/>
        <v>0</v>
      </c>
      <c r="BH247" s="53">
        <f t="shared" ca="1" si="132"/>
        <v>0</v>
      </c>
      <c r="BI247" s="53">
        <f t="shared" ca="1" si="133"/>
        <v>0</v>
      </c>
      <c r="BJ247" s="53">
        <f t="shared" ca="1" si="134"/>
        <v>0</v>
      </c>
      <c r="BK247" s="53">
        <f t="shared" ca="1" si="135"/>
        <v>0</v>
      </c>
      <c r="BL247" s="53">
        <f t="shared" ca="1" si="136"/>
        <v>0</v>
      </c>
      <c r="BM247" s="53">
        <f t="shared" ca="1" si="137"/>
        <v>0</v>
      </c>
      <c r="BN247" s="53">
        <f t="shared" ca="1" si="138"/>
        <v>0</v>
      </c>
      <c r="BO247" s="53">
        <f t="shared" ca="1" si="139"/>
        <v>0</v>
      </c>
      <c r="BP247" s="53">
        <f t="shared" ca="1" si="140"/>
        <v>0</v>
      </c>
      <c r="BQ247" s="53">
        <f t="shared" ca="1" si="141"/>
        <v>0</v>
      </c>
      <c r="BR247" s="53">
        <f t="shared" ca="1" si="142"/>
        <v>0</v>
      </c>
      <c r="BS247" s="53">
        <f t="shared" ca="1" si="143"/>
        <v>0</v>
      </c>
      <c r="BU247" s="53">
        <v>0</v>
      </c>
      <c r="BV247" s="53">
        <v>0</v>
      </c>
      <c r="BW247" s="53">
        <v>0</v>
      </c>
      <c r="BX247" s="53">
        <v>0</v>
      </c>
      <c r="BY247" s="53">
        <v>0</v>
      </c>
      <c r="BZ247" s="53">
        <v>0</v>
      </c>
      <c r="CA247" s="53">
        <v>0</v>
      </c>
      <c r="CB247" s="53">
        <v>0</v>
      </c>
      <c r="CC247" s="53">
        <v>0</v>
      </c>
      <c r="CD247" s="53">
        <v>0</v>
      </c>
      <c r="CE247" s="53">
        <v>0</v>
      </c>
      <c r="CF247" s="53">
        <v>0</v>
      </c>
      <c r="CG247" s="53">
        <v>0</v>
      </c>
      <c r="CH247" s="53">
        <v>0</v>
      </c>
      <c r="CI247" s="53">
        <v>0</v>
      </c>
      <c r="CJ247" s="53">
        <v>0</v>
      </c>
      <c r="CK247" s="53">
        <v>0</v>
      </c>
      <c r="CL247" s="53">
        <v>0</v>
      </c>
      <c r="CM247" s="53">
        <v>0</v>
      </c>
      <c r="CN247" s="53">
        <v>0</v>
      </c>
      <c r="CO247" s="53">
        <v>1</v>
      </c>
      <c r="CP247" s="53">
        <v>0</v>
      </c>
      <c r="CQ247" s="53">
        <v>0</v>
      </c>
      <c r="CR247" s="53">
        <v>0</v>
      </c>
      <c r="CS247" s="53">
        <v>0</v>
      </c>
      <c r="CT247" s="53">
        <v>0</v>
      </c>
      <c r="CU247" s="53">
        <v>0</v>
      </c>
      <c r="CV247" s="53">
        <v>0</v>
      </c>
      <c r="CW247" s="53">
        <v>0</v>
      </c>
      <c r="CX247" s="53">
        <v>0</v>
      </c>
      <c r="CY247" s="53">
        <v>0</v>
      </c>
      <c r="CZ247" s="53">
        <v>0</v>
      </c>
      <c r="DA247" s="53">
        <v>0</v>
      </c>
      <c r="DB247" s="53">
        <v>0</v>
      </c>
      <c r="DC247" s="53">
        <v>0</v>
      </c>
      <c r="DD247" s="53">
        <v>0</v>
      </c>
    </row>
    <row r="248" spans="3:108" hidden="1" outlineLevel="1">
      <c r="C248" s="16" t="e">
        <f t="shared" si="144"/>
        <v>#DIV/0!</v>
      </c>
      <c r="D248" s="16">
        <f t="shared" si="145"/>
        <v>0</v>
      </c>
      <c r="E248" s="16">
        <f>COUNTIF($F$136:F248,F248)</f>
        <v>106</v>
      </c>
      <c r="F248" s="16" t="e">
        <f>M248</f>
        <v>#VALUE!</v>
      </c>
      <c r="G248" s="16" t="e">
        <f>N248</f>
        <v>#VALUE!</v>
      </c>
      <c r="L248" s="16">
        <v>5</v>
      </c>
      <c r="M248" s="72" t="e">
        <f>DGET(種族解放条件,T248,O246:O247)</f>
        <v>#VALUE!</v>
      </c>
      <c r="N248" s="72" t="e">
        <f>DGET(種族解放条件,U248,O246:O247)</f>
        <v>#VALUE!</v>
      </c>
      <c r="O248" s="16"/>
      <c r="P248" s="16"/>
      <c r="Q248" s="16"/>
      <c r="R248" s="16"/>
      <c r="S248" s="16"/>
      <c r="T248" s="16">
        <v>6</v>
      </c>
      <c r="U248" s="16">
        <v>7</v>
      </c>
      <c r="AE248" s="59">
        <v>156</v>
      </c>
      <c r="AF248" s="59">
        <f ca="1">IF(AI248&lt;&gt;0,0,COUNTIF(AI$92:$AI248,0))</f>
        <v>0</v>
      </c>
      <c r="AG248" s="59" t="s">
        <v>252</v>
      </c>
      <c r="AH248" s="59" t="s">
        <v>254</v>
      </c>
      <c r="AI248" s="59">
        <f t="shared" ca="1" si="107"/>
        <v>1</v>
      </c>
      <c r="AJ248" s="53">
        <f t="shared" ca="1" si="108"/>
        <v>0</v>
      </c>
      <c r="AK248" s="53">
        <f t="shared" ca="1" si="109"/>
        <v>0</v>
      </c>
      <c r="AL248" s="53">
        <f t="shared" ca="1" si="110"/>
        <v>0</v>
      </c>
      <c r="AM248" s="53">
        <f t="shared" ca="1" si="111"/>
        <v>0</v>
      </c>
      <c r="AN248" s="53">
        <f t="shared" ca="1" si="112"/>
        <v>0</v>
      </c>
      <c r="AO248" s="53">
        <f t="shared" ca="1" si="113"/>
        <v>0</v>
      </c>
      <c r="AP248" s="53">
        <f t="shared" ca="1" si="114"/>
        <v>0</v>
      </c>
      <c r="AQ248" s="53">
        <f t="shared" ca="1" si="115"/>
        <v>0</v>
      </c>
      <c r="AR248" s="53">
        <f t="shared" ca="1" si="116"/>
        <v>0</v>
      </c>
      <c r="AS248" s="53">
        <f t="shared" ca="1" si="117"/>
        <v>0</v>
      </c>
      <c r="AT248" s="53">
        <f t="shared" ca="1" si="118"/>
        <v>0</v>
      </c>
      <c r="AU248" s="53">
        <f t="shared" ca="1" si="119"/>
        <v>0</v>
      </c>
      <c r="AV248" s="53">
        <f t="shared" ca="1" si="120"/>
        <v>0</v>
      </c>
      <c r="AW248" s="53">
        <f t="shared" ca="1" si="121"/>
        <v>0</v>
      </c>
      <c r="AX248" s="53">
        <f t="shared" ca="1" si="122"/>
        <v>0</v>
      </c>
      <c r="AY248" s="53">
        <f t="shared" ca="1" si="123"/>
        <v>0</v>
      </c>
      <c r="AZ248" s="53">
        <f t="shared" ca="1" si="124"/>
        <v>0</v>
      </c>
      <c r="BA248" s="53">
        <f t="shared" ca="1" si="125"/>
        <v>0</v>
      </c>
      <c r="BB248" s="53">
        <f t="shared" ca="1" si="126"/>
        <v>0</v>
      </c>
      <c r="BC248" s="53">
        <f t="shared" ca="1" si="127"/>
        <v>0</v>
      </c>
      <c r="BD248" s="53">
        <f t="shared" ca="1" si="128"/>
        <v>1</v>
      </c>
      <c r="BE248" s="53">
        <f t="shared" ca="1" si="129"/>
        <v>0</v>
      </c>
      <c r="BF248" s="53">
        <f t="shared" ca="1" si="130"/>
        <v>0</v>
      </c>
      <c r="BG248" s="53">
        <f t="shared" ca="1" si="131"/>
        <v>0</v>
      </c>
      <c r="BH248" s="53">
        <f t="shared" ca="1" si="132"/>
        <v>0</v>
      </c>
      <c r="BI248" s="53">
        <f t="shared" ca="1" si="133"/>
        <v>0</v>
      </c>
      <c r="BJ248" s="53">
        <f t="shared" ca="1" si="134"/>
        <v>0</v>
      </c>
      <c r="BK248" s="53">
        <f t="shared" ca="1" si="135"/>
        <v>0</v>
      </c>
      <c r="BL248" s="53">
        <f t="shared" ca="1" si="136"/>
        <v>0</v>
      </c>
      <c r="BM248" s="53">
        <f t="shared" ca="1" si="137"/>
        <v>0</v>
      </c>
      <c r="BN248" s="53">
        <f t="shared" ca="1" si="138"/>
        <v>0</v>
      </c>
      <c r="BO248" s="53">
        <f t="shared" ca="1" si="139"/>
        <v>0</v>
      </c>
      <c r="BP248" s="53">
        <f t="shared" ca="1" si="140"/>
        <v>0</v>
      </c>
      <c r="BQ248" s="53">
        <f t="shared" ca="1" si="141"/>
        <v>0</v>
      </c>
      <c r="BR248" s="53">
        <f t="shared" ca="1" si="142"/>
        <v>0</v>
      </c>
      <c r="BS248" s="53">
        <f t="shared" ca="1" si="143"/>
        <v>0</v>
      </c>
      <c r="BU248" s="53">
        <v>0</v>
      </c>
      <c r="BV248" s="53">
        <v>0</v>
      </c>
      <c r="BW248" s="53">
        <v>0</v>
      </c>
      <c r="BX248" s="53">
        <v>0</v>
      </c>
      <c r="BY248" s="53">
        <v>0</v>
      </c>
      <c r="BZ248" s="53">
        <v>0</v>
      </c>
      <c r="CA248" s="53">
        <v>0</v>
      </c>
      <c r="CB248" s="53">
        <v>0</v>
      </c>
      <c r="CC248" s="53">
        <v>0</v>
      </c>
      <c r="CD248" s="53">
        <v>0</v>
      </c>
      <c r="CE248" s="53">
        <v>0</v>
      </c>
      <c r="CF248" s="53">
        <v>0</v>
      </c>
      <c r="CG248" s="53">
        <v>0</v>
      </c>
      <c r="CH248" s="53">
        <v>0</v>
      </c>
      <c r="CI248" s="53">
        <v>0</v>
      </c>
      <c r="CJ248" s="53">
        <v>0</v>
      </c>
      <c r="CK248" s="53">
        <v>0</v>
      </c>
      <c r="CL248" s="53">
        <v>0</v>
      </c>
      <c r="CM248" s="53">
        <v>0</v>
      </c>
      <c r="CN248" s="53">
        <v>0</v>
      </c>
      <c r="CO248" s="53">
        <v>1</v>
      </c>
      <c r="CP248" s="53">
        <v>0</v>
      </c>
      <c r="CQ248" s="53">
        <v>0</v>
      </c>
      <c r="CR248" s="53">
        <v>0</v>
      </c>
      <c r="CS248" s="53">
        <v>0</v>
      </c>
      <c r="CT248" s="53">
        <v>0</v>
      </c>
      <c r="CU248" s="53">
        <v>0</v>
      </c>
      <c r="CV248" s="53">
        <v>0</v>
      </c>
      <c r="CW248" s="53">
        <v>0</v>
      </c>
      <c r="CX248" s="53">
        <v>0</v>
      </c>
      <c r="CY248" s="53">
        <v>0</v>
      </c>
      <c r="CZ248" s="53">
        <v>0</v>
      </c>
      <c r="DA248" s="53">
        <v>0</v>
      </c>
      <c r="DB248" s="53">
        <v>0</v>
      </c>
      <c r="DC248" s="53">
        <v>0</v>
      </c>
      <c r="DD248" s="53">
        <v>0</v>
      </c>
    </row>
    <row r="249" spans="3:108" hidden="1" outlineLevel="1">
      <c r="C249" s="16" t="e">
        <f t="shared" si="144"/>
        <v>#DIV/0!</v>
      </c>
      <c r="D249" s="16">
        <f t="shared" si="145"/>
        <v>0</v>
      </c>
      <c r="E249" s="16">
        <f>COUNTIF($F$136:F249,F249)</f>
        <v>107</v>
      </c>
      <c r="F249" s="16" t="e">
        <f>M249</f>
        <v>#VALUE!</v>
      </c>
      <c r="G249" s="16" t="e">
        <f>N249</f>
        <v>#VALUE!</v>
      </c>
      <c r="L249" s="16">
        <v>5</v>
      </c>
      <c r="M249" s="72" t="e">
        <f>DGET(種族解放条件,T249,O246:O247)</f>
        <v>#VALUE!</v>
      </c>
      <c r="N249" s="72" t="e">
        <f>DGET(種族解放条件,U249,O246:O247)</f>
        <v>#VALUE!</v>
      </c>
      <c r="O249" s="16" t="s">
        <v>2</v>
      </c>
      <c r="P249" s="16"/>
      <c r="Q249" s="16"/>
      <c r="R249" s="16"/>
      <c r="S249" s="16"/>
      <c r="T249" s="16">
        <v>8</v>
      </c>
      <c r="U249" s="16">
        <v>9</v>
      </c>
      <c r="AE249" s="59">
        <v>157</v>
      </c>
      <c r="AF249" s="59">
        <f ca="1">IF(AI249&lt;&gt;0,0,COUNTIF(AI$92:$AI249,0))</f>
        <v>0</v>
      </c>
      <c r="AG249" s="59" t="s">
        <v>252</v>
      </c>
      <c r="AH249" s="59" t="s">
        <v>255</v>
      </c>
      <c r="AI249" s="59">
        <f t="shared" ca="1" si="107"/>
        <v>1</v>
      </c>
      <c r="AJ249" s="53">
        <f t="shared" ca="1" si="108"/>
        <v>0</v>
      </c>
      <c r="AK249" s="53">
        <f t="shared" ca="1" si="109"/>
        <v>0</v>
      </c>
      <c r="AL249" s="53">
        <f t="shared" ca="1" si="110"/>
        <v>0</v>
      </c>
      <c r="AM249" s="53">
        <f t="shared" ca="1" si="111"/>
        <v>0</v>
      </c>
      <c r="AN249" s="53">
        <f t="shared" ca="1" si="112"/>
        <v>0</v>
      </c>
      <c r="AO249" s="53">
        <f t="shared" ca="1" si="113"/>
        <v>0</v>
      </c>
      <c r="AP249" s="53">
        <f t="shared" ca="1" si="114"/>
        <v>0</v>
      </c>
      <c r="AQ249" s="53">
        <f t="shared" ca="1" si="115"/>
        <v>0</v>
      </c>
      <c r="AR249" s="53">
        <f t="shared" ca="1" si="116"/>
        <v>0</v>
      </c>
      <c r="AS249" s="53">
        <f t="shared" ca="1" si="117"/>
        <v>0</v>
      </c>
      <c r="AT249" s="53">
        <f t="shared" ca="1" si="118"/>
        <v>0</v>
      </c>
      <c r="AU249" s="53">
        <f t="shared" ca="1" si="119"/>
        <v>0</v>
      </c>
      <c r="AV249" s="53">
        <f t="shared" ca="1" si="120"/>
        <v>0</v>
      </c>
      <c r="AW249" s="53">
        <f t="shared" ca="1" si="121"/>
        <v>0</v>
      </c>
      <c r="AX249" s="53">
        <f t="shared" ca="1" si="122"/>
        <v>0</v>
      </c>
      <c r="AY249" s="53">
        <f t="shared" ca="1" si="123"/>
        <v>0</v>
      </c>
      <c r="AZ249" s="53">
        <f t="shared" ca="1" si="124"/>
        <v>0</v>
      </c>
      <c r="BA249" s="53">
        <f t="shared" ca="1" si="125"/>
        <v>0</v>
      </c>
      <c r="BB249" s="53">
        <f t="shared" ca="1" si="126"/>
        <v>0</v>
      </c>
      <c r="BC249" s="53">
        <f t="shared" ca="1" si="127"/>
        <v>0</v>
      </c>
      <c r="BD249" s="53">
        <f t="shared" ca="1" si="128"/>
        <v>1</v>
      </c>
      <c r="BE249" s="53">
        <f t="shared" ca="1" si="129"/>
        <v>0</v>
      </c>
      <c r="BF249" s="53">
        <f t="shared" ca="1" si="130"/>
        <v>0</v>
      </c>
      <c r="BG249" s="53">
        <f t="shared" ca="1" si="131"/>
        <v>0</v>
      </c>
      <c r="BH249" s="53">
        <f t="shared" ca="1" si="132"/>
        <v>0</v>
      </c>
      <c r="BI249" s="53">
        <f t="shared" ca="1" si="133"/>
        <v>0</v>
      </c>
      <c r="BJ249" s="53">
        <f t="shared" ca="1" si="134"/>
        <v>0</v>
      </c>
      <c r="BK249" s="53">
        <f t="shared" ca="1" si="135"/>
        <v>0</v>
      </c>
      <c r="BL249" s="53">
        <f t="shared" ca="1" si="136"/>
        <v>0</v>
      </c>
      <c r="BM249" s="53">
        <f t="shared" ca="1" si="137"/>
        <v>0</v>
      </c>
      <c r="BN249" s="53">
        <f t="shared" ca="1" si="138"/>
        <v>0</v>
      </c>
      <c r="BO249" s="53">
        <f t="shared" ca="1" si="139"/>
        <v>0</v>
      </c>
      <c r="BP249" s="53">
        <f t="shared" ca="1" si="140"/>
        <v>0</v>
      </c>
      <c r="BQ249" s="53">
        <f t="shared" ca="1" si="141"/>
        <v>0</v>
      </c>
      <c r="BR249" s="53">
        <f t="shared" ca="1" si="142"/>
        <v>0</v>
      </c>
      <c r="BS249" s="53">
        <f t="shared" ca="1" si="143"/>
        <v>0</v>
      </c>
      <c r="BU249" s="53">
        <v>0</v>
      </c>
      <c r="BV249" s="53">
        <v>0</v>
      </c>
      <c r="BW249" s="53">
        <v>0</v>
      </c>
      <c r="BX249" s="53">
        <v>0</v>
      </c>
      <c r="BY249" s="53">
        <v>0</v>
      </c>
      <c r="BZ249" s="53">
        <v>0</v>
      </c>
      <c r="CA249" s="53">
        <v>0</v>
      </c>
      <c r="CB249" s="53">
        <v>0</v>
      </c>
      <c r="CC249" s="53">
        <v>0</v>
      </c>
      <c r="CD249" s="53">
        <v>0</v>
      </c>
      <c r="CE249" s="53">
        <v>0</v>
      </c>
      <c r="CF249" s="53">
        <v>0</v>
      </c>
      <c r="CG249" s="53">
        <v>0</v>
      </c>
      <c r="CH249" s="53">
        <v>0</v>
      </c>
      <c r="CI249" s="53">
        <v>0</v>
      </c>
      <c r="CJ249" s="53">
        <v>0</v>
      </c>
      <c r="CK249" s="53">
        <v>0</v>
      </c>
      <c r="CL249" s="53">
        <v>0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0</v>
      </c>
      <c r="DA249" s="53">
        <v>0</v>
      </c>
      <c r="DB249" s="53">
        <v>0</v>
      </c>
      <c r="DC249" s="53">
        <v>0</v>
      </c>
      <c r="DD249" s="53">
        <v>0</v>
      </c>
    </row>
    <row r="250" spans="3:108" hidden="1" outlineLevel="1">
      <c r="C250" s="16" t="e">
        <f t="shared" si="144"/>
        <v>#DIV/0!</v>
      </c>
      <c r="D250" s="16">
        <f t="shared" si="145"/>
        <v>0</v>
      </c>
      <c r="E250" s="16">
        <f>COUNTIF($F$136:F250,F250)</f>
        <v>108</v>
      </c>
      <c r="F250" s="16" t="e">
        <f>O250</f>
        <v>#VALUE!</v>
      </c>
      <c r="G250" s="16" t="e">
        <f>P250</f>
        <v>#VALUE!</v>
      </c>
      <c r="L250" s="16">
        <v>4</v>
      </c>
      <c r="M250" s="16"/>
      <c r="N250" s="16"/>
      <c r="O250" s="71" t="e">
        <f>DGET(種族解放条件,T250,P245:P246)</f>
        <v>#VALUE!</v>
      </c>
      <c r="P250" s="71" t="e">
        <f>DGET(種族解放条件,U250,P245:P246)</f>
        <v>#VALUE!</v>
      </c>
      <c r="Q250" s="16"/>
      <c r="R250" s="16"/>
      <c r="S250" s="16"/>
      <c r="T250" s="16">
        <v>8</v>
      </c>
      <c r="U250" s="16">
        <v>9</v>
      </c>
      <c r="AE250" s="59">
        <v>158</v>
      </c>
      <c r="AF250" s="59">
        <f ca="1">IF(AI250&lt;&gt;0,0,COUNTIF(AI$92:$AI250,0))</f>
        <v>0</v>
      </c>
      <c r="AG250" s="59" t="s">
        <v>252</v>
      </c>
      <c r="AH250" s="59" t="s">
        <v>256</v>
      </c>
      <c r="AI250" s="59">
        <f t="shared" ca="1" si="107"/>
        <v>1</v>
      </c>
      <c r="AJ250" s="53">
        <f t="shared" ca="1" si="108"/>
        <v>0</v>
      </c>
      <c r="AK250" s="53">
        <f t="shared" ca="1" si="109"/>
        <v>0</v>
      </c>
      <c r="AL250" s="53">
        <f t="shared" ca="1" si="110"/>
        <v>0</v>
      </c>
      <c r="AM250" s="53">
        <f t="shared" ca="1" si="111"/>
        <v>0</v>
      </c>
      <c r="AN250" s="53">
        <f t="shared" ca="1" si="112"/>
        <v>0</v>
      </c>
      <c r="AO250" s="53">
        <f t="shared" ca="1" si="113"/>
        <v>0</v>
      </c>
      <c r="AP250" s="53">
        <f t="shared" ca="1" si="114"/>
        <v>0</v>
      </c>
      <c r="AQ250" s="53">
        <f t="shared" ca="1" si="115"/>
        <v>0</v>
      </c>
      <c r="AR250" s="53">
        <f t="shared" ca="1" si="116"/>
        <v>0</v>
      </c>
      <c r="AS250" s="53">
        <f t="shared" ca="1" si="117"/>
        <v>0</v>
      </c>
      <c r="AT250" s="53">
        <f t="shared" ca="1" si="118"/>
        <v>0</v>
      </c>
      <c r="AU250" s="53">
        <f t="shared" ca="1" si="119"/>
        <v>0</v>
      </c>
      <c r="AV250" s="53">
        <f t="shared" ca="1" si="120"/>
        <v>0</v>
      </c>
      <c r="AW250" s="53">
        <f t="shared" ca="1" si="121"/>
        <v>0</v>
      </c>
      <c r="AX250" s="53">
        <f t="shared" ca="1" si="122"/>
        <v>0</v>
      </c>
      <c r="AY250" s="53">
        <f t="shared" ca="1" si="123"/>
        <v>0</v>
      </c>
      <c r="AZ250" s="53">
        <f t="shared" ca="1" si="124"/>
        <v>0</v>
      </c>
      <c r="BA250" s="53">
        <f t="shared" ca="1" si="125"/>
        <v>0</v>
      </c>
      <c r="BB250" s="53">
        <f t="shared" ca="1" si="126"/>
        <v>0</v>
      </c>
      <c r="BC250" s="53">
        <f t="shared" ca="1" si="127"/>
        <v>0</v>
      </c>
      <c r="BD250" s="53">
        <f t="shared" ca="1" si="128"/>
        <v>1</v>
      </c>
      <c r="BE250" s="53">
        <f t="shared" ca="1" si="129"/>
        <v>0</v>
      </c>
      <c r="BF250" s="53">
        <f t="shared" ca="1" si="130"/>
        <v>0</v>
      </c>
      <c r="BG250" s="53">
        <f t="shared" ca="1" si="131"/>
        <v>0</v>
      </c>
      <c r="BH250" s="53">
        <f t="shared" ca="1" si="132"/>
        <v>0</v>
      </c>
      <c r="BI250" s="53">
        <f t="shared" ca="1" si="133"/>
        <v>0</v>
      </c>
      <c r="BJ250" s="53">
        <f t="shared" ca="1" si="134"/>
        <v>0</v>
      </c>
      <c r="BK250" s="53">
        <f t="shared" ca="1" si="135"/>
        <v>0</v>
      </c>
      <c r="BL250" s="53">
        <f t="shared" ca="1" si="136"/>
        <v>0</v>
      </c>
      <c r="BM250" s="53">
        <f t="shared" ca="1" si="137"/>
        <v>0</v>
      </c>
      <c r="BN250" s="53">
        <f t="shared" ca="1" si="138"/>
        <v>0</v>
      </c>
      <c r="BO250" s="53">
        <f t="shared" ca="1" si="139"/>
        <v>0</v>
      </c>
      <c r="BP250" s="53">
        <f t="shared" ca="1" si="140"/>
        <v>0</v>
      </c>
      <c r="BQ250" s="53">
        <f t="shared" ca="1" si="141"/>
        <v>0</v>
      </c>
      <c r="BR250" s="53">
        <f t="shared" ca="1" si="142"/>
        <v>0</v>
      </c>
      <c r="BS250" s="53">
        <f t="shared" ca="1" si="143"/>
        <v>0</v>
      </c>
      <c r="BU250" s="53">
        <v>0</v>
      </c>
      <c r="BV250" s="53">
        <v>0</v>
      </c>
      <c r="BW250" s="53">
        <v>0</v>
      </c>
      <c r="BX250" s="53">
        <v>0</v>
      </c>
      <c r="BY250" s="53">
        <v>0</v>
      </c>
      <c r="BZ250" s="53">
        <v>0</v>
      </c>
      <c r="CA250" s="53">
        <v>0</v>
      </c>
      <c r="CB250" s="53">
        <v>0</v>
      </c>
      <c r="CC250" s="53">
        <v>0</v>
      </c>
      <c r="CD250" s="53">
        <v>0</v>
      </c>
      <c r="CE250" s="53">
        <v>0</v>
      </c>
      <c r="CF250" s="53">
        <v>0</v>
      </c>
      <c r="CG250" s="53">
        <v>0</v>
      </c>
      <c r="CH250" s="53">
        <v>0</v>
      </c>
      <c r="CI250" s="53">
        <v>0</v>
      </c>
      <c r="CJ250" s="53">
        <v>0</v>
      </c>
      <c r="CK250" s="53">
        <v>0</v>
      </c>
      <c r="CL250" s="53">
        <v>0</v>
      </c>
      <c r="CM250" s="53">
        <v>0</v>
      </c>
      <c r="CN250" s="53">
        <v>0</v>
      </c>
      <c r="CO250" s="53">
        <v>2</v>
      </c>
      <c r="CP250" s="53">
        <v>0</v>
      </c>
      <c r="CQ250" s="53">
        <v>0</v>
      </c>
      <c r="CR250" s="53">
        <v>0</v>
      </c>
      <c r="CS250" s="53">
        <v>0</v>
      </c>
      <c r="CT250" s="53">
        <v>0</v>
      </c>
      <c r="CU250" s="53">
        <v>0</v>
      </c>
      <c r="CV250" s="53">
        <v>0</v>
      </c>
      <c r="CW250" s="53">
        <v>0</v>
      </c>
      <c r="CX250" s="53">
        <v>0</v>
      </c>
      <c r="CY250" s="53">
        <v>0</v>
      </c>
      <c r="CZ250" s="53">
        <v>0</v>
      </c>
      <c r="DA250" s="53">
        <v>0</v>
      </c>
      <c r="DB250" s="53">
        <v>0</v>
      </c>
      <c r="DC250" s="53">
        <v>0</v>
      </c>
      <c r="DD250" s="53">
        <v>0</v>
      </c>
    </row>
    <row r="251" spans="3:108" hidden="1" outlineLevel="1">
      <c r="C251" s="16" t="e">
        <f t="shared" si="144"/>
        <v>#DIV/0!</v>
      </c>
      <c r="D251" s="16">
        <f t="shared" si="145"/>
        <v>0</v>
      </c>
      <c r="E251" s="16">
        <f>COUNTIF($F$136:F251,F251)</f>
        <v>109</v>
      </c>
      <c r="F251" s="16" t="e">
        <f>M251</f>
        <v>#VALUE!</v>
      </c>
      <c r="G251" s="16" t="e">
        <f>N251</f>
        <v>#VALUE!</v>
      </c>
      <c r="L251" s="16">
        <v>5</v>
      </c>
      <c r="M251" s="72" t="e">
        <f>DGET(種族解放条件,T251,O249:O250)</f>
        <v>#VALUE!</v>
      </c>
      <c r="N251" s="72" t="e">
        <f>DGET(種族解放条件,U251,O249:O250)</f>
        <v>#VALUE!</v>
      </c>
      <c r="O251" s="16"/>
      <c r="P251" s="16"/>
      <c r="Q251" s="16"/>
      <c r="R251" s="16"/>
      <c r="S251" s="16"/>
      <c r="T251" s="16">
        <v>6</v>
      </c>
      <c r="U251" s="16">
        <v>7</v>
      </c>
      <c r="AE251" s="59">
        <v>159</v>
      </c>
      <c r="AF251" s="59">
        <f ca="1">IF(AI251&lt;&gt;0,0,COUNTIF(AI$92:$AI251,0))</f>
        <v>0</v>
      </c>
      <c r="AG251" s="59" t="s">
        <v>252</v>
      </c>
      <c r="AH251" s="59" t="s">
        <v>257</v>
      </c>
      <c r="AI251" s="59">
        <f t="shared" ca="1" si="107"/>
        <v>1</v>
      </c>
      <c r="AJ251" s="53">
        <f t="shared" ca="1" si="108"/>
        <v>0</v>
      </c>
      <c r="AK251" s="53">
        <f t="shared" ca="1" si="109"/>
        <v>0</v>
      </c>
      <c r="AL251" s="53">
        <f t="shared" ca="1" si="110"/>
        <v>0</v>
      </c>
      <c r="AM251" s="53">
        <f t="shared" ca="1" si="111"/>
        <v>0</v>
      </c>
      <c r="AN251" s="53">
        <f t="shared" ca="1" si="112"/>
        <v>0</v>
      </c>
      <c r="AO251" s="53">
        <f t="shared" ca="1" si="113"/>
        <v>0</v>
      </c>
      <c r="AP251" s="53">
        <f t="shared" ca="1" si="114"/>
        <v>0</v>
      </c>
      <c r="AQ251" s="53">
        <f t="shared" ca="1" si="115"/>
        <v>0</v>
      </c>
      <c r="AR251" s="53">
        <f t="shared" ca="1" si="116"/>
        <v>0</v>
      </c>
      <c r="AS251" s="53">
        <f t="shared" ca="1" si="117"/>
        <v>0</v>
      </c>
      <c r="AT251" s="53">
        <f t="shared" ca="1" si="118"/>
        <v>0</v>
      </c>
      <c r="AU251" s="53">
        <f t="shared" ca="1" si="119"/>
        <v>0</v>
      </c>
      <c r="AV251" s="53">
        <f t="shared" ca="1" si="120"/>
        <v>0</v>
      </c>
      <c r="AW251" s="53">
        <f t="shared" ca="1" si="121"/>
        <v>0</v>
      </c>
      <c r="AX251" s="53">
        <f t="shared" ca="1" si="122"/>
        <v>0</v>
      </c>
      <c r="AY251" s="53">
        <f t="shared" ca="1" si="123"/>
        <v>0</v>
      </c>
      <c r="AZ251" s="53">
        <f t="shared" ca="1" si="124"/>
        <v>0</v>
      </c>
      <c r="BA251" s="53">
        <f t="shared" ca="1" si="125"/>
        <v>0</v>
      </c>
      <c r="BB251" s="53">
        <f t="shared" ca="1" si="126"/>
        <v>0</v>
      </c>
      <c r="BC251" s="53">
        <f t="shared" ca="1" si="127"/>
        <v>0</v>
      </c>
      <c r="BD251" s="53">
        <f t="shared" ca="1" si="128"/>
        <v>1</v>
      </c>
      <c r="BE251" s="53">
        <f t="shared" ca="1" si="129"/>
        <v>0</v>
      </c>
      <c r="BF251" s="53">
        <f t="shared" ca="1" si="130"/>
        <v>0</v>
      </c>
      <c r="BG251" s="53">
        <f t="shared" ca="1" si="131"/>
        <v>0</v>
      </c>
      <c r="BH251" s="53">
        <f t="shared" ca="1" si="132"/>
        <v>0</v>
      </c>
      <c r="BI251" s="53">
        <f t="shared" ca="1" si="133"/>
        <v>0</v>
      </c>
      <c r="BJ251" s="53">
        <f t="shared" ca="1" si="134"/>
        <v>0</v>
      </c>
      <c r="BK251" s="53">
        <f t="shared" ca="1" si="135"/>
        <v>0</v>
      </c>
      <c r="BL251" s="53">
        <f t="shared" ca="1" si="136"/>
        <v>0</v>
      </c>
      <c r="BM251" s="53">
        <f t="shared" ca="1" si="137"/>
        <v>0</v>
      </c>
      <c r="BN251" s="53">
        <f t="shared" ca="1" si="138"/>
        <v>0</v>
      </c>
      <c r="BO251" s="53">
        <f t="shared" ca="1" si="139"/>
        <v>0</v>
      </c>
      <c r="BP251" s="53">
        <f t="shared" ca="1" si="140"/>
        <v>0</v>
      </c>
      <c r="BQ251" s="53">
        <f t="shared" ca="1" si="141"/>
        <v>0</v>
      </c>
      <c r="BR251" s="53">
        <f t="shared" ca="1" si="142"/>
        <v>0</v>
      </c>
      <c r="BS251" s="53">
        <f t="shared" ca="1" si="143"/>
        <v>0</v>
      </c>
      <c r="BU251" s="53">
        <v>0</v>
      </c>
      <c r="BV251" s="53">
        <v>0</v>
      </c>
      <c r="BW251" s="53">
        <v>0</v>
      </c>
      <c r="BX251" s="53">
        <v>0</v>
      </c>
      <c r="BY251" s="53">
        <v>0</v>
      </c>
      <c r="BZ251" s="53">
        <v>0</v>
      </c>
      <c r="CA251" s="53">
        <v>0</v>
      </c>
      <c r="CB251" s="53">
        <v>0</v>
      </c>
      <c r="CC251" s="53">
        <v>0</v>
      </c>
      <c r="CD251" s="53">
        <v>0</v>
      </c>
      <c r="CE251" s="53">
        <v>0</v>
      </c>
      <c r="CF251" s="53">
        <v>0</v>
      </c>
      <c r="CG251" s="53">
        <v>0</v>
      </c>
      <c r="CH251" s="53">
        <v>0</v>
      </c>
      <c r="CI251" s="53">
        <v>0</v>
      </c>
      <c r="CJ251" s="53">
        <v>0</v>
      </c>
      <c r="CK251" s="53">
        <v>0</v>
      </c>
      <c r="CL251" s="53">
        <v>0</v>
      </c>
      <c r="CM251" s="53">
        <v>0</v>
      </c>
      <c r="CN251" s="53">
        <v>0</v>
      </c>
      <c r="CO251" s="53">
        <v>3</v>
      </c>
      <c r="CP251" s="53">
        <v>0</v>
      </c>
      <c r="CQ251" s="53">
        <v>0</v>
      </c>
      <c r="CR251" s="53">
        <v>0</v>
      </c>
      <c r="CS251" s="53">
        <v>0</v>
      </c>
      <c r="CT251" s="53">
        <v>0</v>
      </c>
      <c r="CU251" s="53">
        <v>0</v>
      </c>
      <c r="CV251" s="53">
        <v>0</v>
      </c>
      <c r="CW251" s="53">
        <v>0</v>
      </c>
      <c r="CX251" s="53">
        <v>0</v>
      </c>
      <c r="CY251" s="53">
        <v>0</v>
      </c>
      <c r="CZ251" s="53">
        <v>0</v>
      </c>
      <c r="DA251" s="53">
        <v>0</v>
      </c>
      <c r="DB251" s="53">
        <v>0</v>
      </c>
      <c r="DC251" s="53">
        <v>0</v>
      </c>
      <c r="DD251" s="53">
        <v>0</v>
      </c>
    </row>
    <row r="252" spans="3:108" hidden="1" outlineLevel="1">
      <c r="C252" s="16" t="e">
        <f t="shared" si="144"/>
        <v>#DIV/0!</v>
      </c>
      <c r="D252" s="16">
        <f t="shared" si="145"/>
        <v>0</v>
      </c>
      <c r="E252" s="16">
        <f>COUNTIF($F$136:F252,F252)</f>
        <v>110</v>
      </c>
      <c r="F252" s="16" t="e">
        <f>M252</f>
        <v>#VALUE!</v>
      </c>
      <c r="G252" s="16" t="e">
        <f>N252</f>
        <v>#VALUE!</v>
      </c>
      <c r="L252" s="16">
        <v>5</v>
      </c>
      <c r="M252" s="72" t="e">
        <f>DGET(種族解放条件,T252,O249:O250)</f>
        <v>#VALUE!</v>
      </c>
      <c r="N252" s="72" t="e">
        <f>DGET(種族解放条件,U252,O249:O250)</f>
        <v>#VALUE!</v>
      </c>
      <c r="O252" s="16"/>
      <c r="P252" s="16" t="s">
        <v>2</v>
      </c>
      <c r="Q252" s="16"/>
      <c r="R252" s="16"/>
      <c r="S252" s="16"/>
      <c r="T252" s="16">
        <v>8</v>
      </c>
      <c r="U252" s="16">
        <v>9</v>
      </c>
      <c r="AE252" s="59">
        <v>160</v>
      </c>
      <c r="AF252" s="59">
        <f ca="1">IF(AI252&lt;&gt;0,0,COUNTIF(AI$92:$AI252,0))</f>
        <v>0</v>
      </c>
      <c r="AG252" s="59" t="s">
        <v>252</v>
      </c>
      <c r="AH252" s="59" t="s">
        <v>258</v>
      </c>
      <c r="AI252" s="59">
        <f t="shared" ca="1" si="107"/>
        <v>1</v>
      </c>
      <c r="AJ252" s="53">
        <f t="shared" ca="1" si="108"/>
        <v>0</v>
      </c>
      <c r="AK252" s="53">
        <f t="shared" ca="1" si="109"/>
        <v>0</v>
      </c>
      <c r="AL252" s="53">
        <f t="shared" ca="1" si="110"/>
        <v>0</v>
      </c>
      <c r="AM252" s="53">
        <f t="shared" ca="1" si="111"/>
        <v>0</v>
      </c>
      <c r="AN252" s="53">
        <f t="shared" ca="1" si="112"/>
        <v>0</v>
      </c>
      <c r="AO252" s="53">
        <f t="shared" ca="1" si="113"/>
        <v>0</v>
      </c>
      <c r="AP252" s="53">
        <f t="shared" ca="1" si="114"/>
        <v>0</v>
      </c>
      <c r="AQ252" s="53">
        <f t="shared" ca="1" si="115"/>
        <v>0</v>
      </c>
      <c r="AR252" s="53">
        <f t="shared" ca="1" si="116"/>
        <v>0</v>
      </c>
      <c r="AS252" s="53">
        <f t="shared" ca="1" si="117"/>
        <v>0</v>
      </c>
      <c r="AT252" s="53">
        <f t="shared" ca="1" si="118"/>
        <v>0</v>
      </c>
      <c r="AU252" s="53">
        <f t="shared" ca="1" si="119"/>
        <v>0</v>
      </c>
      <c r="AV252" s="53">
        <f t="shared" ca="1" si="120"/>
        <v>0</v>
      </c>
      <c r="AW252" s="53">
        <f t="shared" ca="1" si="121"/>
        <v>0</v>
      </c>
      <c r="AX252" s="53">
        <f t="shared" ca="1" si="122"/>
        <v>0</v>
      </c>
      <c r="AY252" s="53">
        <f t="shared" ca="1" si="123"/>
        <v>0</v>
      </c>
      <c r="AZ252" s="53">
        <f t="shared" ca="1" si="124"/>
        <v>0</v>
      </c>
      <c r="BA252" s="53">
        <f t="shared" ca="1" si="125"/>
        <v>0</v>
      </c>
      <c r="BB252" s="53">
        <f t="shared" ca="1" si="126"/>
        <v>0</v>
      </c>
      <c r="BC252" s="53">
        <f t="shared" ca="1" si="127"/>
        <v>0</v>
      </c>
      <c r="BD252" s="53">
        <f t="shared" ca="1" si="128"/>
        <v>1</v>
      </c>
      <c r="BE252" s="53">
        <f t="shared" ca="1" si="129"/>
        <v>0</v>
      </c>
      <c r="BF252" s="53">
        <f t="shared" ca="1" si="130"/>
        <v>0</v>
      </c>
      <c r="BG252" s="53">
        <f t="shared" ca="1" si="131"/>
        <v>0</v>
      </c>
      <c r="BH252" s="53">
        <f t="shared" ca="1" si="132"/>
        <v>0</v>
      </c>
      <c r="BI252" s="53">
        <f t="shared" ca="1" si="133"/>
        <v>0</v>
      </c>
      <c r="BJ252" s="53">
        <f t="shared" ca="1" si="134"/>
        <v>0</v>
      </c>
      <c r="BK252" s="53">
        <f t="shared" ca="1" si="135"/>
        <v>0</v>
      </c>
      <c r="BL252" s="53">
        <f t="shared" ca="1" si="136"/>
        <v>0</v>
      </c>
      <c r="BM252" s="53">
        <f t="shared" ca="1" si="137"/>
        <v>0</v>
      </c>
      <c r="BN252" s="53">
        <f t="shared" ca="1" si="138"/>
        <v>0</v>
      </c>
      <c r="BO252" s="53">
        <f t="shared" ca="1" si="139"/>
        <v>0</v>
      </c>
      <c r="BP252" s="53">
        <f t="shared" ca="1" si="140"/>
        <v>0</v>
      </c>
      <c r="BQ252" s="53">
        <f t="shared" ca="1" si="141"/>
        <v>0</v>
      </c>
      <c r="BR252" s="53">
        <f t="shared" ca="1" si="142"/>
        <v>0</v>
      </c>
      <c r="BS252" s="53">
        <f t="shared" ca="1" si="143"/>
        <v>0</v>
      </c>
      <c r="BU252" s="53">
        <v>0</v>
      </c>
      <c r="BV252" s="53">
        <v>0</v>
      </c>
      <c r="BW252" s="53">
        <v>0</v>
      </c>
      <c r="BX252" s="53">
        <v>0</v>
      </c>
      <c r="BY252" s="53">
        <v>0</v>
      </c>
      <c r="BZ252" s="53">
        <v>0</v>
      </c>
      <c r="CA252" s="53">
        <v>0</v>
      </c>
      <c r="CB252" s="53">
        <v>0</v>
      </c>
      <c r="CC252" s="53">
        <v>0</v>
      </c>
      <c r="CD252" s="53">
        <v>0</v>
      </c>
      <c r="CE252" s="53">
        <v>0</v>
      </c>
      <c r="CF252" s="53">
        <v>0</v>
      </c>
      <c r="CG252" s="53">
        <v>0</v>
      </c>
      <c r="CH252" s="53">
        <v>0</v>
      </c>
      <c r="CI252" s="53">
        <v>0</v>
      </c>
      <c r="CJ252" s="53">
        <v>0</v>
      </c>
      <c r="CK252" s="53">
        <v>0</v>
      </c>
      <c r="CL252" s="53">
        <v>0</v>
      </c>
      <c r="CM252" s="53">
        <v>0</v>
      </c>
      <c r="CN252" s="53">
        <v>0</v>
      </c>
      <c r="CO252" s="53">
        <v>4</v>
      </c>
      <c r="CP252" s="53">
        <v>0</v>
      </c>
      <c r="CQ252" s="53">
        <v>0</v>
      </c>
      <c r="CR252" s="53">
        <v>0</v>
      </c>
      <c r="CS252" s="53">
        <v>0</v>
      </c>
      <c r="CT252" s="53">
        <v>0</v>
      </c>
      <c r="CU252" s="53">
        <v>0</v>
      </c>
      <c r="CV252" s="53">
        <v>0</v>
      </c>
      <c r="CW252" s="53">
        <v>0</v>
      </c>
      <c r="CX252" s="53">
        <v>0</v>
      </c>
      <c r="CY252" s="53">
        <v>0</v>
      </c>
      <c r="CZ252" s="53">
        <v>0</v>
      </c>
      <c r="DA252" s="53">
        <v>0</v>
      </c>
      <c r="DB252" s="53">
        <v>0</v>
      </c>
      <c r="DC252" s="53">
        <v>0</v>
      </c>
      <c r="DD252" s="53">
        <v>0</v>
      </c>
    </row>
    <row r="253" spans="3:108" hidden="1" outlineLevel="1">
      <c r="C253" s="16" t="e">
        <f t="shared" si="144"/>
        <v>#DIV/0!</v>
      </c>
      <c r="D253" s="16">
        <f t="shared" si="145"/>
        <v>0</v>
      </c>
      <c r="E253" s="16">
        <f>COUNTIF($F$136:F253,F253)</f>
        <v>111</v>
      </c>
      <c r="F253" s="16" t="e">
        <f>P253</f>
        <v>#VALUE!</v>
      </c>
      <c r="G253" s="16" t="e">
        <f>Q253</f>
        <v>#VALUE!</v>
      </c>
      <c r="L253" s="16">
        <v>3</v>
      </c>
      <c r="M253" s="16"/>
      <c r="N253" s="16"/>
      <c r="O253" s="16" t="s">
        <v>2</v>
      </c>
      <c r="P253" s="70" t="e">
        <f>DGET(種族解放条件,T253,Q244:Q245)</f>
        <v>#VALUE!</v>
      </c>
      <c r="Q253" s="70" t="e">
        <f>DGET(種族解放条件,U253,Q244:Q245)</f>
        <v>#VALUE!</v>
      </c>
      <c r="R253" s="16"/>
      <c r="S253" s="16"/>
      <c r="T253" s="16">
        <v>8</v>
      </c>
      <c r="U253" s="16">
        <v>9</v>
      </c>
      <c r="AE253" s="59">
        <v>161</v>
      </c>
      <c r="AF253" s="59">
        <f ca="1">IF(AI253&lt;&gt;0,0,COUNTIF(AI$92:$AI253,0))</f>
        <v>0</v>
      </c>
      <c r="AG253" s="59" t="s">
        <v>252</v>
      </c>
      <c r="AH253" s="59" t="s">
        <v>259</v>
      </c>
      <c r="AI253" s="59">
        <f t="shared" ca="1" si="107"/>
        <v>1</v>
      </c>
      <c r="AJ253" s="53">
        <f t="shared" ca="1" si="108"/>
        <v>0</v>
      </c>
      <c r="AK253" s="53">
        <f t="shared" ca="1" si="109"/>
        <v>0</v>
      </c>
      <c r="AL253" s="53">
        <f t="shared" ca="1" si="110"/>
        <v>0</v>
      </c>
      <c r="AM253" s="53">
        <f t="shared" ca="1" si="111"/>
        <v>0</v>
      </c>
      <c r="AN253" s="53">
        <f t="shared" ca="1" si="112"/>
        <v>0</v>
      </c>
      <c r="AO253" s="53">
        <f t="shared" ca="1" si="113"/>
        <v>0</v>
      </c>
      <c r="AP253" s="53">
        <f t="shared" ca="1" si="114"/>
        <v>0</v>
      </c>
      <c r="AQ253" s="53">
        <f t="shared" ca="1" si="115"/>
        <v>0</v>
      </c>
      <c r="AR253" s="53">
        <f t="shared" ca="1" si="116"/>
        <v>0</v>
      </c>
      <c r="AS253" s="53">
        <f t="shared" ca="1" si="117"/>
        <v>0</v>
      </c>
      <c r="AT253" s="53">
        <f t="shared" ca="1" si="118"/>
        <v>0</v>
      </c>
      <c r="AU253" s="53">
        <f t="shared" ca="1" si="119"/>
        <v>0</v>
      </c>
      <c r="AV253" s="53">
        <f t="shared" ca="1" si="120"/>
        <v>0</v>
      </c>
      <c r="AW253" s="53">
        <f t="shared" ca="1" si="121"/>
        <v>0</v>
      </c>
      <c r="AX253" s="53">
        <f t="shared" ca="1" si="122"/>
        <v>0</v>
      </c>
      <c r="AY253" s="53">
        <f t="shared" ca="1" si="123"/>
        <v>0</v>
      </c>
      <c r="AZ253" s="53">
        <f t="shared" ca="1" si="124"/>
        <v>0</v>
      </c>
      <c r="BA253" s="53">
        <f t="shared" ca="1" si="125"/>
        <v>0</v>
      </c>
      <c r="BB253" s="53">
        <f t="shared" ca="1" si="126"/>
        <v>0</v>
      </c>
      <c r="BC253" s="53">
        <f t="shared" ca="1" si="127"/>
        <v>0</v>
      </c>
      <c r="BD253" s="53">
        <f t="shared" ca="1" si="128"/>
        <v>1</v>
      </c>
      <c r="BE253" s="53">
        <f t="shared" ca="1" si="129"/>
        <v>0</v>
      </c>
      <c r="BF253" s="53">
        <f t="shared" ca="1" si="130"/>
        <v>0</v>
      </c>
      <c r="BG253" s="53">
        <f t="shared" ca="1" si="131"/>
        <v>0</v>
      </c>
      <c r="BH253" s="53">
        <f t="shared" ca="1" si="132"/>
        <v>0</v>
      </c>
      <c r="BI253" s="53">
        <f t="shared" ca="1" si="133"/>
        <v>0</v>
      </c>
      <c r="BJ253" s="53">
        <f t="shared" ca="1" si="134"/>
        <v>0</v>
      </c>
      <c r="BK253" s="53">
        <f t="shared" ca="1" si="135"/>
        <v>0</v>
      </c>
      <c r="BL253" s="53">
        <f t="shared" ca="1" si="136"/>
        <v>0</v>
      </c>
      <c r="BM253" s="53">
        <f t="shared" ca="1" si="137"/>
        <v>0</v>
      </c>
      <c r="BN253" s="53">
        <f t="shared" ca="1" si="138"/>
        <v>0</v>
      </c>
      <c r="BO253" s="53">
        <f t="shared" ca="1" si="139"/>
        <v>0</v>
      </c>
      <c r="BP253" s="53">
        <f t="shared" ca="1" si="140"/>
        <v>0</v>
      </c>
      <c r="BQ253" s="53">
        <f t="shared" ca="1" si="141"/>
        <v>0</v>
      </c>
      <c r="BR253" s="53">
        <f t="shared" ca="1" si="142"/>
        <v>0</v>
      </c>
      <c r="BS253" s="53">
        <f t="shared" ca="1" si="143"/>
        <v>0</v>
      </c>
      <c r="BU253" s="53">
        <v>0</v>
      </c>
      <c r="BV253" s="53">
        <v>0</v>
      </c>
      <c r="BW253" s="53">
        <v>0</v>
      </c>
      <c r="BX253" s="53">
        <v>0</v>
      </c>
      <c r="BY253" s="53">
        <v>0</v>
      </c>
      <c r="BZ253" s="53">
        <v>0</v>
      </c>
      <c r="CA253" s="53">
        <v>0</v>
      </c>
      <c r="CB253" s="53">
        <v>0</v>
      </c>
      <c r="CC253" s="53">
        <v>0</v>
      </c>
      <c r="CD253" s="53">
        <v>0</v>
      </c>
      <c r="CE253" s="53">
        <v>0</v>
      </c>
      <c r="CF253" s="53">
        <v>0</v>
      </c>
      <c r="CG253" s="53">
        <v>0</v>
      </c>
      <c r="CH253" s="53">
        <v>0</v>
      </c>
      <c r="CI253" s="53">
        <v>0</v>
      </c>
      <c r="CJ253" s="53">
        <v>0</v>
      </c>
      <c r="CK253" s="53">
        <v>0</v>
      </c>
      <c r="CL253" s="53">
        <v>0</v>
      </c>
      <c r="CM253" s="53">
        <v>0</v>
      </c>
      <c r="CN253" s="53">
        <v>0</v>
      </c>
      <c r="CO253" s="53">
        <v>5</v>
      </c>
      <c r="CP253" s="53">
        <v>0</v>
      </c>
      <c r="CQ253" s="53">
        <v>0</v>
      </c>
      <c r="CR253" s="53">
        <v>0</v>
      </c>
      <c r="CS253" s="53">
        <v>0</v>
      </c>
      <c r="CT253" s="53">
        <v>0</v>
      </c>
      <c r="CU253" s="53">
        <v>0</v>
      </c>
      <c r="CV253" s="53">
        <v>0</v>
      </c>
      <c r="CW253" s="53">
        <v>0</v>
      </c>
      <c r="CX253" s="53">
        <v>0</v>
      </c>
      <c r="CY253" s="53">
        <v>0</v>
      </c>
      <c r="CZ253" s="53">
        <v>0</v>
      </c>
      <c r="DA253" s="53">
        <v>0</v>
      </c>
      <c r="DB253" s="53">
        <v>0</v>
      </c>
      <c r="DC253" s="53">
        <v>0</v>
      </c>
      <c r="DD253" s="53">
        <v>0</v>
      </c>
    </row>
    <row r="254" spans="3:108" hidden="1" outlineLevel="1">
      <c r="C254" s="16" t="e">
        <f t="shared" si="144"/>
        <v>#DIV/0!</v>
      </c>
      <c r="D254" s="16">
        <f t="shared" si="145"/>
        <v>0</v>
      </c>
      <c r="E254" s="16">
        <f>COUNTIF($F$136:F254,F254)</f>
        <v>112</v>
      </c>
      <c r="F254" s="16" t="e">
        <f>O254</f>
        <v>#VALUE!</v>
      </c>
      <c r="G254" s="16" t="e">
        <f>P254</f>
        <v>#VALUE!</v>
      </c>
      <c r="L254" s="16">
        <v>4</v>
      </c>
      <c r="M254" s="16"/>
      <c r="N254" s="16"/>
      <c r="O254" s="71" t="e">
        <f>DGET(種族解放条件,T254,P252:P253)</f>
        <v>#VALUE!</v>
      </c>
      <c r="P254" s="71" t="e">
        <f>DGET(種族解放条件,U254,P252:P253)</f>
        <v>#VALUE!</v>
      </c>
      <c r="Q254" s="16"/>
      <c r="R254" s="16"/>
      <c r="S254" s="16"/>
      <c r="T254" s="16">
        <v>6</v>
      </c>
      <c r="U254" s="16">
        <v>7</v>
      </c>
      <c r="AE254" s="59">
        <v>162</v>
      </c>
      <c r="AF254" s="59">
        <f ca="1">IF(AI254&lt;&gt;0,0,COUNTIF(AI$92:$AI254,0))</f>
        <v>0</v>
      </c>
      <c r="AG254" s="59" t="s">
        <v>252</v>
      </c>
      <c r="AH254" s="59" t="s">
        <v>260</v>
      </c>
      <c r="AI254" s="59">
        <f t="shared" ca="1" si="107"/>
        <v>1</v>
      </c>
      <c r="AJ254" s="53">
        <f t="shared" ca="1" si="108"/>
        <v>0</v>
      </c>
      <c r="AK254" s="53">
        <f t="shared" ca="1" si="109"/>
        <v>0</v>
      </c>
      <c r="AL254" s="53">
        <f t="shared" ca="1" si="110"/>
        <v>0</v>
      </c>
      <c r="AM254" s="53">
        <f t="shared" ca="1" si="111"/>
        <v>0</v>
      </c>
      <c r="AN254" s="53">
        <f t="shared" ca="1" si="112"/>
        <v>0</v>
      </c>
      <c r="AO254" s="53">
        <f t="shared" ca="1" si="113"/>
        <v>0</v>
      </c>
      <c r="AP254" s="53">
        <f t="shared" ca="1" si="114"/>
        <v>0</v>
      </c>
      <c r="AQ254" s="53">
        <f t="shared" ca="1" si="115"/>
        <v>0</v>
      </c>
      <c r="AR254" s="53">
        <f t="shared" ca="1" si="116"/>
        <v>0</v>
      </c>
      <c r="AS254" s="53">
        <f t="shared" ca="1" si="117"/>
        <v>0</v>
      </c>
      <c r="AT254" s="53">
        <f t="shared" ca="1" si="118"/>
        <v>0</v>
      </c>
      <c r="AU254" s="53">
        <f t="shared" ca="1" si="119"/>
        <v>0</v>
      </c>
      <c r="AV254" s="53">
        <f t="shared" ca="1" si="120"/>
        <v>0</v>
      </c>
      <c r="AW254" s="53">
        <f t="shared" ca="1" si="121"/>
        <v>0</v>
      </c>
      <c r="AX254" s="53">
        <f t="shared" ca="1" si="122"/>
        <v>0</v>
      </c>
      <c r="AY254" s="53">
        <f t="shared" ca="1" si="123"/>
        <v>0</v>
      </c>
      <c r="AZ254" s="53">
        <f t="shared" ca="1" si="124"/>
        <v>0</v>
      </c>
      <c r="BA254" s="53">
        <f t="shared" ca="1" si="125"/>
        <v>0</v>
      </c>
      <c r="BB254" s="53">
        <f t="shared" ca="1" si="126"/>
        <v>0</v>
      </c>
      <c r="BC254" s="53">
        <f t="shared" ca="1" si="127"/>
        <v>0</v>
      </c>
      <c r="BD254" s="53">
        <f t="shared" ca="1" si="128"/>
        <v>1</v>
      </c>
      <c r="BE254" s="53">
        <f t="shared" ca="1" si="129"/>
        <v>0</v>
      </c>
      <c r="BF254" s="53">
        <f t="shared" ca="1" si="130"/>
        <v>0</v>
      </c>
      <c r="BG254" s="53">
        <f t="shared" ca="1" si="131"/>
        <v>0</v>
      </c>
      <c r="BH254" s="53">
        <f t="shared" ca="1" si="132"/>
        <v>0</v>
      </c>
      <c r="BI254" s="53">
        <f t="shared" ca="1" si="133"/>
        <v>0</v>
      </c>
      <c r="BJ254" s="53">
        <f t="shared" ca="1" si="134"/>
        <v>0</v>
      </c>
      <c r="BK254" s="53">
        <f t="shared" ca="1" si="135"/>
        <v>0</v>
      </c>
      <c r="BL254" s="53">
        <f t="shared" ca="1" si="136"/>
        <v>0</v>
      </c>
      <c r="BM254" s="53">
        <f t="shared" ca="1" si="137"/>
        <v>0</v>
      </c>
      <c r="BN254" s="53">
        <f t="shared" ca="1" si="138"/>
        <v>0</v>
      </c>
      <c r="BO254" s="53">
        <f t="shared" ca="1" si="139"/>
        <v>0</v>
      </c>
      <c r="BP254" s="53">
        <f t="shared" ca="1" si="140"/>
        <v>0</v>
      </c>
      <c r="BQ254" s="53">
        <f t="shared" ca="1" si="141"/>
        <v>0</v>
      </c>
      <c r="BR254" s="53">
        <f t="shared" ca="1" si="142"/>
        <v>0</v>
      </c>
      <c r="BS254" s="53">
        <f t="shared" ca="1" si="143"/>
        <v>0</v>
      </c>
      <c r="BU254" s="53">
        <v>0</v>
      </c>
      <c r="BV254" s="53">
        <v>0</v>
      </c>
      <c r="BW254" s="53">
        <v>0</v>
      </c>
      <c r="BX254" s="53">
        <v>0</v>
      </c>
      <c r="BY254" s="53">
        <v>0</v>
      </c>
      <c r="BZ254" s="53">
        <v>0</v>
      </c>
      <c r="CA254" s="53">
        <v>0</v>
      </c>
      <c r="CB254" s="53">
        <v>0</v>
      </c>
      <c r="CC254" s="53">
        <v>0</v>
      </c>
      <c r="CD254" s="53">
        <v>0</v>
      </c>
      <c r="CE254" s="53">
        <v>0</v>
      </c>
      <c r="CF254" s="53">
        <v>0</v>
      </c>
      <c r="CG254" s="53">
        <v>0</v>
      </c>
      <c r="CH254" s="53">
        <v>0</v>
      </c>
      <c r="CI254" s="53">
        <v>0</v>
      </c>
      <c r="CJ254" s="53">
        <v>0</v>
      </c>
      <c r="CK254" s="53">
        <v>0</v>
      </c>
      <c r="CL254" s="53">
        <v>0</v>
      </c>
      <c r="CM254" s="53">
        <v>0</v>
      </c>
      <c r="CN254" s="53">
        <v>0</v>
      </c>
      <c r="CO254" s="53">
        <v>6</v>
      </c>
      <c r="CP254" s="53">
        <v>0</v>
      </c>
      <c r="CQ254" s="53">
        <v>0</v>
      </c>
      <c r="CR254" s="53">
        <v>0</v>
      </c>
      <c r="CS254" s="53">
        <v>0</v>
      </c>
      <c r="CT254" s="53">
        <v>0</v>
      </c>
      <c r="CU254" s="53">
        <v>0</v>
      </c>
      <c r="CV254" s="53">
        <v>0</v>
      </c>
      <c r="CW254" s="53">
        <v>0</v>
      </c>
      <c r="CX254" s="53">
        <v>0</v>
      </c>
      <c r="CY254" s="53">
        <v>0</v>
      </c>
      <c r="CZ254" s="53">
        <v>0</v>
      </c>
      <c r="DA254" s="53">
        <v>0</v>
      </c>
      <c r="DB254" s="53">
        <v>0</v>
      </c>
      <c r="DC254" s="53">
        <v>0</v>
      </c>
      <c r="DD254" s="53">
        <v>0</v>
      </c>
    </row>
    <row r="255" spans="3:108" hidden="1" outlineLevel="1">
      <c r="C255" s="16" t="e">
        <f t="shared" si="144"/>
        <v>#DIV/0!</v>
      </c>
      <c r="D255" s="16">
        <f t="shared" si="145"/>
        <v>0</v>
      </c>
      <c r="E255" s="16">
        <f>COUNTIF($F$136:F255,F255)</f>
        <v>113</v>
      </c>
      <c r="F255" s="16" t="e">
        <f>M255</f>
        <v>#VALUE!</v>
      </c>
      <c r="G255" s="16" t="e">
        <f>N255</f>
        <v>#VALUE!</v>
      </c>
      <c r="L255" s="16">
        <v>5</v>
      </c>
      <c r="M255" s="72" t="e">
        <f>DGET(種族解放条件,T255,O253:O254)</f>
        <v>#VALUE!</v>
      </c>
      <c r="N255" s="72" t="e">
        <f>DGET(種族解放条件,U255,O253:O254)</f>
        <v>#VALUE!</v>
      </c>
      <c r="O255" s="16"/>
      <c r="P255" s="16"/>
      <c r="Q255" s="16"/>
      <c r="R255" s="16"/>
      <c r="S255" s="16"/>
      <c r="T255" s="16">
        <v>6</v>
      </c>
      <c r="U255" s="16">
        <v>7</v>
      </c>
      <c r="AE255" s="59">
        <v>163</v>
      </c>
      <c r="AF255" s="59">
        <f ca="1">IF(AI255&lt;&gt;0,0,COUNTIF(AI$92:$AI255,0))</f>
        <v>0</v>
      </c>
      <c r="AG255" s="59" t="s">
        <v>252</v>
      </c>
      <c r="AH255" s="59" t="s">
        <v>261</v>
      </c>
      <c r="AI255" s="59">
        <f t="shared" ca="1" si="107"/>
        <v>1</v>
      </c>
      <c r="AJ255" s="53">
        <f t="shared" ca="1" si="108"/>
        <v>0</v>
      </c>
      <c r="AK255" s="53">
        <f t="shared" ca="1" si="109"/>
        <v>0</v>
      </c>
      <c r="AL255" s="53">
        <f t="shared" ca="1" si="110"/>
        <v>0</v>
      </c>
      <c r="AM255" s="53">
        <f t="shared" ca="1" si="111"/>
        <v>0</v>
      </c>
      <c r="AN255" s="53">
        <f t="shared" ca="1" si="112"/>
        <v>0</v>
      </c>
      <c r="AO255" s="53">
        <f t="shared" ca="1" si="113"/>
        <v>0</v>
      </c>
      <c r="AP255" s="53">
        <f t="shared" ca="1" si="114"/>
        <v>0</v>
      </c>
      <c r="AQ255" s="53">
        <f t="shared" ca="1" si="115"/>
        <v>0</v>
      </c>
      <c r="AR255" s="53">
        <f t="shared" ca="1" si="116"/>
        <v>0</v>
      </c>
      <c r="AS255" s="53">
        <f t="shared" ca="1" si="117"/>
        <v>0</v>
      </c>
      <c r="AT255" s="53">
        <f t="shared" ca="1" si="118"/>
        <v>0</v>
      </c>
      <c r="AU255" s="53">
        <f t="shared" ca="1" si="119"/>
        <v>0</v>
      </c>
      <c r="AV255" s="53">
        <f t="shared" ca="1" si="120"/>
        <v>0</v>
      </c>
      <c r="AW255" s="53">
        <f t="shared" ca="1" si="121"/>
        <v>0</v>
      </c>
      <c r="AX255" s="53">
        <f t="shared" ca="1" si="122"/>
        <v>0</v>
      </c>
      <c r="AY255" s="53">
        <f t="shared" ca="1" si="123"/>
        <v>0</v>
      </c>
      <c r="AZ255" s="53">
        <f t="shared" ca="1" si="124"/>
        <v>0</v>
      </c>
      <c r="BA255" s="53">
        <f t="shared" ca="1" si="125"/>
        <v>0</v>
      </c>
      <c r="BB255" s="53">
        <f t="shared" ca="1" si="126"/>
        <v>0</v>
      </c>
      <c r="BC255" s="53">
        <f t="shared" ca="1" si="127"/>
        <v>0</v>
      </c>
      <c r="BD255" s="53">
        <f t="shared" ca="1" si="128"/>
        <v>1</v>
      </c>
      <c r="BE255" s="53">
        <f t="shared" ca="1" si="129"/>
        <v>0</v>
      </c>
      <c r="BF255" s="53">
        <f t="shared" ca="1" si="130"/>
        <v>0</v>
      </c>
      <c r="BG255" s="53">
        <f t="shared" ca="1" si="131"/>
        <v>0</v>
      </c>
      <c r="BH255" s="53">
        <f t="shared" ca="1" si="132"/>
        <v>0</v>
      </c>
      <c r="BI255" s="53">
        <f t="shared" ca="1" si="133"/>
        <v>0</v>
      </c>
      <c r="BJ255" s="53">
        <f t="shared" ca="1" si="134"/>
        <v>0</v>
      </c>
      <c r="BK255" s="53">
        <f t="shared" ca="1" si="135"/>
        <v>0</v>
      </c>
      <c r="BL255" s="53">
        <f t="shared" ca="1" si="136"/>
        <v>0</v>
      </c>
      <c r="BM255" s="53">
        <f t="shared" ca="1" si="137"/>
        <v>0</v>
      </c>
      <c r="BN255" s="53">
        <f t="shared" ca="1" si="138"/>
        <v>0</v>
      </c>
      <c r="BO255" s="53">
        <f t="shared" ca="1" si="139"/>
        <v>0</v>
      </c>
      <c r="BP255" s="53">
        <f t="shared" ca="1" si="140"/>
        <v>0</v>
      </c>
      <c r="BQ255" s="53">
        <f t="shared" ca="1" si="141"/>
        <v>0</v>
      </c>
      <c r="BR255" s="53">
        <f t="shared" ca="1" si="142"/>
        <v>0</v>
      </c>
      <c r="BS255" s="53">
        <f t="shared" ca="1" si="143"/>
        <v>0</v>
      </c>
      <c r="BU255" s="53">
        <v>0</v>
      </c>
      <c r="BV255" s="53">
        <v>0</v>
      </c>
      <c r="BW255" s="53">
        <v>0</v>
      </c>
      <c r="BX255" s="53">
        <v>0</v>
      </c>
      <c r="BY255" s="53">
        <v>0</v>
      </c>
      <c r="BZ255" s="53">
        <v>0</v>
      </c>
      <c r="CA255" s="53">
        <v>0</v>
      </c>
      <c r="CB255" s="53">
        <v>0</v>
      </c>
      <c r="CC255" s="53">
        <v>0</v>
      </c>
      <c r="CD255" s="53">
        <v>0</v>
      </c>
      <c r="CE255" s="53">
        <v>0</v>
      </c>
      <c r="CF255" s="53">
        <v>0</v>
      </c>
      <c r="CG255" s="53">
        <v>0</v>
      </c>
      <c r="CH255" s="53">
        <v>0</v>
      </c>
      <c r="CI255" s="53">
        <v>0</v>
      </c>
      <c r="CJ255" s="53">
        <v>0</v>
      </c>
      <c r="CK255" s="53">
        <v>0</v>
      </c>
      <c r="CL255" s="53">
        <v>0</v>
      </c>
      <c r="CM255" s="53">
        <v>0</v>
      </c>
      <c r="CN255" s="53">
        <v>0</v>
      </c>
      <c r="CO255" s="53">
        <v>6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0</v>
      </c>
      <c r="DA255" s="53">
        <v>0</v>
      </c>
      <c r="DB255" s="53">
        <v>0</v>
      </c>
      <c r="DC255" s="53">
        <v>0</v>
      </c>
      <c r="DD255" s="53">
        <v>0</v>
      </c>
    </row>
    <row r="256" spans="3:108" hidden="1" outlineLevel="1">
      <c r="C256" s="16" t="e">
        <f t="shared" si="144"/>
        <v>#DIV/0!</v>
      </c>
      <c r="D256" s="16">
        <f t="shared" si="145"/>
        <v>0</v>
      </c>
      <c r="E256" s="16">
        <f>COUNTIF($F$136:F256,F256)</f>
        <v>114</v>
      </c>
      <c r="F256" s="16" t="e">
        <f>M256</f>
        <v>#VALUE!</v>
      </c>
      <c r="G256" s="16" t="e">
        <f>N256</f>
        <v>#VALUE!</v>
      </c>
      <c r="L256" s="16">
        <v>5</v>
      </c>
      <c r="M256" s="72" t="e">
        <f>DGET(種族解放条件,T256,O253:O254)</f>
        <v>#VALUE!</v>
      </c>
      <c r="N256" s="72" t="e">
        <f>DGET(種族解放条件,U256,O253:O254)</f>
        <v>#VALUE!</v>
      </c>
      <c r="O256" s="16" t="s">
        <v>2</v>
      </c>
      <c r="P256" s="16"/>
      <c r="Q256" s="16"/>
      <c r="R256" s="16"/>
      <c r="S256" s="16"/>
      <c r="T256" s="16">
        <v>8</v>
      </c>
      <c r="U256" s="16">
        <v>9</v>
      </c>
      <c r="AE256" s="59">
        <v>164</v>
      </c>
      <c r="AF256" s="59">
        <f ca="1">IF(AI256&lt;&gt;0,0,COUNTIF(AI$92:$AI256,0))</f>
        <v>0</v>
      </c>
      <c r="AG256" s="59" t="s">
        <v>262</v>
      </c>
      <c r="AH256" s="59" t="s">
        <v>263</v>
      </c>
      <c r="AI256" s="59">
        <f t="shared" ca="1" si="107"/>
        <v>1</v>
      </c>
      <c r="AJ256" s="53">
        <f t="shared" ca="1" si="108"/>
        <v>0</v>
      </c>
      <c r="AK256" s="53">
        <f t="shared" ca="1" si="109"/>
        <v>0</v>
      </c>
      <c r="AL256" s="53">
        <f t="shared" ca="1" si="110"/>
        <v>0</v>
      </c>
      <c r="AM256" s="53">
        <f t="shared" ca="1" si="111"/>
        <v>0</v>
      </c>
      <c r="AN256" s="53">
        <f t="shared" ca="1" si="112"/>
        <v>0</v>
      </c>
      <c r="AO256" s="53">
        <f t="shared" ca="1" si="113"/>
        <v>0</v>
      </c>
      <c r="AP256" s="53">
        <f t="shared" ca="1" si="114"/>
        <v>0</v>
      </c>
      <c r="AQ256" s="53">
        <f t="shared" ca="1" si="115"/>
        <v>0</v>
      </c>
      <c r="AR256" s="53">
        <f t="shared" ca="1" si="116"/>
        <v>0</v>
      </c>
      <c r="AS256" s="53">
        <f t="shared" ca="1" si="117"/>
        <v>0</v>
      </c>
      <c r="AT256" s="53">
        <f t="shared" ca="1" si="118"/>
        <v>0</v>
      </c>
      <c r="AU256" s="53">
        <f t="shared" ca="1" si="119"/>
        <v>0</v>
      </c>
      <c r="AV256" s="53">
        <f t="shared" ca="1" si="120"/>
        <v>0</v>
      </c>
      <c r="AW256" s="53">
        <f t="shared" ca="1" si="121"/>
        <v>0</v>
      </c>
      <c r="AX256" s="53">
        <f t="shared" ca="1" si="122"/>
        <v>0</v>
      </c>
      <c r="AY256" s="53">
        <f t="shared" ca="1" si="123"/>
        <v>0</v>
      </c>
      <c r="AZ256" s="53">
        <f t="shared" ca="1" si="124"/>
        <v>0</v>
      </c>
      <c r="BA256" s="53">
        <f t="shared" ca="1" si="125"/>
        <v>0</v>
      </c>
      <c r="BB256" s="53">
        <f t="shared" ca="1" si="126"/>
        <v>0</v>
      </c>
      <c r="BC256" s="53">
        <f t="shared" ca="1" si="127"/>
        <v>0</v>
      </c>
      <c r="BD256" s="53">
        <f t="shared" ca="1" si="128"/>
        <v>0</v>
      </c>
      <c r="BE256" s="53">
        <f t="shared" ca="1" si="129"/>
        <v>1</v>
      </c>
      <c r="BF256" s="53">
        <f t="shared" ca="1" si="130"/>
        <v>0</v>
      </c>
      <c r="BG256" s="53">
        <f t="shared" ca="1" si="131"/>
        <v>0</v>
      </c>
      <c r="BH256" s="53">
        <f t="shared" ca="1" si="132"/>
        <v>0</v>
      </c>
      <c r="BI256" s="53">
        <f t="shared" ca="1" si="133"/>
        <v>0</v>
      </c>
      <c r="BJ256" s="53">
        <f t="shared" ca="1" si="134"/>
        <v>0</v>
      </c>
      <c r="BK256" s="53">
        <f t="shared" ca="1" si="135"/>
        <v>0</v>
      </c>
      <c r="BL256" s="53">
        <f t="shared" ca="1" si="136"/>
        <v>0</v>
      </c>
      <c r="BM256" s="53">
        <f t="shared" ca="1" si="137"/>
        <v>0</v>
      </c>
      <c r="BN256" s="53">
        <f t="shared" ca="1" si="138"/>
        <v>0</v>
      </c>
      <c r="BO256" s="53">
        <f t="shared" ca="1" si="139"/>
        <v>0</v>
      </c>
      <c r="BP256" s="53">
        <f t="shared" ca="1" si="140"/>
        <v>0</v>
      </c>
      <c r="BQ256" s="53">
        <f t="shared" ca="1" si="141"/>
        <v>0</v>
      </c>
      <c r="BR256" s="53">
        <f t="shared" ca="1" si="142"/>
        <v>0</v>
      </c>
      <c r="BS256" s="53">
        <f t="shared" ca="1" si="143"/>
        <v>0</v>
      </c>
      <c r="BU256" s="53">
        <v>0</v>
      </c>
      <c r="BV256" s="53">
        <v>0</v>
      </c>
      <c r="BW256" s="53">
        <v>0</v>
      </c>
      <c r="BX256" s="53">
        <v>0</v>
      </c>
      <c r="BY256" s="53">
        <v>0</v>
      </c>
      <c r="BZ256" s="53">
        <v>0</v>
      </c>
      <c r="CA256" s="53">
        <v>0</v>
      </c>
      <c r="CB256" s="53">
        <v>0</v>
      </c>
      <c r="CC256" s="53">
        <v>0</v>
      </c>
      <c r="CD256" s="53">
        <v>0</v>
      </c>
      <c r="CE256" s="53">
        <v>0</v>
      </c>
      <c r="CF256" s="53">
        <v>0</v>
      </c>
      <c r="CG256" s="53">
        <v>0</v>
      </c>
      <c r="CH256" s="53">
        <v>0</v>
      </c>
      <c r="CI256" s="53">
        <v>0</v>
      </c>
      <c r="CJ256" s="53">
        <v>0</v>
      </c>
      <c r="CK256" s="53">
        <v>0</v>
      </c>
      <c r="CL256" s="53">
        <v>0</v>
      </c>
      <c r="CM256" s="53">
        <v>0</v>
      </c>
      <c r="CN256" s="53">
        <v>0</v>
      </c>
      <c r="CO256" s="53">
        <v>0</v>
      </c>
      <c r="CP256" s="53">
        <v>1</v>
      </c>
      <c r="CQ256" s="53">
        <v>0</v>
      </c>
      <c r="CR256" s="53">
        <v>0</v>
      </c>
      <c r="CS256" s="53">
        <v>0</v>
      </c>
      <c r="CT256" s="53">
        <v>0</v>
      </c>
      <c r="CU256" s="53">
        <v>0</v>
      </c>
      <c r="CV256" s="53">
        <v>0</v>
      </c>
      <c r="CW256" s="53">
        <v>0</v>
      </c>
      <c r="CX256" s="53">
        <v>0</v>
      </c>
      <c r="CY256" s="53">
        <v>0</v>
      </c>
      <c r="CZ256" s="53">
        <v>0</v>
      </c>
      <c r="DA256" s="53">
        <v>0</v>
      </c>
      <c r="DB256" s="53">
        <v>0</v>
      </c>
      <c r="DC256" s="53">
        <v>0</v>
      </c>
      <c r="DD256" s="53">
        <v>0</v>
      </c>
    </row>
    <row r="257" spans="3:108" hidden="1" outlineLevel="1">
      <c r="C257" s="16" t="e">
        <f t="shared" si="144"/>
        <v>#DIV/0!</v>
      </c>
      <c r="D257" s="16">
        <f t="shared" si="145"/>
        <v>0</v>
      </c>
      <c r="E257" s="16">
        <f>COUNTIF($F$136:F257,F257)</f>
        <v>115</v>
      </c>
      <c r="F257" s="16" t="e">
        <f>O257</f>
        <v>#VALUE!</v>
      </c>
      <c r="G257" s="16" t="e">
        <f>P257</f>
        <v>#VALUE!</v>
      </c>
      <c r="L257" s="16">
        <v>4</v>
      </c>
      <c r="M257" s="16"/>
      <c r="N257" s="16"/>
      <c r="O257" s="71" t="e">
        <f>DGET(種族解放条件,T257,P252:P253)</f>
        <v>#VALUE!</v>
      </c>
      <c r="P257" s="71" t="e">
        <f>DGET(種族解放条件,U257,P252:P253)</f>
        <v>#VALUE!</v>
      </c>
      <c r="Q257" s="16"/>
      <c r="R257" s="16"/>
      <c r="S257" s="16"/>
      <c r="T257" s="16">
        <v>8</v>
      </c>
      <c r="U257" s="16">
        <v>9</v>
      </c>
      <c r="AE257" s="59">
        <v>165</v>
      </c>
      <c r="AF257" s="59">
        <f ca="1">IF(AI257&lt;&gt;0,0,COUNTIF(AI$92:$AI257,0))</f>
        <v>0</v>
      </c>
      <c r="AG257" s="59" t="s">
        <v>262</v>
      </c>
      <c r="AH257" s="59" t="s">
        <v>264</v>
      </c>
      <c r="AI257" s="59">
        <f t="shared" ca="1" si="107"/>
        <v>1</v>
      </c>
      <c r="AJ257" s="53">
        <f t="shared" ca="1" si="108"/>
        <v>0</v>
      </c>
      <c r="AK257" s="53">
        <f t="shared" ca="1" si="109"/>
        <v>0</v>
      </c>
      <c r="AL257" s="53">
        <f t="shared" ca="1" si="110"/>
        <v>0</v>
      </c>
      <c r="AM257" s="53">
        <f t="shared" ca="1" si="111"/>
        <v>0</v>
      </c>
      <c r="AN257" s="53">
        <f t="shared" ca="1" si="112"/>
        <v>0</v>
      </c>
      <c r="AO257" s="53">
        <f t="shared" ca="1" si="113"/>
        <v>0</v>
      </c>
      <c r="AP257" s="53">
        <f t="shared" ca="1" si="114"/>
        <v>0</v>
      </c>
      <c r="AQ257" s="53">
        <f t="shared" ca="1" si="115"/>
        <v>0</v>
      </c>
      <c r="AR257" s="53">
        <f t="shared" ca="1" si="116"/>
        <v>0</v>
      </c>
      <c r="AS257" s="53">
        <f t="shared" ca="1" si="117"/>
        <v>0</v>
      </c>
      <c r="AT257" s="53">
        <f t="shared" ca="1" si="118"/>
        <v>0</v>
      </c>
      <c r="AU257" s="53">
        <f t="shared" ca="1" si="119"/>
        <v>0</v>
      </c>
      <c r="AV257" s="53">
        <f t="shared" ca="1" si="120"/>
        <v>0</v>
      </c>
      <c r="AW257" s="53">
        <f t="shared" ca="1" si="121"/>
        <v>0</v>
      </c>
      <c r="AX257" s="53">
        <f t="shared" ca="1" si="122"/>
        <v>0</v>
      </c>
      <c r="AY257" s="53">
        <f t="shared" ca="1" si="123"/>
        <v>0</v>
      </c>
      <c r="AZ257" s="53">
        <f t="shared" ca="1" si="124"/>
        <v>0</v>
      </c>
      <c r="BA257" s="53">
        <f t="shared" ca="1" si="125"/>
        <v>0</v>
      </c>
      <c r="BB257" s="53">
        <f t="shared" ca="1" si="126"/>
        <v>0</v>
      </c>
      <c r="BC257" s="53">
        <f t="shared" ca="1" si="127"/>
        <v>0</v>
      </c>
      <c r="BD257" s="53">
        <f t="shared" ca="1" si="128"/>
        <v>0</v>
      </c>
      <c r="BE257" s="53">
        <f t="shared" ca="1" si="129"/>
        <v>1</v>
      </c>
      <c r="BF257" s="53">
        <f t="shared" ca="1" si="130"/>
        <v>0</v>
      </c>
      <c r="BG257" s="53">
        <f t="shared" ca="1" si="131"/>
        <v>0</v>
      </c>
      <c r="BH257" s="53">
        <f t="shared" ca="1" si="132"/>
        <v>0</v>
      </c>
      <c r="BI257" s="53">
        <f t="shared" ca="1" si="133"/>
        <v>0</v>
      </c>
      <c r="BJ257" s="53">
        <f t="shared" ca="1" si="134"/>
        <v>0</v>
      </c>
      <c r="BK257" s="53">
        <f t="shared" ca="1" si="135"/>
        <v>0</v>
      </c>
      <c r="BL257" s="53">
        <f t="shared" ca="1" si="136"/>
        <v>0</v>
      </c>
      <c r="BM257" s="53">
        <f t="shared" ca="1" si="137"/>
        <v>0</v>
      </c>
      <c r="BN257" s="53">
        <f t="shared" ca="1" si="138"/>
        <v>0</v>
      </c>
      <c r="BO257" s="53">
        <f t="shared" ca="1" si="139"/>
        <v>0</v>
      </c>
      <c r="BP257" s="53">
        <f t="shared" ca="1" si="140"/>
        <v>0</v>
      </c>
      <c r="BQ257" s="53">
        <f t="shared" ca="1" si="141"/>
        <v>0</v>
      </c>
      <c r="BR257" s="53">
        <f t="shared" ca="1" si="142"/>
        <v>0</v>
      </c>
      <c r="BS257" s="53">
        <f t="shared" ca="1" si="143"/>
        <v>0</v>
      </c>
      <c r="BU257" s="53">
        <v>0</v>
      </c>
      <c r="BV257" s="53">
        <v>0</v>
      </c>
      <c r="BW257" s="53">
        <v>0</v>
      </c>
      <c r="BX257" s="53">
        <v>0</v>
      </c>
      <c r="BY257" s="53">
        <v>0</v>
      </c>
      <c r="BZ257" s="53">
        <v>0</v>
      </c>
      <c r="CA257" s="53">
        <v>0</v>
      </c>
      <c r="CB257" s="53">
        <v>0</v>
      </c>
      <c r="CC257" s="53">
        <v>0</v>
      </c>
      <c r="CD257" s="53">
        <v>0</v>
      </c>
      <c r="CE257" s="53">
        <v>0</v>
      </c>
      <c r="CF257" s="53">
        <v>0</v>
      </c>
      <c r="CG257" s="53">
        <v>0</v>
      </c>
      <c r="CH257" s="53">
        <v>0</v>
      </c>
      <c r="CI257" s="53">
        <v>0</v>
      </c>
      <c r="CJ257" s="53">
        <v>0</v>
      </c>
      <c r="CK257" s="53">
        <v>0</v>
      </c>
      <c r="CL257" s="53">
        <v>0</v>
      </c>
      <c r="CM257" s="53">
        <v>0</v>
      </c>
      <c r="CN257" s="53">
        <v>0</v>
      </c>
      <c r="CO257" s="53">
        <v>0</v>
      </c>
      <c r="CP257" s="53">
        <v>1</v>
      </c>
      <c r="CQ257" s="53">
        <v>0</v>
      </c>
      <c r="CR257" s="53">
        <v>0</v>
      </c>
      <c r="CS257" s="53">
        <v>0</v>
      </c>
      <c r="CT257" s="53">
        <v>0</v>
      </c>
      <c r="CU257" s="53">
        <v>0</v>
      </c>
      <c r="CV257" s="53">
        <v>0</v>
      </c>
      <c r="CW257" s="53">
        <v>0</v>
      </c>
      <c r="CX257" s="53">
        <v>0</v>
      </c>
      <c r="CY257" s="53">
        <v>0</v>
      </c>
      <c r="CZ257" s="53">
        <v>0</v>
      </c>
      <c r="DA257" s="53">
        <v>0</v>
      </c>
      <c r="DB257" s="53">
        <v>0</v>
      </c>
      <c r="DC257" s="53">
        <v>0</v>
      </c>
      <c r="DD257" s="53">
        <v>0</v>
      </c>
    </row>
    <row r="258" spans="3:108" hidden="1" outlineLevel="1">
      <c r="C258" s="16" t="e">
        <f t="shared" si="144"/>
        <v>#DIV/0!</v>
      </c>
      <c r="D258" s="16">
        <f t="shared" si="145"/>
        <v>0</v>
      </c>
      <c r="E258" s="16">
        <f>COUNTIF($F$136:F258,F258)</f>
        <v>116</v>
      </c>
      <c r="F258" s="16" t="e">
        <f>M258</f>
        <v>#VALUE!</v>
      </c>
      <c r="G258" s="16" t="e">
        <f>N258</f>
        <v>#VALUE!</v>
      </c>
      <c r="L258" s="16">
        <v>5</v>
      </c>
      <c r="M258" s="72" t="e">
        <f>DGET(種族解放条件,T258,O256:O257)</f>
        <v>#VALUE!</v>
      </c>
      <c r="N258" s="72" t="e">
        <f>DGET(種族解放条件,U258,O256:O257)</f>
        <v>#VALUE!</v>
      </c>
      <c r="O258" s="16"/>
      <c r="P258" s="16"/>
      <c r="Q258" s="16"/>
      <c r="R258" s="16"/>
      <c r="S258" s="16"/>
      <c r="T258" s="16">
        <v>6</v>
      </c>
      <c r="U258" s="16">
        <v>7</v>
      </c>
      <c r="AE258" s="59">
        <v>166</v>
      </c>
      <c r="AF258" s="59">
        <f ca="1">IF(AI258&lt;&gt;0,0,COUNTIF(AI$92:$AI258,0))</f>
        <v>0</v>
      </c>
      <c r="AG258" s="59" t="s">
        <v>262</v>
      </c>
      <c r="AH258" s="59" t="s">
        <v>265</v>
      </c>
      <c r="AI258" s="59">
        <f t="shared" ca="1" si="107"/>
        <v>1</v>
      </c>
      <c r="AJ258" s="53">
        <f t="shared" ca="1" si="108"/>
        <v>0</v>
      </c>
      <c r="AK258" s="53">
        <f t="shared" ca="1" si="109"/>
        <v>0</v>
      </c>
      <c r="AL258" s="53">
        <f t="shared" ca="1" si="110"/>
        <v>0</v>
      </c>
      <c r="AM258" s="53">
        <f t="shared" ca="1" si="111"/>
        <v>0</v>
      </c>
      <c r="AN258" s="53">
        <f t="shared" ca="1" si="112"/>
        <v>0</v>
      </c>
      <c r="AO258" s="53">
        <f t="shared" ca="1" si="113"/>
        <v>0</v>
      </c>
      <c r="AP258" s="53">
        <f t="shared" ca="1" si="114"/>
        <v>0</v>
      </c>
      <c r="AQ258" s="53">
        <f t="shared" ca="1" si="115"/>
        <v>0</v>
      </c>
      <c r="AR258" s="53">
        <f t="shared" ca="1" si="116"/>
        <v>0</v>
      </c>
      <c r="AS258" s="53">
        <f t="shared" ca="1" si="117"/>
        <v>0</v>
      </c>
      <c r="AT258" s="53">
        <f t="shared" ca="1" si="118"/>
        <v>0</v>
      </c>
      <c r="AU258" s="53">
        <f t="shared" ca="1" si="119"/>
        <v>0</v>
      </c>
      <c r="AV258" s="53">
        <f t="shared" ca="1" si="120"/>
        <v>0</v>
      </c>
      <c r="AW258" s="53">
        <f t="shared" ca="1" si="121"/>
        <v>0</v>
      </c>
      <c r="AX258" s="53">
        <f t="shared" ca="1" si="122"/>
        <v>0</v>
      </c>
      <c r="AY258" s="53">
        <f t="shared" ca="1" si="123"/>
        <v>0</v>
      </c>
      <c r="AZ258" s="53">
        <f t="shared" ca="1" si="124"/>
        <v>0</v>
      </c>
      <c r="BA258" s="53">
        <f t="shared" ca="1" si="125"/>
        <v>0</v>
      </c>
      <c r="BB258" s="53">
        <f t="shared" ca="1" si="126"/>
        <v>0</v>
      </c>
      <c r="BC258" s="53">
        <f t="shared" ca="1" si="127"/>
        <v>0</v>
      </c>
      <c r="BD258" s="53">
        <f t="shared" ca="1" si="128"/>
        <v>0</v>
      </c>
      <c r="BE258" s="53">
        <f t="shared" ca="1" si="129"/>
        <v>1</v>
      </c>
      <c r="BF258" s="53">
        <f t="shared" ca="1" si="130"/>
        <v>0</v>
      </c>
      <c r="BG258" s="53">
        <f t="shared" ca="1" si="131"/>
        <v>0</v>
      </c>
      <c r="BH258" s="53">
        <f t="shared" ca="1" si="132"/>
        <v>0</v>
      </c>
      <c r="BI258" s="53">
        <f t="shared" ca="1" si="133"/>
        <v>0</v>
      </c>
      <c r="BJ258" s="53">
        <f t="shared" ca="1" si="134"/>
        <v>0</v>
      </c>
      <c r="BK258" s="53">
        <f t="shared" ca="1" si="135"/>
        <v>0</v>
      </c>
      <c r="BL258" s="53">
        <f t="shared" ca="1" si="136"/>
        <v>0</v>
      </c>
      <c r="BM258" s="53">
        <f t="shared" ca="1" si="137"/>
        <v>0</v>
      </c>
      <c r="BN258" s="53">
        <f t="shared" ca="1" si="138"/>
        <v>0</v>
      </c>
      <c r="BO258" s="53">
        <f t="shared" ca="1" si="139"/>
        <v>0</v>
      </c>
      <c r="BP258" s="53">
        <f t="shared" ca="1" si="140"/>
        <v>0</v>
      </c>
      <c r="BQ258" s="53">
        <f t="shared" ca="1" si="141"/>
        <v>0</v>
      </c>
      <c r="BR258" s="53">
        <f t="shared" ca="1" si="142"/>
        <v>0</v>
      </c>
      <c r="BS258" s="53">
        <f t="shared" ca="1" si="143"/>
        <v>0</v>
      </c>
      <c r="BU258" s="53">
        <v>0</v>
      </c>
      <c r="BV258" s="53">
        <v>0</v>
      </c>
      <c r="BW258" s="53">
        <v>0</v>
      </c>
      <c r="BX258" s="53">
        <v>0</v>
      </c>
      <c r="BY258" s="53">
        <v>0</v>
      </c>
      <c r="BZ258" s="53">
        <v>0</v>
      </c>
      <c r="CA258" s="53">
        <v>0</v>
      </c>
      <c r="CB258" s="53">
        <v>0</v>
      </c>
      <c r="CC258" s="53">
        <v>0</v>
      </c>
      <c r="CD258" s="53">
        <v>0</v>
      </c>
      <c r="CE258" s="53">
        <v>0</v>
      </c>
      <c r="CF258" s="53">
        <v>0</v>
      </c>
      <c r="CG258" s="53">
        <v>0</v>
      </c>
      <c r="CH258" s="53">
        <v>0</v>
      </c>
      <c r="CI258" s="53">
        <v>0</v>
      </c>
      <c r="CJ258" s="53">
        <v>0</v>
      </c>
      <c r="CK258" s="53">
        <v>0</v>
      </c>
      <c r="CL258" s="53">
        <v>0</v>
      </c>
      <c r="CM258" s="53">
        <v>0</v>
      </c>
      <c r="CN258" s="53">
        <v>0</v>
      </c>
      <c r="CO258" s="53">
        <v>0</v>
      </c>
      <c r="CP258" s="53">
        <v>1</v>
      </c>
      <c r="CQ258" s="53">
        <v>0</v>
      </c>
      <c r="CR258" s="53">
        <v>0</v>
      </c>
      <c r="CS258" s="53">
        <v>0</v>
      </c>
      <c r="CT258" s="53">
        <v>0</v>
      </c>
      <c r="CU258" s="53">
        <v>0</v>
      </c>
      <c r="CV258" s="53">
        <v>0</v>
      </c>
      <c r="CW258" s="53">
        <v>0</v>
      </c>
      <c r="CX258" s="53">
        <v>0</v>
      </c>
      <c r="CY258" s="53">
        <v>0</v>
      </c>
      <c r="CZ258" s="53">
        <v>0</v>
      </c>
      <c r="DA258" s="53">
        <v>0</v>
      </c>
      <c r="DB258" s="53">
        <v>0</v>
      </c>
      <c r="DC258" s="53">
        <v>0</v>
      </c>
      <c r="DD258" s="53">
        <v>0</v>
      </c>
    </row>
    <row r="259" spans="3:108" hidden="1" outlineLevel="1">
      <c r="C259" s="16" t="e">
        <f t="shared" si="144"/>
        <v>#DIV/0!</v>
      </c>
      <c r="D259" s="16">
        <f t="shared" si="145"/>
        <v>0</v>
      </c>
      <c r="E259" s="16">
        <f>COUNTIF($F$136:F259,F259)</f>
        <v>117</v>
      </c>
      <c r="F259" s="16" t="e">
        <f>M259</f>
        <v>#VALUE!</v>
      </c>
      <c r="G259" s="16" t="e">
        <f>N259</f>
        <v>#VALUE!</v>
      </c>
      <c r="L259" s="16">
        <v>5</v>
      </c>
      <c r="M259" s="72" t="e">
        <f>DGET(種族解放条件,T259,O256:O257)</f>
        <v>#VALUE!</v>
      </c>
      <c r="N259" s="72" t="e">
        <f>DGET(種族解放条件,U259,O256:O257)</f>
        <v>#VALUE!</v>
      </c>
      <c r="O259" s="16"/>
      <c r="P259" s="16"/>
      <c r="Q259" s="16" t="s">
        <v>2</v>
      </c>
      <c r="R259" s="16"/>
      <c r="S259" s="16"/>
      <c r="T259" s="16">
        <v>8</v>
      </c>
      <c r="U259" s="16">
        <v>9</v>
      </c>
      <c r="AE259" s="59">
        <v>167</v>
      </c>
      <c r="AF259" s="59">
        <f ca="1">IF(AI259&lt;&gt;0,0,COUNTIF(AI$92:$AI259,0))</f>
        <v>0</v>
      </c>
      <c r="AG259" s="59" t="s">
        <v>262</v>
      </c>
      <c r="AH259" s="59" t="s">
        <v>266</v>
      </c>
      <c r="AI259" s="59">
        <f t="shared" ca="1" si="107"/>
        <v>1</v>
      </c>
      <c r="AJ259" s="53">
        <f t="shared" ca="1" si="108"/>
        <v>0</v>
      </c>
      <c r="AK259" s="53">
        <f t="shared" ca="1" si="109"/>
        <v>0</v>
      </c>
      <c r="AL259" s="53">
        <f t="shared" ca="1" si="110"/>
        <v>0</v>
      </c>
      <c r="AM259" s="53">
        <f t="shared" ca="1" si="111"/>
        <v>0</v>
      </c>
      <c r="AN259" s="53">
        <f t="shared" ca="1" si="112"/>
        <v>0</v>
      </c>
      <c r="AO259" s="53">
        <f t="shared" ca="1" si="113"/>
        <v>0</v>
      </c>
      <c r="AP259" s="53">
        <f t="shared" ca="1" si="114"/>
        <v>0</v>
      </c>
      <c r="AQ259" s="53">
        <f t="shared" ca="1" si="115"/>
        <v>0</v>
      </c>
      <c r="AR259" s="53">
        <f t="shared" ca="1" si="116"/>
        <v>0</v>
      </c>
      <c r="AS259" s="53">
        <f t="shared" ca="1" si="117"/>
        <v>0</v>
      </c>
      <c r="AT259" s="53">
        <f t="shared" ca="1" si="118"/>
        <v>0</v>
      </c>
      <c r="AU259" s="53">
        <f t="shared" ca="1" si="119"/>
        <v>0</v>
      </c>
      <c r="AV259" s="53">
        <f t="shared" ca="1" si="120"/>
        <v>0</v>
      </c>
      <c r="AW259" s="53">
        <f t="shared" ca="1" si="121"/>
        <v>0</v>
      </c>
      <c r="AX259" s="53">
        <f t="shared" ca="1" si="122"/>
        <v>0</v>
      </c>
      <c r="AY259" s="53">
        <f t="shared" ca="1" si="123"/>
        <v>0</v>
      </c>
      <c r="AZ259" s="53">
        <f t="shared" ca="1" si="124"/>
        <v>0</v>
      </c>
      <c r="BA259" s="53">
        <f t="shared" ca="1" si="125"/>
        <v>0</v>
      </c>
      <c r="BB259" s="53">
        <f t="shared" ca="1" si="126"/>
        <v>0</v>
      </c>
      <c r="BC259" s="53">
        <f t="shared" ca="1" si="127"/>
        <v>0</v>
      </c>
      <c r="BD259" s="53">
        <f t="shared" ca="1" si="128"/>
        <v>0</v>
      </c>
      <c r="BE259" s="53">
        <f t="shared" ca="1" si="129"/>
        <v>1</v>
      </c>
      <c r="BF259" s="53">
        <f t="shared" ca="1" si="130"/>
        <v>0</v>
      </c>
      <c r="BG259" s="53">
        <f t="shared" ca="1" si="131"/>
        <v>0</v>
      </c>
      <c r="BH259" s="53">
        <f t="shared" ca="1" si="132"/>
        <v>0</v>
      </c>
      <c r="BI259" s="53">
        <f t="shared" ca="1" si="133"/>
        <v>0</v>
      </c>
      <c r="BJ259" s="53">
        <f t="shared" ca="1" si="134"/>
        <v>0</v>
      </c>
      <c r="BK259" s="53">
        <f t="shared" ca="1" si="135"/>
        <v>0</v>
      </c>
      <c r="BL259" s="53">
        <f t="shared" ca="1" si="136"/>
        <v>0</v>
      </c>
      <c r="BM259" s="53">
        <f t="shared" ca="1" si="137"/>
        <v>0</v>
      </c>
      <c r="BN259" s="53">
        <f t="shared" ca="1" si="138"/>
        <v>0</v>
      </c>
      <c r="BO259" s="53">
        <f t="shared" ca="1" si="139"/>
        <v>0</v>
      </c>
      <c r="BP259" s="53">
        <f t="shared" ca="1" si="140"/>
        <v>0</v>
      </c>
      <c r="BQ259" s="53">
        <f t="shared" ca="1" si="141"/>
        <v>0</v>
      </c>
      <c r="BR259" s="53">
        <f t="shared" ca="1" si="142"/>
        <v>0</v>
      </c>
      <c r="BS259" s="53">
        <f t="shared" ca="1" si="143"/>
        <v>0</v>
      </c>
      <c r="BU259" s="53">
        <v>0</v>
      </c>
      <c r="BV259" s="53">
        <v>0</v>
      </c>
      <c r="BW259" s="53">
        <v>0</v>
      </c>
      <c r="BX259" s="53">
        <v>0</v>
      </c>
      <c r="BY259" s="53">
        <v>0</v>
      </c>
      <c r="BZ259" s="53">
        <v>0</v>
      </c>
      <c r="CA259" s="53">
        <v>0</v>
      </c>
      <c r="CB259" s="53">
        <v>0</v>
      </c>
      <c r="CC259" s="53">
        <v>0</v>
      </c>
      <c r="CD259" s="53">
        <v>0</v>
      </c>
      <c r="CE259" s="53">
        <v>0</v>
      </c>
      <c r="CF259" s="53">
        <v>0</v>
      </c>
      <c r="CG259" s="53">
        <v>0</v>
      </c>
      <c r="CH259" s="53">
        <v>0</v>
      </c>
      <c r="CI259" s="53">
        <v>0</v>
      </c>
      <c r="CJ259" s="53">
        <v>0</v>
      </c>
      <c r="CK259" s="53">
        <v>0</v>
      </c>
      <c r="CL259" s="53">
        <v>0</v>
      </c>
      <c r="CM259" s="53">
        <v>0</v>
      </c>
      <c r="CN259" s="53">
        <v>0</v>
      </c>
      <c r="CO259" s="53">
        <v>0</v>
      </c>
      <c r="CP259" s="53">
        <v>4</v>
      </c>
      <c r="CQ259" s="53">
        <v>0</v>
      </c>
      <c r="CR259" s="53">
        <v>0</v>
      </c>
      <c r="CS259" s="53">
        <v>0</v>
      </c>
      <c r="CT259" s="53">
        <v>0</v>
      </c>
      <c r="CU259" s="53">
        <v>0</v>
      </c>
      <c r="CV259" s="53">
        <v>0</v>
      </c>
      <c r="CW259" s="53">
        <v>0</v>
      </c>
      <c r="CX259" s="53">
        <v>0</v>
      </c>
      <c r="CY259" s="53">
        <v>0</v>
      </c>
      <c r="CZ259" s="53">
        <v>0</v>
      </c>
      <c r="DA259" s="53">
        <v>0</v>
      </c>
      <c r="DB259" s="53">
        <v>0</v>
      </c>
      <c r="DC259" s="53">
        <v>0</v>
      </c>
      <c r="DD259" s="53">
        <v>0</v>
      </c>
    </row>
    <row r="260" spans="3:108" hidden="1" outlineLevel="1">
      <c r="C260" s="16" t="e">
        <f t="shared" si="144"/>
        <v>#DIV/0!</v>
      </c>
      <c r="D260" s="16">
        <f t="shared" si="145"/>
        <v>0</v>
      </c>
      <c r="E260" s="16">
        <f>COUNTIF($F$136:F260,F260)</f>
        <v>118</v>
      </c>
      <c r="F260" s="16" t="e">
        <f>Q260</f>
        <v>#VALUE!</v>
      </c>
      <c r="G260" s="16" t="e">
        <f>R260</f>
        <v>#VALUE!</v>
      </c>
      <c r="L260" s="16">
        <v>2</v>
      </c>
      <c r="M260" s="16"/>
      <c r="N260" s="16"/>
      <c r="O260" s="16"/>
      <c r="P260" s="16" t="s">
        <v>2</v>
      </c>
      <c r="Q260" s="69" t="e">
        <f>DGET(種族解放条件,T260,R228:R229)</f>
        <v>#VALUE!</v>
      </c>
      <c r="R260" s="69" t="e">
        <f>DGET(種族解放条件,U260,R228:R229)</f>
        <v>#VALUE!</v>
      </c>
      <c r="S260" s="16"/>
      <c r="T260" s="16">
        <v>10</v>
      </c>
      <c r="U260" s="16">
        <v>11</v>
      </c>
      <c r="AE260" s="59">
        <v>168</v>
      </c>
      <c r="AF260" s="59">
        <f ca="1">IF(AI260&lt;&gt;0,0,COUNTIF(AI$92:$AI260,0))</f>
        <v>0</v>
      </c>
      <c r="AG260" s="59" t="s">
        <v>262</v>
      </c>
      <c r="AH260" s="59" t="s">
        <v>267</v>
      </c>
      <c r="AI260" s="59">
        <f t="shared" ca="1" si="107"/>
        <v>1</v>
      </c>
      <c r="AJ260" s="53">
        <f t="shared" ca="1" si="108"/>
        <v>0</v>
      </c>
      <c r="AK260" s="53">
        <f t="shared" ca="1" si="109"/>
        <v>0</v>
      </c>
      <c r="AL260" s="53">
        <f t="shared" ca="1" si="110"/>
        <v>0</v>
      </c>
      <c r="AM260" s="53">
        <f t="shared" ca="1" si="111"/>
        <v>0</v>
      </c>
      <c r="AN260" s="53">
        <f t="shared" ca="1" si="112"/>
        <v>0</v>
      </c>
      <c r="AO260" s="53">
        <f t="shared" ca="1" si="113"/>
        <v>0</v>
      </c>
      <c r="AP260" s="53">
        <f t="shared" ca="1" si="114"/>
        <v>0</v>
      </c>
      <c r="AQ260" s="53">
        <f t="shared" ca="1" si="115"/>
        <v>0</v>
      </c>
      <c r="AR260" s="53">
        <f t="shared" ca="1" si="116"/>
        <v>0</v>
      </c>
      <c r="AS260" s="53">
        <f t="shared" ca="1" si="117"/>
        <v>0</v>
      </c>
      <c r="AT260" s="53">
        <f t="shared" ca="1" si="118"/>
        <v>0</v>
      </c>
      <c r="AU260" s="53">
        <f t="shared" ca="1" si="119"/>
        <v>0</v>
      </c>
      <c r="AV260" s="53">
        <f t="shared" ca="1" si="120"/>
        <v>0</v>
      </c>
      <c r="AW260" s="53">
        <f t="shared" ca="1" si="121"/>
        <v>0</v>
      </c>
      <c r="AX260" s="53">
        <f t="shared" ca="1" si="122"/>
        <v>0</v>
      </c>
      <c r="AY260" s="53">
        <f t="shared" ca="1" si="123"/>
        <v>0</v>
      </c>
      <c r="AZ260" s="53">
        <f t="shared" ca="1" si="124"/>
        <v>0</v>
      </c>
      <c r="BA260" s="53">
        <f t="shared" ca="1" si="125"/>
        <v>0</v>
      </c>
      <c r="BB260" s="53">
        <f t="shared" ca="1" si="126"/>
        <v>0</v>
      </c>
      <c r="BC260" s="53">
        <f t="shared" ca="1" si="127"/>
        <v>0</v>
      </c>
      <c r="BD260" s="53">
        <f t="shared" ca="1" si="128"/>
        <v>0</v>
      </c>
      <c r="BE260" s="53">
        <f t="shared" ca="1" si="129"/>
        <v>1</v>
      </c>
      <c r="BF260" s="53">
        <f t="shared" ca="1" si="130"/>
        <v>0</v>
      </c>
      <c r="BG260" s="53">
        <f t="shared" ca="1" si="131"/>
        <v>0</v>
      </c>
      <c r="BH260" s="53">
        <f t="shared" ca="1" si="132"/>
        <v>0</v>
      </c>
      <c r="BI260" s="53">
        <f t="shared" ca="1" si="133"/>
        <v>0</v>
      </c>
      <c r="BJ260" s="53">
        <f t="shared" ca="1" si="134"/>
        <v>0</v>
      </c>
      <c r="BK260" s="53">
        <f t="shared" ca="1" si="135"/>
        <v>0</v>
      </c>
      <c r="BL260" s="53">
        <f t="shared" ca="1" si="136"/>
        <v>0</v>
      </c>
      <c r="BM260" s="53">
        <f t="shared" ca="1" si="137"/>
        <v>0</v>
      </c>
      <c r="BN260" s="53">
        <f t="shared" ca="1" si="138"/>
        <v>0</v>
      </c>
      <c r="BO260" s="53">
        <f t="shared" ca="1" si="139"/>
        <v>0</v>
      </c>
      <c r="BP260" s="53">
        <f t="shared" ca="1" si="140"/>
        <v>0</v>
      </c>
      <c r="BQ260" s="53">
        <f t="shared" ca="1" si="141"/>
        <v>0</v>
      </c>
      <c r="BR260" s="53">
        <f t="shared" ca="1" si="142"/>
        <v>0</v>
      </c>
      <c r="BS260" s="53">
        <f t="shared" ca="1" si="143"/>
        <v>0</v>
      </c>
      <c r="BU260" s="53">
        <v>0</v>
      </c>
      <c r="BV260" s="53">
        <v>0</v>
      </c>
      <c r="BW260" s="53">
        <v>0</v>
      </c>
      <c r="BX260" s="53">
        <v>0</v>
      </c>
      <c r="BY260" s="53">
        <v>0</v>
      </c>
      <c r="BZ260" s="53">
        <v>0</v>
      </c>
      <c r="CA260" s="53">
        <v>0</v>
      </c>
      <c r="CB260" s="53">
        <v>0</v>
      </c>
      <c r="CC260" s="53">
        <v>0</v>
      </c>
      <c r="CD260" s="53">
        <v>0</v>
      </c>
      <c r="CE260" s="53">
        <v>0</v>
      </c>
      <c r="CF260" s="53">
        <v>0</v>
      </c>
      <c r="CG260" s="53">
        <v>0</v>
      </c>
      <c r="CH260" s="53">
        <v>0</v>
      </c>
      <c r="CI260" s="53">
        <v>0</v>
      </c>
      <c r="CJ260" s="53">
        <v>0</v>
      </c>
      <c r="CK260" s="53">
        <v>0</v>
      </c>
      <c r="CL260" s="53">
        <v>0</v>
      </c>
      <c r="CM260" s="53">
        <v>0</v>
      </c>
      <c r="CN260" s="53">
        <v>0</v>
      </c>
      <c r="CO260" s="53">
        <v>0</v>
      </c>
      <c r="CP260" s="53">
        <v>6</v>
      </c>
      <c r="CQ260" s="53">
        <v>0</v>
      </c>
      <c r="CR260" s="53">
        <v>0</v>
      </c>
      <c r="CS260" s="53">
        <v>0</v>
      </c>
      <c r="CT260" s="53">
        <v>0</v>
      </c>
      <c r="CU260" s="53">
        <v>0</v>
      </c>
      <c r="CV260" s="53">
        <v>0</v>
      </c>
      <c r="CW260" s="53">
        <v>0</v>
      </c>
      <c r="CX260" s="53">
        <v>0</v>
      </c>
      <c r="CY260" s="53">
        <v>0</v>
      </c>
      <c r="CZ260" s="53">
        <v>0</v>
      </c>
      <c r="DA260" s="53">
        <v>0</v>
      </c>
      <c r="DB260" s="53">
        <v>0</v>
      </c>
      <c r="DC260" s="53">
        <v>0</v>
      </c>
      <c r="DD260" s="53">
        <v>0</v>
      </c>
    </row>
    <row r="261" spans="3:108" hidden="1" outlineLevel="1">
      <c r="C261" s="16" t="e">
        <f t="shared" si="144"/>
        <v>#DIV/0!</v>
      </c>
      <c r="D261" s="16">
        <f t="shared" si="145"/>
        <v>0</v>
      </c>
      <c r="E261" s="16">
        <f>COUNTIF($F$136:F261,F261)</f>
        <v>119</v>
      </c>
      <c r="F261" s="16" t="e">
        <f>P261</f>
        <v>#VALUE!</v>
      </c>
      <c r="G261" s="16" t="e">
        <f>Q261</f>
        <v>#VALUE!</v>
      </c>
      <c r="L261" s="16">
        <v>3</v>
      </c>
      <c r="M261" s="16"/>
      <c r="N261" s="16"/>
      <c r="O261" s="16" t="s">
        <v>2</v>
      </c>
      <c r="P261" s="70" t="e">
        <f>DGET(種族解放条件,T261,Q259:Q260)</f>
        <v>#VALUE!</v>
      </c>
      <c r="Q261" s="70" t="e">
        <f>DGET(種族解放条件,U261,Q259:Q260)</f>
        <v>#VALUE!</v>
      </c>
      <c r="R261" s="16"/>
      <c r="S261" s="16"/>
      <c r="T261" s="16">
        <v>6</v>
      </c>
      <c r="U261" s="16">
        <v>7</v>
      </c>
      <c r="AE261" s="59">
        <v>169</v>
      </c>
      <c r="AF261" s="59">
        <f ca="1">IF(AI261&lt;&gt;0,0,COUNTIF(AI$92:$AI261,0))</f>
        <v>0</v>
      </c>
      <c r="AG261" s="59" t="s">
        <v>262</v>
      </c>
      <c r="AH261" s="59" t="s">
        <v>268</v>
      </c>
      <c r="AI261" s="59">
        <f t="shared" ca="1" si="107"/>
        <v>1</v>
      </c>
      <c r="AJ261" s="53">
        <f t="shared" ca="1" si="108"/>
        <v>0</v>
      </c>
      <c r="AK261" s="53">
        <f t="shared" ca="1" si="109"/>
        <v>0</v>
      </c>
      <c r="AL261" s="53">
        <f t="shared" ca="1" si="110"/>
        <v>0</v>
      </c>
      <c r="AM261" s="53">
        <f t="shared" ca="1" si="111"/>
        <v>0</v>
      </c>
      <c r="AN261" s="53">
        <f t="shared" ca="1" si="112"/>
        <v>0</v>
      </c>
      <c r="AO261" s="53">
        <f t="shared" ca="1" si="113"/>
        <v>0</v>
      </c>
      <c r="AP261" s="53">
        <f t="shared" ca="1" si="114"/>
        <v>0</v>
      </c>
      <c r="AQ261" s="53">
        <f t="shared" ca="1" si="115"/>
        <v>0</v>
      </c>
      <c r="AR261" s="53">
        <f t="shared" ca="1" si="116"/>
        <v>0</v>
      </c>
      <c r="AS261" s="53">
        <f t="shared" ca="1" si="117"/>
        <v>0</v>
      </c>
      <c r="AT261" s="53">
        <f t="shared" ca="1" si="118"/>
        <v>0</v>
      </c>
      <c r="AU261" s="53">
        <f t="shared" ca="1" si="119"/>
        <v>0</v>
      </c>
      <c r="AV261" s="53">
        <f t="shared" ca="1" si="120"/>
        <v>0</v>
      </c>
      <c r="AW261" s="53">
        <f t="shared" ca="1" si="121"/>
        <v>0</v>
      </c>
      <c r="AX261" s="53">
        <f t="shared" ca="1" si="122"/>
        <v>0</v>
      </c>
      <c r="AY261" s="53">
        <f t="shared" ca="1" si="123"/>
        <v>0</v>
      </c>
      <c r="AZ261" s="53">
        <f t="shared" ca="1" si="124"/>
        <v>0</v>
      </c>
      <c r="BA261" s="53">
        <f t="shared" ca="1" si="125"/>
        <v>0</v>
      </c>
      <c r="BB261" s="53">
        <f t="shared" ca="1" si="126"/>
        <v>0</v>
      </c>
      <c r="BC261" s="53">
        <f t="shared" ca="1" si="127"/>
        <v>0</v>
      </c>
      <c r="BD261" s="53">
        <f t="shared" ca="1" si="128"/>
        <v>0</v>
      </c>
      <c r="BE261" s="53">
        <f t="shared" ca="1" si="129"/>
        <v>1</v>
      </c>
      <c r="BF261" s="53">
        <f t="shared" ca="1" si="130"/>
        <v>0</v>
      </c>
      <c r="BG261" s="53">
        <f t="shared" ca="1" si="131"/>
        <v>0</v>
      </c>
      <c r="BH261" s="53">
        <f t="shared" ca="1" si="132"/>
        <v>0</v>
      </c>
      <c r="BI261" s="53">
        <f t="shared" ca="1" si="133"/>
        <v>0</v>
      </c>
      <c r="BJ261" s="53">
        <f t="shared" ca="1" si="134"/>
        <v>0</v>
      </c>
      <c r="BK261" s="53">
        <f t="shared" ca="1" si="135"/>
        <v>0</v>
      </c>
      <c r="BL261" s="53">
        <f t="shared" ca="1" si="136"/>
        <v>0</v>
      </c>
      <c r="BM261" s="53">
        <f t="shared" ca="1" si="137"/>
        <v>0</v>
      </c>
      <c r="BN261" s="53">
        <f t="shared" ca="1" si="138"/>
        <v>0</v>
      </c>
      <c r="BO261" s="53">
        <f t="shared" ca="1" si="139"/>
        <v>0</v>
      </c>
      <c r="BP261" s="53">
        <f t="shared" ca="1" si="140"/>
        <v>0</v>
      </c>
      <c r="BQ261" s="53">
        <f t="shared" ca="1" si="141"/>
        <v>0</v>
      </c>
      <c r="BR261" s="53">
        <f t="shared" ca="1" si="142"/>
        <v>0</v>
      </c>
      <c r="BS261" s="53">
        <f t="shared" ca="1" si="143"/>
        <v>0</v>
      </c>
      <c r="BU261" s="53">
        <v>0</v>
      </c>
      <c r="BV261" s="53">
        <v>0</v>
      </c>
      <c r="BW261" s="53">
        <v>0</v>
      </c>
      <c r="BX261" s="53">
        <v>0</v>
      </c>
      <c r="BY261" s="53">
        <v>0</v>
      </c>
      <c r="BZ261" s="53">
        <v>0</v>
      </c>
      <c r="CA261" s="53">
        <v>0</v>
      </c>
      <c r="CB261" s="53">
        <v>0</v>
      </c>
      <c r="CC261" s="53">
        <v>0</v>
      </c>
      <c r="CD261" s="53">
        <v>0</v>
      </c>
      <c r="CE261" s="53">
        <v>0</v>
      </c>
      <c r="CF261" s="53">
        <v>0</v>
      </c>
      <c r="CG261" s="53">
        <v>0</v>
      </c>
      <c r="CH261" s="53">
        <v>0</v>
      </c>
      <c r="CI261" s="53">
        <v>0</v>
      </c>
      <c r="CJ261" s="53">
        <v>0</v>
      </c>
      <c r="CK261" s="53">
        <v>0</v>
      </c>
      <c r="CL261" s="53">
        <v>0</v>
      </c>
      <c r="CM261" s="53">
        <v>0</v>
      </c>
      <c r="CN261" s="53">
        <v>0</v>
      </c>
      <c r="CO261" s="53">
        <v>0</v>
      </c>
      <c r="CP261" s="53">
        <v>8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0</v>
      </c>
      <c r="DA261" s="53">
        <v>0</v>
      </c>
      <c r="DB261" s="53">
        <v>0</v>
      </c>
      <c r="DC261" s="53">
        <v>0</v>
      </c>
      <c r="DD261" s="53">
        <v>0</v>
      </c>
    </row>
    <row r="262" spans="3:108" hidden="1" outlineLevel="1">
      <c r="C262" s="16" t="e">
        <f t="shared" si="144"/>
        <v>#DIV/0!</v>
      </c>
      <c r="D262" s="16">
        <f t="shared" si="145"/>
        <v>0</v>
      </c>
      <c r="E262" s="16">
        <f>COUNTIF($F$136:F262,F262)</f>
        <v>120</v>
      </c>
      <c r="F262" s="16" t="e">
        <f>O262</f>
        <v>#VALUE!</v>
      </c>
      <c r="G262" s="16" t="e">
        <f>P262</f>
        <v>#VALUE!</v>
      </c>
      <c r="L262" s="16">
        <v>4</v>
      </c>
      <c r="M262" s="16"/>
      <c r="N262" s="16"/>
      <c r="O262" s="71" t="e">
        <f>DGET(種族解放条件,T262,P260:P261)</f>
        <v>#VALUE!</v>
      </c>
      <c r="P262" s="71" t="e">
        <f>DGET(種族解放条件,U262,P260:P261)</f>
        <v>#VALUE!</v>
      </c>
      <c r="Q262" s="16"/>
      <c r="R262" s="16"/>
      <c r="S262" s="16"/>
      <c r="T262" s="16">
        <v>6</v>
      </c>
      <c r="U262" s="16">
        <v>7</v>
      </c>
      <c r="AE262" s="59">
        <v>170</v>
      </c>
      <c r="AF262" s="59">
        <f ca="1">IF(AI262&lt;&gt;0,0,COUNTIF(AI$92:$AI262,0))</f>
        <v>0</v>
      </c>
      <c r="AG262" s="59" t="s">
        <v>262</v>
      </c>
      <c r="AH262" s="59" t="s">
        <v>269</v>
      </c>
      <c r="AI262" s="59">
        <f t="shared" ca="1" si="107"/>
        <v>3</v>
      </c>
      <c r="AJ262" s="53">
        <f t="shared" ca="1" si="108"/>
        <v>0</v>
      </c>
      <c r="AK262" s="53">
        <f t="shared" ca="1" si="109"/>
        <v>0</v>
      </c>
      <c r="AL262" s="53">
        <f t="shared" ca="1" si="110"/>
        <v>0</v>
      </c>
      <c r="AM262" s="53">
        <f t="shared" ca="1" si="111"/>
        <v>0</v>
      </c>
      <c r="AN262" s="53">
        <f t="shared" ca="1" si="112"/>
        <v>0</v>
      </c>
      <c r="AO262" s="53">
        <f t="shared" ca="1" si="113"/>
        <v>0</v>
      </c>
      <c r="AP262" s="53">
        <f t="shared" ca="1" si="114"/>
        <v>0</v>
      </c>
      <c r="AQ262" s="53">
        <f t="shared" ca="1" si="115"/>
        <v>0</v>
      </c>
      <c r="AR262" s="53">
        <f t="shared" ca="1" si="116"/>
        <v>0</v>
      </c>
      <c r="AS262" s="53">
        <f t="shared" ca="1" si="117"/>
        <v>0</v>
      </c>
      <c r="AT262" s="53">
        <f t="shared" ca="1" si="118"/>
        <v>0</v>
      </c>
      <c r="AU262" s="53">
        <f t="shared" ca="1" si="119"/>
        <v>0</v>
      </c>
      <c r="AV262" s="53">
        <f t="shared" ca="1" si="120"/>
        <v>1</v>
      </c>
      <c r="AW262" s="53">
        <f t="shared" ca="1" si="121"/>
        <v>0</v>
      </c>
      <c r="AX262" s="53">
        <f t="shared" ca="1" si="122"/>
        <v>0</v>
      </c>
      <c r="AY262" s="53">
        <f t="shared" ca="1" si="123"/>
        <v>0</v>
      </c>
      <c r="AZ262" s="53">
        <f t="shared" ca="1" si="124"/>
        <v>0</v>
      </c>
      <c r="BA262" s="53">
        <f t="shared" ca="1" si="125"/>
        <v>0</v>
      </c>
      <c r="BB262" s="53">
        <f t="shared" ca="1" si="126"/>
        <v>0</v>
      </c>
      <c r="BC262" s="53">
        <f t="shared" ca="1" si="127"/>
        <v>0</v>
      </c>
      <c r="BD262" s="53">
        <f t="shared" ca="1" si="128"/>
        <v>0</v>
      </c>
      <c r="BE262" s="53">
        <f t="shared" ca="1" si="129"/>
        <v>1</v>
      </c>
      <c r="BF262" s="53">
        <f t="shared" ca="1" si="130"/>
        <v>0</v>
      </c>
      <c r="BG262" s="53">
        <f t="shared" ca="1" si="131"/>
        <v>0</v>
      </c>
      <c r="BH262" s="53">
        <f t="shared" ca="1" si="132"/>
        <v>0</v>
      </c>
      <c r="BI262" s="53">
        <f t="shared" ca="1" si="133"/>
        <v>0</v>
      </c>
      <c r="BJ262" s="53">
        <f t="shared" ca="1" si="134"/>
        <v>0</v>
      </c>
      <c r="BK262" s="53">
        <f t="shared" ca="1" si="135"/>
        <v>0</v>
      </c>
      <c r="BL262" s="53">
        <f t="shared" ca="1" si="136"/>
        <v>0</v>
      </c>
      <c r="BM262" s="53">
        <f t="shared" ca="1" si="137"/>
        <v>0</v>
      </c>
      <c r="BN262" s="53">
        <f t="shared" ca="1" si="138"/>
        <v>0</v>
      </c>
      <c r="BO262" s="53">
        <f t="shared" ca="1" si="139"/>
        <v>0</v>
      </c>
      <c r="BP262" s="53">
        <f t="shared" ca="1" si="140"/>
        <v>0</v>
      </c>
      <c r="BQ262" s="53">
        <f t="shared" ca="1" si="141"/>
        <v>1</v>
      </c>
      <c r="BR262" s="53">
        <f t="shared" ca="1" si="142"/>
        <v>0</v>
      </c>
      <c r="BS262" s="53">
        <f t="shared" ca="1" si="143"/>
        <v>0</v>
      </c>
      <c r="BU262" s="53">
        <v>0</v>
      </c>
      <c r="BV262" s="53">
        <v>0</v>
      </c>
      <c r="BW262" s="53">
        <v>0</v>
      </c>
      <c r="BX262" s="53">
        <v>0</v>
      </c>
      <c r="BY262" s="53">
        <v>0</v>
      </c>
      <c r="BZ262" s="53">
        <v>0</v>
      </c>
      <c r="CA262" s="53">
        <v>0</v>
      </c>
      <c r="CB262" s="53">
        <v>0</v>
      </c>
      <c r="CC262" s="53">
        <v>0</v>
      </c>
      <c r="CD262" s="53">
        <v>0</v>
      </c>
      <c r="CE262" s="53">
        <v>0</v>
      </c>
      <c r="CF262" s="53">
        <v>0</v>
      </c>
      <c r="CG262" s="53">
        <v>8</v>
      </c>
      <c r="CH262" s="53">
        <v>0</v>
      </c>
      <c r="CI262" s="53">
        <v>0</v>
      </c>
      <c r="CJ262" s="53">
        <v>0</v>
      </c>
      <c r="CK262" s="53">
        <v>0</v>
      </c>
      <c r="CL262" s="53">
        <v>0</v>
      </c>
      <c r="CM262" s="53">
        <v>0</v>
      </c>
      <c r="CN262" s="53">
        <v>0</v>
      </c>
      <c r="CO262" s="53">
        <v>0</v>
      </c>
      <c r="CP262" s="53">
        <v>9</v>
      </c>
      <c r="CQ262" s="53">
        <v>0</v>
      </c>
      <c r="CR262" s="53">
        <v>0</v>
      </c>
      <c r="CS262" s="53">
        <v>0</v>
      </c>
      <c r="CT262" s="53">
        <v>0</v>
      </c>
      <c r="CU262" s="53">
        <v>0</v>
      </c>
      <c r="CV262" s="53">
        <v>0</v>
      </c>
      <c r="CW262" s="53">
        <v>0</v>
      </c>
      <c r="CX262" s="53">
        <v>0</v>
      </c>
      <c r="CY262" s="53">
        <v>0</v>
      </c>
      <c r="CZ262" s="53">
        <v>0</v>
      </c>
      <c r="DA262" s="53">
        <v>0</v>
      </c>
      <c r="DB262" s="53">
        <v>10</v>
      </c>
      <c r="DC262" s="53">
        <v>0</v>
      </c>
      <c r="DD262" s="53">
        <v>0</v>
      </c>
    </row>
    <row r="263" spans="3:108" hidden="1" outlineLevel="1">
      <c r="C263" s="16" t="e">
        <f t="shared" si="144"/>
        <v>#DIV/0!</v>
      </c>
      <c r="D263" s="16">
        <f t="shared" si="145"/>
        <v>0</v>
      </c>
      <c r="E263" s="16">
        <f>COUNTIF($F$136:F263,F263)</f>
        <v>121</v>
      </c>
      <c r="F263" s="16" t="e">
        <f>M263</f>
        <v>#VALUE!</v>
      </c>
      <c r="G263" s="16" t="e">
        <f>N263</f>
        <v>#VALUE!</v>
      </c>
      <c r="L263" s="16">
        <v>5</v>
      </c>
      <c r="M263" s="72" t="e">
        <f>DGET(種族解放条件,T263,O261:O262)</f>
        <v>#VALUE!</v>
      </c>
      <c r="N263" s="72" t="e">
        <f>DGET(種族解放条件,U263,O261:O262)</f>
        <v>#VALUE!</v>
      </c>
      <c r="O263" s="16"/>
      <c r="P263" s="16"/>
      <c r="Q263" s="16"/>
      <c r="R263" s="16"/>
      <c r="S263" s="16"/>
      <c r="T263" s="16">
        <v>6</v>
      </c>
      <c r="U263" s="16">
        <v>7</v>
      </c>
      <c r="AE263" s="59">
        <v>171</v>
      </c>
      <c r="AF263" s="59">
        <f ca="1">IF(AI263&lt;&gt;0,0,COUNTIF(AI$92:$AI263,0))</f>
        <v>0</v>
      </c>
      <c r="AG263" s="59" t="s">
        <v>270</v>
      </c>
      <c r="AH263" s="59" t="s">
        <v>271</v>
      </c>
      <c r="AI263" s="59">
        <f t="shared" ca="1" si="107"/>
        <v>1</v>
      </c>
      <c r="AJ263" s="53">
        <f t="shared" ca="1" si="108"/>
        <v>0</v>
      </c>
      <c r="AK263" s="53">
        <f t="shared" ca="1" si="109"/>
        <v>0</v>
      </c>
      <c r="AL263" s="53">
        <f t="shared" ca="1" si="110"/>
        <v>0</v>
      </c>
      <c r="AM263" s="53">
        <f t="shared" ca="1" si="111"/>
        <v>0</v>
      </c>
      <c r="AN263" s="53">
        <f t="shared" ca="1" si="112"/>
        <v>0</v>
      </c>
      <c r="AO263" s="53">
        <f t="shared" ca="1" si="113"/>
        <v>0</v>
      </c>
      <c r="AP263" s="53">
        <f t="shared" ca="1" si="114"/>
        <v>0</v>
      </c>
      <c r="AQ263" s="53">
        <f t="shared" ca="1" si="115"/>
        <v>0</v>
      </c>
      <c r="AR263" s="53">
        <f t="shared" ca="1" si="116"/>
        <v>0</v>
      </c>
      <c r="AS263" s="53">
        <f t="shared" ca="1" si="117"/>
        <v>0</v>
      </c>
      <c r="AT263" s="53">
        <f t="shared" ca="1" si="118"/>
        <v>0</v>
      </c>
      <c r="AU263" s="53">
        <f t="shared" ca="1" si="119"/>
        <v>0</v>
      </c>
      <c r="AV263" s="53">
        <f t="shared" ca="1" si="120"/>
        <v>0</v>
      </c>
      <c r="AW263" s="53">
        <f t="shared" ca="1" si="121"/>
        <v>0</v>
      </c>
      <c r="AX263" s="53">
        <f t="shared" ca="1" si="122"/>
        <v>0</v>
      </c>
      <c r="AY263" s="53">
        <f t="shared" ca="1" si="123"/>
        <v>0</v>
      </c>
      <c r="AZ263" s="53">
        <f t="shared" ca="1" si="124"/>
        <v>0</v>
      </c>
      <c r="BA263" s="53">
        <f t="shared" ca="1" si="125"/>
        <v>0</v>
      </c>
      <c r="BB263" s="53">
        <f t="shared" ca="1" si="126"/>
        <v>0</v>
      </c>
      <c r="BC263" s="53">
        <f t="shared" ca="1" si="127"/>
        <v>0</v>
      </c>
      <c r="BD263" s="53">
        <f t="shared" ca="1" si="128"/>
        <v>0</v>
      </c>
      <c r="BE263" s="53">
        <f t="shared" ca="1" si="129"/>
        <v>0</v>
      </c>
      <c r="BF263" s="53">
        <f t="shared" ca="1" si="130"/>
        <v>1</v>
      </c>
      <c r="BG263" s="53">
        <f t="shared" ca="1" si="131"/>
        <v>0</v>
      </c>
      <c r="BH263" s="53">
        <f t="shared" ca="1" si="132"/>
        <v>0</v>
      </c>
      <c r="BI263" s="53">
        <f t="shared" ca="1" si="133"/>
        <v>0</v>
      </c>
      <c r="BJ263" s="53">
        <f t="shared" ca="1" si="134"/>
        <v>0</v>
      </c>
      <c r="BK263" s="53">
        <f t="shared" ca="1" si="135"/>
        <v>0</v>
      </c>
      <c r="BL263" s="53">
        <f t="shared" ca="1" si="136"/>
        <v>0</v>
      </c>
      <c r="BM263" s="53">
        <f t="shared" ca="1" si="137"/>
        <v>0</v>
      </c>
      <c r="BN263" s="53">
        <f t="shared" ca="1" si="138"/>
        <v>0</v>
      </c>
      <c r="BO263" s="53">
        <f t="shared" ca="1" si="139"/>
        <v>0</v>
      </c>
      <c r="BP263" s="53">
        <f t="shared" ca="1" si="140"/>
        <v>0</v>
      </c>
      <c r="BQ263" s="53">
        <f t="shared" ca="1" si="141"/>
        <v>0</v>
      </c>
      <c r="BR263" s="53">
        <f t="shared" ca="1" si="142"/>
        <v>0</v>
      </c>
      <c r="BS263" s="53">
        <f t="shared" ca="1" si="143"/>
        <v>0</v>
      </c>
      <c r="BU263" s="53">
        <v>0</v>
      </c>
      <c r="BV263" s="53">
        <v>0</v>
      </c>
      <c r="BW263" s="53">
        <v>0</v>
      </c>
      <c r="BX263" s="53">
        <v>0</v>
      </c>
      <c r="BY263" s="53">
        <v>0</v>
      </c>
      <c r="BZ263" s="53">
        <v>0</v>
      </c>
      <c r="CA263" s="53">
        <v>0</v>
      </c>
      <c r="CB263" s="53">
        <v>0</v>
      </c>
      <c r="CC263" s="53">
        <v>0</v>
      </c>
      <c r="CD263" s="53">
        <v>0</v>
      </c>
      <c r="CE263" s="53">
        <v>0</v>
      </c>
      <c r="CF263" s="53">
        <v>0</v>
      </c>
      <c r="CG263" s="53">
        <v>0</v>
      </c>
      <c r="CH263" s="53">
        <v>0</v>
      </c>
      <c r="CI263" s="53">
        <v>0</v>
      </c>
      <c r="CJ263" s="53">
        <v>0</v>
      </c>
      <c r="CK263" s="53">
        <v>0</v>
      </c>
      <c r="CL263" s="53">
        <v>0</v>
      </c>
      <c r="CM263" s="53">
        <v>0</v>
      </c>
      <c r="CN263" s="53">
        <v>0</v>
      </c>
      <c r="CO263" s="53">
        <v>0</v>
      </c>
      <c r="CP263" s="53">
        <v>0</v>
      </c>
      <c r="CQ263" s="53">
        <v>1</v>
      </c>
      <c r="CR263" s="53">
        <v>0</v>
      </c>
      <c r="CS263" s="53">
        <v>0</v>
      </c>
      <c r="CT263" s="53">
        <v>0</v>
      </c>
      <c r="CU263" s="53">
        <v>0</v>
      </c>
      <c r="CV263" s="53">
        <v>0</v>
      </c>
      <c r="CW263" s="53">
        <v>0</v>
      </c>
      <c r="CX263" s="53">
        <v>0</v>
      </c>
      <c r="CY263" s="53">
        <v>0</v>
      </c>
      <c r="CZ263" s="53">
        <v>0</v>
      </c>
      <c r="DA263" s="53">
        <v>0</v>
      </c>
      <c r="DB263" s="53">
        <v>0</v>
      </c>
      <c r="DC263" s="53">
        <v>0</v>
      </c>
      <c r="DD263" s="53">
        <v>0</v>
      </c>
    </row>
    <row r="264" spans="3:108" hidden="1" outlineLevel="1">
      <c r="C264" s="16" t="e">
        <f t="shared" si="144"/>
        <v>#DIV/0!</v>
      </c>
      <c r="D264" s="16">
        <f t="shared" si="145"/>
        <v>0</v>
      </c>
      <c r="E264" s="16">
        <f>COUNTIF($F$136:F264,F264)</f>
        <v>122</v>
      </c>
      <c r="F264" s="16" t="e">
        <f>M264</f>
        <v>#VALUE!</v>
      </c>
      <c r="G264" s="16" t="e">
        <f>N264</f>
        <v>#VALUE!</v>
      </c>
      <c r="L264" s="16">
        <v>5</v>
      </c>
      <c r="M264" s="72" t="e">
        <f>DGET(種族解放条件,T264,O261:O262)</f>
        <v>#VALUE!</v>
      </c>
      <c r="N264" s="72" t="e">
        <f>DGET(種族解放条件,U264,O261:O262)</f>
        <v>#VALUE!</v>
      </c>
      <c r="O264" s="16" t="s">
        <v>2</v>
      </c>
      <c r="P264" s="16"/>
      <c r="Q264" s="16"/>
      <c r="R264" s="16"/>
      <c r="S264" s="16"/>
      <c r="T264" s="16">
        <v>8</v>
      </c>
      <c r="U264" s="16">
        <v>9</v>
      </c>
      <c r="AE264" s="59">
        <v>172</v>
      </c>
      <c r="AF264" s="59">
        <f ca="1">IF(AI264&lt;&gt;0,0,COUNTIF(AI$92:$AI264,0))</f>
        <v>0</v>
      </c>
      <c r="AG264" s="59" t="s">
        <v>270</v>
      </c>
      <c r="AH264" s="59" t="s">
        <v>272</v>
      </c>
      <c r="AI264" s="59">
        <f t="shared" ca="1" si="107"/>
        <v>1</v>
      </c>
      <c r="AJ264" s="53">
        <f t="shared" ca="1" si="108"/>
        <v>0</v>
      </c>
      <c r="AK264" s="53">
        <f t="shared" ca="1" si="109"/>
        <v>0</v>
      </c>
      <c r="AL264" s="53">
        <f t="shared" ca="1" si="110"/>
        <v>0</v>
      </c>
      <c r="AM264" s="53">
        <f t="shared" ca="1" si="111"/>
        <v>0</v>
      </c>
      <c r="AN264" s="53">
        <f t="shared" ca="1" si="112"/>
        <v>0</v>
      </c>
      <c r="AO264" s="53">
        <f t="shared" ca="1" si="113"/>
        <v>0</v>
      </c>
      <c r="AP264" s="53">
        <f t="shared" ca="1" si="114"/>
        <v>0</v>
      </c>
      <c r="AQ264" s="53">
        <f t="shared" ca="1" si="115"/>
        <v>0</v>
      </c>
      <c r="AR264" s="53">
        <f t="shared" ca="1" si="116"/>
        <v>0</v>
      </c>
      <c r="AS264" s="53">
        <f t="shared" ca="1" si="117"/>
        <v>0</v>
      </c>
      <c r="AT264" s="53">
        <f t="shared" ca="1" si="118"/>
        <v>0</v>
      </c>
      <c r="AU264" s="53">
        <f t="shared" ca="1" si="119"/>
        <v>0</v>
      </c>
      <c r="AV264" s="53">
        <f t="shared" ca="1" si="120"/>
        <v>0</v>
      </c>
      <c r="AW264" s="53">
        <f t="shared" ca="1" si="121"/>
        <v>0</v>
      </c>
      <c r="AX264" s="53">
        <f t="shared" ca="1" si="122"/>
        <v>0</v>
      </c>
      <c r="AY264" s="53">
        <f t="shared" ca="1" si="123"/>
        <v>0</v>
      </c>
      <c r="AZ264" s="53">
        <f t="shared" ca="1" si="124"/>
        <v>0</v>
      </c>
      <c r="BA264" s="53">
        <f t="shared" ca="1" si="125"/>
        <v>0</v>
      </c>
      <c r="BB264" s="53">
        <f t="shared" ca="1" si="126"/>
        <v>0</v>
      </c>
      <c r="BC264" s="53">
        <f t="shared" ca="1" si="127"/>
        <v>0</v>
      </c>
      <c r="BD264" s="53">
        <f t="shared" ca="1" si="128"/>
        <v>0</v>
      </c>
      <c r="BE264" s="53">
        <f t="shared" ca="1" si="129"/>
        <v>0</v>
      </c>
      <c r="BF264" s="53">
        <f t="shared" ca="1" si="130"/>
        <v>1</v>
      </c>
      <c r="BG264" s="53">
        <f t="shared" ca="1" si="131"/>
        <v>0</v>
      </c>
      <c r="BH264" s="53">
        <f t="shared" ca="1" si="132"/>
        <v>0</v>
      </c>
      <c r="BI264" s="53">
        <f t="shared" ca="1" si="133"/>
        <v>0</v>
      </c>
      <c r="BJ264" s="53">
        <f t="shared" ca="1" si="134"/>
        <v>0</v>
      </c>
      <c r="BK264" s="53">
        <f t="shared" ca="1" si="135"/>
        <v>0</v>
      </c>
      <c r="BL264" s="53">
        <f t="shared" ca="1" si="136"/>
        <v>0</v>
      </c>
      <c r="BM264" s="53">
        <f t="shared" ca="1" si="137"/>
        <v>0</v>
      </c>
      <c r="BN264" s="53">
        <f t="shared" ca="1" si="138"/>
        <v>0</v>
      </c>
      <c r="BO264" s="53">
        <f t="shared" ca="1" si="139"/>
        <v>0</v>
      </c>
      <c r="BP264" s="53">
        <f t="shared" ca="1" si="140"/>
        <v>0</v>
      </c>
      <c r="BQ264" s="53">
        <f t="shared" ca="1" si="141"/>
        <v>0</v>
      </c>
      <c r="BR264" s="53">
        <f t="shared" ca="1" si="142"/>
        <v>0</v>
      </c>
      <c r="BS264" s="53">
        <f t="shared" ca="1" si="143"/>
        <v>0</v>
      </c>
      <c r="BU264" s="53">
        <v>0</v>
      </c>
      <c r="BV264" s="53">
        <v>0</v>
      </c>
      <c r="BW264" s="53">
        <v>0</v>
      </c>
      <c r="BX264" s="53">
        <v>0</v>
      </c>
      <c r="BY264" s="53">
        <v>0</v>
      </c>
      <c r="BZ264" s="53">
        <v>0</v>
      </c>
      <c r="CA264" s="53">
        <v>0</v>
      </c>
      <c r="CB264" s="53">
        <v>0</v>
      </c>
      <c r="CC264" s="53">
        <v>0</v>
      </c>
      <c r="CD264" s="53">
        <v>0</v>
      </c>
      <c r="CE264" s="53">
        <v>0</v>
      </c>
      <c r="CF264" s="53">
        <v>0</v>
      </c>
      <c r="CG264" s="53">
        <v>0</v>
      </c>
      <c r="CH264" s="53">
        <v>0</v>
      </c>
      <c r="CI264" s="53">
        <v>0</v>
      </c>
      <c r="CJ264" s="53">
        <v>0</v>
      </c>
      <c r="CK264" s="53">
        <v>0</v>
      </c>
      <c r="CL264" s="53">
        <v>0</v>
      </c>
      <c r="CM264" s="53">
        <v>0</v>
      </c>
      <c r="CN264" s="53">
        <v>0</v>
      </c>
      <c r="CO264" s="53">
        <v>0</v>
      </c>
      <c r="CP264" s="53">
        <v>0</v>
      </c>
      <c r="CQ264" s="53">
        <v>1</v>
      </c>
      <c r="CR264" s="53">
        <v>0</v>
      </c>
      <c r="CS264" s="53">
        <v>0</v>
      </c>
      <c r="CT264" s="53">
        <v>0</v>
      </c>
      <c r="CU264" s="53">
        <v>0</v>
      </c>
      <c r="CV264" s="53">
        <v>0</v>
      </c>
      <c r="CW264" s="53">
        <v>0</v>
      </c>
      <c r="CX264" s="53">
        <v>0</v>
      </c>
      <c r="CY264" s="53">
        <v>0</v>
      </c>
      <c r="CZ264" s="53">
        <v>0</v>
      </c>
      <c r="DA264" s="53">
        <v>0</v>
      </c>
      <c r="DB264" s="53">
        <v>0</v>
      </c>
      <c r="DC264" s="53">
        <v>0</v>
      </c>
      <c r="DD264" s="53">
        <v>0</v>
      </c>
    </row>
    <row r="265" spans="3:108" hidden="1" outlineLevel="1">
      <c r="C265" s="16" t="e">
        <f t="shared" ref="C265:C296" si="146">D265*E265/D265+D265</f>
        <v>#DIV/0!</v>
      </c>
      <c r="D265" s="16">
        <f t="shared" ref="D265:D296" si="147">SUMIF($C$94:$C$129,F265,$D$94:$D$129)</f>
        <v>0</v>
      </c>
      <c r="E265" s="16">
        <f>COUNTIF($F$136:F265,F265)</f>
        <v>123</v>
      </c>
      <c r="F265" s="16" t="e">
        <f>O265</f>
        <v>#VALUE!</v>
      </c>
      <c r="G265" s="16" t="e">
        <f>P265</f>
        <v>#VALUE!</v>
      </c>
      <c r="L265" s="16">
        <v>4</v>
      </c>
      <c r="M265" s="16"/>
      <c r="N265" s="16"/>
      <c r="O265" s="71" t="e">
        <f>DGET(種族解放条件,T265,P260:P261)</f>
        <v>#VALUE!</v>
      </c>
      <c r="P265" s="71" t="e">
        <f>DGET(種族解放条件,U265,P260:P261)</f>
        <v>#VALUE!</v>
      </c>
      <c r="Q265" s="16"/>
      <c r="R265" s="16"/>
      <c r="S265" s="16"/>
      <c r="T265" s="16">
        <v>8</v>
      </c>
      <c r="U265" s="16">
        <v>9</v>
      </c>
      <c r="AE265" s="59">
        <v>173</v>
      </c>
      <c r="AF265" s="59">
        <f ca="1">IF(AI265&lt;&gt;0,0,COUNTIF(AI$92:$AI265,0))</f>
        <v>0</v>
      </c>
      <c r="AG265" s="59" t="s">
        <v>270</v>
      </c>
      <c r="AH265" s="59" t="s">
        <v>273</v>
      </c>
      <c r="AI265" s="59">
        <f t="shared" ca="1" si="107"/>
        <v>1</v>
      </c>
      <c r="AJ265" s="53">
        <f t="shared" ca="1" si="108"/>
        <v>0</v>
      </c>
      <c r="AK265" s="53">
        <f t="shared" ca="1" si="109"/>
        <v>0</v>
      </c>
      <c r="AL265" s="53">
        <f t="shared" ca="1" si="110"/>
        <v>0</v>
      </c>
      <c r="AM265" s="53">
        <f t="shared" ca="1" si="111"/>
        <v>0</v>
      </c>
      <c r="AN265" s="53">
        <f t="shared" ca="1" si="112"/>
        <v>0</v>
      </c>
      <c r="AO265" s="53">
        <f t="shared" ca="1" si="113"/>
        <v>0</v>
      </c>
      <c r="AP265" s="53">
        <f t="shared" ca="1" si="114"/>
        <v>0</v>
      </c>
      <c r="AQ265" s="53">
        <f t="shared" ca="1" si="115"/>
        <v>0</v>
      </c>
      <c r="AR265" s="53">
        <f t="shared" ca="1" si="116"/>
        <v>0</v>
      </c>
      <c r="AS265" s="53">
        <f t="shared" ca="1" si="117"/>
        <v>0</v>
      </c>
      <c r="AT265" s="53">
        <f t="shared" ca="1" si="118"/>
        <v>0</v>
      </c>
      <c r="AU265" s="53">
        <f t="shared" ca="1" si="119"/>
        <v>0</v>
      </c>
      <c r="AV265" s="53">
        <f t="shared" ca="1" si="120"/>
        <v>0</v>
      </c>
      <c r="AW265" s="53">
        <f t="shared" ca="1" si="121"/>
        <v>0</v>
      </c>
      <c r="AX265" s="53">
        <f t="shared" ca="1" si="122"/>
        <v>0</v>
      </c>
      <c r="AY265" s="53">
        <f t="shared" ca="1" si="123"/>
        <v>0</v>
      </c>
      <c r="AZ265" s="53">
        <f t="shared" ca="1" si="124"/>
        <v>0</v>
      </c>
      <c r="BA265" s="53">
        <f t="shared" ca="1" si="125"/>
        <v>0</v>
      </c>
      <c r="BB265" s="53">
        <f t="shared" ca="1" si="126"/>
        <v>0</v>
      </c>
      <c r="BC265" s="53">
        <f t="shared" ca="1" si="127"/>
        <v>0</v>
      </c>
      <c r="BD265" s="53">
        <f t="shared" ca="1" si="128"/>
        <v>0</v>
      </c>
      <c r="BE265" s="53">
        <f t="shared" ca="1" si="129"/>
        <v>0</v>
      </c>
      <c r="BF265" s="53">
        <f t="shared" ca="1" si="130"/>
        <v>1</v>
      </c>
      <c r="BG265" s="53">
        <f t="shared" ca="1" si="131"/>
        <v>0</v>
      </c>
      <c r="BH265" s="53">
        <f t="shared" ca="1" si="132"/>
        <v>0</v>
      </c>
      <c r="BI265" s="53">
        <f t="shared" ca="1" si="133"/>
        <v>0</v>
      </c>
      <c r="BJ265" s="53">
        <f t="shared" ca="1" si="134"/>
        <v>0</v>
      </c>
      <c r="BK265" s="53">
        <f t="shared" ca="1" si="135"/>
        <v>0</v>
      </c>
      <c r="BL265" s="53">
        <f t="shared" ca="1" si="136"/>
        <v>0</v>
      </c>
      <c r="BM265" s="53">
        <f t="shared" ca="1" si="137"/>
        <v>0</v>
      </c>
      <c r="BN265" s="53">
        <f t="shared" ca="1" si="138"/>
        <v>0</v>
      </c>
      <c r="BO265" s="53">
        <f t="shared" ca="1" si="139"/>
        <v>0</v>
      </c>
      <c r="BP265" s="53">
        <f t="shared" ca="1" si="140"/>
        <v>0</v>
      </c>
      <c r="BQ265" s="53">
        <f t="shared" ca="1" si="141"/>
        <v>0</v>
      </c>
      <c r="BR265" s="53">
        <f t="shared" ca="1" si="142"/>
        <v>0</v>
      </c>
      <c r="BS265" s="53">
        <f t="shared" ca="1" si="143"/>
        <v>0</v>
      </c>
      <c r="BU265" s="53">
        <v>0</v>
      </c>
      <c r="BV265" s="53">
        <v>0</v>
      </c>
      <c r="BW265" s="53">
        <v>0</v>
      </c>
      <c r="BX265" s="53">
        <v>0</v>
      </c>
      <c r="BY265" s="53">
        <v>0</v>
      </c>
      <c r="BZ265" s="53">
        <v>0</v>
      </c>
      <c r="CA265" s="53">
        <v>0</v>
      </c>
      <c r="CB265" s="53">
        <v>0</v>
      </c>
      <c r="CC265" s="53">
        <v>0</v>
      </c>
      <c r="CD265" s="53">
        <v>0</v>
      </c>
      <c r="CE265" s="53">
        <v>0</v>
      </c>
      <c r="CF265" s="53">
        <v>0</v>
      </c>
      <c r="CG265" s="53">
        <v>0</v>
      </c>
      <c r="CH265" s="53">
        <v>0</v>
      </c>
      <c r="CI265" s="53">
        <v>0</v>
      </c>
      <c r="CJ265" s="53">
        <v>0</v>
      </c>
      <c r="CK265" s="53">
        <v>0</v>
      </c>
      <c r="CL265" s="53">
        <v>0</v>
      </c>
      <c r="CM265" s="53">
        <v>0</v>
      </c>
      <c r="CN265" s="53">
        <v>0</v>
      </c>
      <c r="CO265" s="53">
        <v>0</v>
      </c>
      <c r="CP265" s="53">
        <v>0</v>
      </c>
      <c r="CQ265" s="53">
        <v>1</v>
      </c>
      <c r="CR265" s="53">
        <v>0</v>
      </c>
      <c r="CS265" s="53">
        <v>0</v>
      </c>
      <c r="CT265" s="53">
        <v>0</v>
      </c>
      <c r="CU265" s="53">
        <v>0</v>
      </c>
      <c r="CV265" s="53">
        <v>0</v>
      </c>
      <c r="CW265" s="53">
        <v>0</v>
      </c>
      <c r="CX265" s="53">
        <v>0</v>
      </c>
      <c r="CY265" s="53">
        <v>0</v>
      </c>
      <c r="CZ265" s="53">
        <v>0</v>
      </c>
      <c r="DA265" s="53">
        <v>0</v>
      </c>
      <c r="DB265" s="53">
        <v>0</v>
      </c>
      <c r="DC265" s="53">
        <v>0</v>
      </c>
      <c r="DD265" s="53">
        <v>0</v>
      </c>
    </row>
    <row r="266" spans="3:108" hidden="1" outlineLevel="1">
      <c r="C266" s="16" t="e">
        <f t="shared" si="146"/>
        <v>#DIV/0!</v>
      </c>
      <c r="D266" s="16">
        <f t="shared" si="147"/>
        <v>0</v>
      </c>
      <c r="E266" s="16">
        <f>COUNTIF($F$136:F266,F266)</f>
        <v>124</v>
      </c>
      <c r="F266" s="16" t="e">
        <f>M266</f>
        <v>#VALUE!</v>
      </c>
      <c r="G266" s="16" t="e">
        <f>N266</f>
        <v>#VALUE!</v>
      </c>
      <c r="L266" s="16">
        <v>5</v>
      </c>
      <c r="M266" s="72" t="e">
        <f>DGET(種族解放条件,T266,O264:O265)</f>
        <v>#VALUE!</v>
      </c>
      <c r="N266" s="72" t="e">
        <f>DGET(種族解放条件,U266,O264:O265)</f>
        <v>#VALUE!</v>
      </c>
      <c r="O266" s="16"/>
      <c r="P266" s="16"/>
      <c r="Q266" s="16"/>
      <c r="R266" s="16"/>
      <c r="S266" s="16"/>
      <c r="T266" s="16">
        <v>6</v>
      </c>
      <c r="U266" s="16">
        <v>7</v>
      </c>
      <c r="AE266" s="59">
        <v>174</v>
      </c>
      <c r="AF266" s="59">
        <f ca="1">IF(AI266&lt;&gt;0,0,COUNTIF(AI$92:$AI266,0))</f>
        <v>0</v>
      </c>
      <c r="AG266" s="59" t="s">
        <v>270</v>
      </c>
      <c r="AH266" s="59" t="s">
        <v>274</v>
      </c>
      <c r="AI266" s="59">
        <f t="shared" ca="1" si="107"/>
        <v>1</v>
      </c>
      <c r="AJ266" s="53">
        <f t="shared" ca="1" si="108"/>
        <v>0</v>
      </c>
      <c r="AK266" s="53">
        <f t="shared" ca="1" si="109"/>
        <v>0</v>
      </c>
      <c r="AL266" s="53">
        <f t="shared" ca="1" si="110"/>
        <v>0</v>
      </c>
      <c r="AM266" s="53">
        <f t="shared" ca="1" si="111"/>
        <v>0</v>
      </c>
      <c r="AN266" s="53">
        <f t="shared" ca="1" si="112"/>
        <v>0</v>
      </c>
      <c r="AO266" s="53">
        <f t="shared" ca="1" si="113"/>
        <v>0</v>
      </c>
      <c r="AP266" s="53">
        <f t="shared" ca="1" si="114"/>
        <v>0</v>
      </c>
      <c r="AQ266" s="53">
        <f t="shared" ca="1" si="115"/>
        <v>0</v>
      </c>
      <c r="AR266" s="53">
        <f t="shared" ca="1" si="116"/>
        <v>0</v>
      </c>
      <c r="AS266" s="53">
        <f t="shared" ca="1" si="117"/>
        <v>0</v>
      </c>
      <c r="AT266" s="53">
        <f t="shared" ca="1" si="118"/>
        <v>0</v>
      </c>
      <c r="AU266" s="53">
        <f t="shared" ca="1" si="119"/>
        <v>0</v>
      </c>
      <c r="AV266" s="53">
        <f t="shared" ca="1" si="120"/>
        <v>0</v>
      </c>
      <c r="AW266" s="53">
        <f t="shared" ca="1" si="121"/>
        <v>0</v>
      </c>
      <c r="AX266" s="53">
        <f t="shared" ca="1" si="122"/>
        <v>0</v>
      </c>
      <c r="AY266" s="53">
        <f t="shared" ca="1" si="123"/>
        <v>0</v>
      </c>
      <c r="AZ266" s="53">
        <f t="shared" ca="1" si="124"/>
        <v>0</v>
      </c>
      <c r="BA266" s="53">
        <f t="shared" ca="1" si="125"/>
        <v>0</v>
      </c>
      <c r="BB266" s="53">
        <f t="shared" ca="1" si="126"/>
        <v>0</v>
      </c>
      <c r="BC266" s="53">
        <f t="shared" ca="1" si="127"/>
        <v>0</v>
      </c>
      <c r="BD266" s="53">
        <f t="shared" ca="1" si="128"/>
        <v>0</v>
      </c>
      <c r="BE266" s="53">
        <f t="shared" ca="1" si="129"/>
        <v>0</v>
      </c>
      <c r="BF266" s="53">
        <f t="shared" ca="1" si="130"/>
        <v>1</v>
      </c>
      <c r="BG266" s="53">
        <f t="shared" ca="1" si="131"/>
        <v>0</v>
      </c>
      <c r="BH266" s="53">
        <f t="shared" ca="1" si="132"/>
        <v>0</v>
      </c>
      <c r="BI266" s="53">
        <f t="shared" ca="1" si="133"/>
        <v>0</v>
      </c>
      <c r="BJ266" s="53">
        <f t="shared" ca="1" si="134"/>
        <v>0</v>
      </c>
      <c r="BK266" s="53">
        <f t="shared" ca="1" si="135"/>
        <v>0</v>
      </c>
      <c r="BL266" s="53">
        <f t="shared" ca="1" si="136"/>
        <v>0</v>
      </c>
      <c r="BM266" s="53">
        <f t="shared" ca="1" si="137"/>
        <v>0</v>
      </c>
      <c r="BN266" s="53">
        <f t="shared" ca="1" si="138"/>
        <v>0</v>
      </c>
      <c r="BO266" s="53">
        <f t="shared" ca="1" si="139"/>
        <v>0</v>
      </c>
      <c r="BP266" s="53">
        <f t="shared" ca="1" si="140"/>
        <v>0</v>
      </c>
      <c r="BQ266" s="53">
        <f t="shared" ca="1" si="141"/>
        <v>0</v>
      </c>
      <c r="BR266" s="53">
        <f t="shared" ca="1" si="142"/>
        <v>0</v>
      </c>
      <c r="BS266" s="53">
        <f t="shared" ca="1" si="143"/>
        <v>0</v>
      </c>
      <c r="BU266" s="53">
        <v>0</v>
      </c>
      <c r="BV266" s="53">
        <v>0</v>
      </c>
      <c r="BW266" s="53">
        <v>0</v>
      </c>
      <c r="BX266" s="53">
        <v>0</v>
      </c>
      <c r="BY266" s="53">
        <v>0</v>
      </c>
      <c r="BZ266" s="53">
        <v>0</v>
      </c>
      <c r="CA266" s="53">
        <v>0</v>
      </c>
      <c r="CB266" s="53">
        <v>0</v>
      </c>
      <c r="CC266" s="53">
        <v>0</v>
      </c>
      <c r="CD266" s="53">
        <v>0</v>
      </c>
      <c r="CE266" s="53">
        <v>0</v>
      </c>
      <c r="CF266" s="53">
        <v>0</v>
      </c>
      <c r="CG266" s="53">
        <v>0</v>
      </c>
      <c r="CH266" s="53">
        <v>0</v>
      </c>
      <c r="CI266" s="53">
        <v>0</v>
      </c>
      <c r="CJ266" s="53">
        <v>0</v>
      </c>
      <c r="CK266" s="53">
        <v>0</v>
      </c>
      <c r="CL266" s="53">
        <v>0</v>
      </c>
      <c r="CM266" s="53">
        <v>0</v>
      </c>
      <c r="CN266" s="53">
        <v>0</v>
      </c>
      <c r="CO266" s="53">
        <v>0</v>
      </c>
      <c r="CP266" s="53">
        <v>0</v>
      </c>
      <c r="CQ266" s="53">
        <v>2</v>
      </c>
      <c r="CR266" s="53">
        <v>0</v>
      </c>
      <c r="CS266" s="53">
        <v>0</v>
      </c>
      <c r="CT266" s="53">
        <v>0</v>
      </c>
      <c r="CU266" s="53">
        <v>0</v>
      </c>
      <c r="CV266" s="53">
        <v>0</v>
      </c>
      <c r="CW266" s="53">
        <v>0</v>
      </c>
      <c r="CX266" s="53">
        <v>0</v>
      </c>
      <c r="CY266" s="53">
        <v>0</v>
      </c>
      <c r="CZ266" s="53">
        <v>0</v>
      </c>
      <c r="DA266" s="53">
        <v>0</v>
      </c>
      <c r="DB266" s="53">
        <v>0</v>
      </c>
      <c r="DC266" s="53">
        <v>0</v>
      </c>
      <c r="DD266" s="53">
        <v>0</v>
      </c>
    </row>
    <row r="267" spans="3:108" hidden="1" outlineLevel="1">
      <c r="C267" s="16" t="e">
        <f t="shared" si="146"/>
        <v>#DIV/0!</v>
      </c>
      <c r="D267" s="16">
        <f t="shared" si="147"/>
        <v>0</v>
      </c>
      <c r="E267" s="16">
        <f>COUNTIF($F$136:F267,F267)</f>
        <v>125</v>
      </c>
      <c r="F267" s="16" t="e">
        <f>M267</f>
        <v>#VALUE!</v>
      </c>
      <c r="G267" s="16" t="e">
        <f>N267</f>
        <v>#VALUE!</v>
      </c>
      <c r="L267" s="16">
        <v>5</v>
      </c>
      <c r="M267" s="72" t="e">
        <f>DGET(種族解放条件,T267,O264:O265)</f>
        <v>#VALUE!</v>
      </c>
      <c r="N267" s="72" t="e">
        <f>DGET(種族解放条件,U267,O264:O265)</f>
        <v>#VALUE!</v>
      </c>
      <c r="O267" s="16"/>
      <c r="P267" s="16" t="s">
        <v>2</v>
      </c>
      <c r="Q267" s="16"/>
      <c r="R267" s="16"/>
      <c r="S267" s="16"/>
      <c r="T267" s="16">
        <v>8</v>
      </c>
      <c r="U267" s="16">
        <v>9</v>
      </c>
      <c r="AE267" s="59">
        <v>175</v>
      </c>
      <c r="AF267" s="59">
        <f ca="1">IF(AI267&lt;&gt;0,0,COUNTIF(AI$92:$AI267,0))</f>
        <v>0</v>
      </c>
      <c r="AG267" s="59" t="s">
        <v>270</v>
      </c>
      <c r="AH267" s="59" t="s">
        <v>275</v>
      </c>
      <c r="AI267" s="59">
        <f t="shared" ca="1" si="107"/>
        <v>1</v>
      </c>
      <c r="AJ267" s="53">
        <f t="shared" ca="1" si="108"/>
        <v>0</v>
      </c>
      <c r="AK267" s="53">
        <f t="shared" ca="1" si="109"/>
        <v>0</v>
      </c>
      <c r="AL267" s="53">
        <f t="shared" ca="1" si="110"/>
        <v>0</v>
      </c>
      <c r="AM267" s="53">
        <f t="shared" ca="1" si="111"/>
        <v>0</v>
      </c>
      <c r="AN267" s="53">
        <f t="shared" ca="1" si="112"/>
        <v>0</v>
      </c>
      <c r="AO267" s="53">
        <f t="shared" ca="1" si="113"/>
        <v>0</v>
      </c>
      <c r="AP267" s="53">
        <f t="shared" ca="1" si="114"/>
        <v>0</v>
      </c>
      <c r="AQ267" s="53">
        <f t="shared" ca="1" si="115"/>
        <v>0</v>
      </c>
      <c r="AR267" s="53">
        <f t="shared" ca="1" si="116"/>
        <v>0</v>
      </c>
      <c r="AS267" s="53">
        <f t="shared" ca="1" si="117"/>
        <v>0</v>
      </c>
      <c r="AT267" s="53">
        <f t="shared" ca="1" si="118"/>
        <v>0</v>
      </c>
      <c r="AU267" s="53">
        <f t="shared" ca="1" si="119"/>
        <v>0</v>
      </c>
      <c r="AV267" s="53">
        <f t="shared" ca="1" si="120"/>
        <v>0</v>
      </c>
      <c r="AW267" s="53">
        <f t="shared" ca="1" si="121"/>
        <v>0</v>
      </c>
      <c r="AX267" s="53">
        <f t="shared" ca="1" si="122"/>
        <v>0</v>
      </c>
      <c r="AY267" s="53">
        <f t="shared" ca="1" si="123"/>
        <v>0</v>
      </c>
      <c r="AZ267" s="53">
        <f t="shared" ca="1" si="124"/>
        <v>0</v>
      </c>
      <c r="BA267" s="53">
        <f t="shared" ca="1" si="125"/>
        <v>0</v>
      </c>
      <c r="BB267" s="53">
        <f t="shared" ca="1" si="126"/>
        <v>0</v>
      </c>
      <c r="BC267" s="53">
        <f t="shared" ca="1" si="127"/>
        <v>0</v>
      </c>
      <c r="BD267" s="53">
        <f t="shared" ca="1" si="128"/>
        <v>0</v>
      </c>
      <c r="BE267" s="53">
        <f t="shared" ca="1" si="129"/>
        <v>0</v>
      </c>
      <c r="BF267" s="53">
        <f t="shared" ca="1" si="130"/>
        <v>1</v>
      </c>
      <c r="BG267" s="53">
        <f t="shared" ca="1" si="131"/>
        <v>0</v>
      </c>
      <c r="BH267" s="53">
        <f t="shared" ca="1" si="132"/>
        <v>0</v>
      </c>
      <c r="BI267" s="53">
        <f t="shared" ca="1" si="133"/>
        <v>0</v>
      </c>
      <c r="BJ267" s="53">
        <f t="shared" ca="1" si="134"/>
        <v>0</v>
      </c>
      <c r="BK267" s="53">
        <f t="shared" ca="1" si="135"/>
        <v>0</v>
      </c>
      <c r="BL267" s="53">
        <f t="shared" ca="1" si="136"/>
        <v>0</v>
      </c>
      <c r="BM267" s="53">
        <f t="shared" ca="1" si="137"/>
        <v>0</v>
      </c>
      <c r="BN267" s="53">
        <f t="shared" ca="1" si="138"/>
        <v>0</v>
      </c>
      <c r="BO267" s="53">
        <f t="shared" ca="1" si="139"/>
        <v>0</v>
      </c>
      <c r="BP267" s="53">
        <f t="shared" ca="1" si="140"/>
        <v>0</v>
      </c>
      <c r="BQ267" s="53">
        <f t="shared" ca="1" si="141"/>
        <v>0</v>
      </c>
      <c r="BR267" s="53">
        <f t="shared" ca="1" si="142"/>
        <v>0</v>
      </c>
      <c r="BS267" s="53">
        <f t="shared" ca="1" si="143"/>
        <v>0</v>
      </c>
      <c r="BU267" s="53">
        <v>0</v>
      </c>
      <c r="BV267" s="53">
        <v>0</v>
      </c>
      <c r="BW267" s="53">
        <v>0</v>
      </c>
      <c r="BX267" s="53">
        <v>0</v>
      </c>
      <c r="BY267" s="53">
        <v>0</v>
      </c>
      <c r="BZ267" s="53">
        <v>0</v>
      </c>
      <c r="CA267" s="53">
        <v>0</v>
      </c>
      <c r="CB267" s="53">
        <v>0</v>
      </c>
      <c r="CC267" s="53">
        <v>0</v>
      </c>
      <c r="CD267" s="53">
        <v>0</v>
      </c>
      <c r="CE267" s="53">
        <v>0</v>
      </c>
      <c r="CF267" s="53">
        <v>0</v>
      </c>
      <c r="CG267" s="53">
        <v>0</v>
      </c>
      <c r="CH267" s="53">
        <v>0</v>
      </c>
      <c r="CI267" s="53">
        <v>0</v>
      </c>
      <c r="CJ267" s="53">
        <v>0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0</v>
      </c>
      <c r="CQ267" s="53">
        <v>3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0</v>
      </c>
      <c r="DA267" s="53">
        <v>0</v>
      </c>
      <c r="DB267" s="53">
        <v>0</v>
      </c>
      <c r="DC267" s="53">
        <v>0</v>
      </c>
      <c r="DD267" s="53">
        <v>0</v>
      </c>
    </row>
    <row r="268" spans="3:108" hidden="1" outlineLevel="1">
      <c r="C268" s="16" t="e">
        <f t="shared" si="146"/>
        <v>#DIV/0!</v>
      </c>
      <c r="D268" s="16">
        <f t="shared" si="147"/>
        <v>0</v>
      </c>
      <c r="E268" s="16">
        <f>COUNTIF($F$136:F268,F268)</f>
        <v>126</v>
      </c>
      <c r="F268" s="16" t="e">
        <f>P268</f>
        <v>#VALUE!</v>
      </c>
      <c r="G268" s="16" t="e">
        <f>Q268</f>
        <v>#VALUE!</v>
      </c>
      <c r="L268" s="16">
        <v>3</v>
      </c>
      <c r="M268" s="16"/>
      <c r="N268" s="16"/>
      <c r="O268" s="16" t="s">
        <v>2</v>
      </c>
      <c r="P268" s="70" t="e">
        <f>DGET(種族解放条件,T268,Q259:Q260)</f>
        <v>#VALUE!</v>
      </c>
      <c r="Q268" s="70" t="e">
        <f>DGET(種族解放条件,U268,Q259:Q260)</f>
        <v>#VALUE!</v>
      </c>
      <c r="R268" s="16"/>
      <c r="S268" s="16"/>
      <c r="T268" s="16">
        <v>8</v>
      </c>
      <c r="U268" s="16">
        <v>9</v>
      </c>
      <c r="AE268" s="59">
        <v>176</v>
      </c>
      <c r="AF268" s="59">
        <f ca="1">IF(AI268&lt;&gt;0,0,COUNTIF(AI$92:$AI268,0))</f>
        <v>0</v>
      </c>
      <c r="AG268" s="59" t="s">
        <v>270</v>
      </c>
      <c r="AH268" s="59" t="s">
        <v>276</v>
      </c>
      <c r="AI268" s="59">
        <f t="shared" ca="1" si="107"/>
        <v>1</v>
      </c>
      <c r="AJ268" s="53">
        <f t="shared" ca="1" si="108"/>
        <v>0</v>
      </c>
      <c r="AK268" s="53">
        <f t="shared" ca="1" si="109"/>
        <v>0</v>
      </c>
      <c r="AL268" s="53">
        <f t="shared" ca="1" si="110"/>
        <v>0</v>
      </c>
      <c r="AM268" s="53">
        <f t="shared" ca="1" si="111"/>
        <v>0</v>
      </c>
      <c r="AN268" s="53">
        <f t="shared" ca="1" si="112"/>
        <v>0</v>
      </c>
      <c r="AO268" s="53">
        <f t="shared" ca="1" si="113"/>
        <v>0</v>
      </c>
      <c r="AP268" s="53">
        <f t="shared" ca="1" si="114"/>
        <v>0</v>
      </c>
      <c r="AQ268" s="53">
        <f t="shared" ca="1" si="115"/>
        <v>0</v>
      </c>
      <c r="AR268" s="53">
        <f t="shared" ca="1" si="116"/>
        <v>0</v>
      </c>
      <c r="AS268" s="53">
        <f t="shared" ca="1" si="117"/>
        <v>0</v>
      </c>
      <c r="AT268" s="53">
        <f t="shared" ca="1" si="118"/>
        <v>0</v>
      </c>
      <c r="AU268" s="53">
        <f t="shared" ca="1" si="119"/>
        <v>0</v>
      </c>
      <c r="AV268" s="53">
        <f t="shared" ca="1" si="120"/>
        <v>0</v>
      </c>
      <c r="AW268" s="53">
        <f t="shared" ca="1" si="121"/>
        <v>0</v>
      </c>
      <c r="AX268" s="53">
        <f t="shared" ca="1" si="122"/>
        <v>0</v>
      </c>
      <c r="AY268" s="53">
        <f t="shared" ca="1" si="123"/>
        <v>0</v>
      </c>
      <c r="AZ268" s="53">
        <f t="shared" ca="1" si="124"/>
        <v>0</v>
      </c>
      <c r="BA268" s="53">
        <f t="shared" ca="1" si="125"/>
        <v>0</v>
      </c>
      <c r="BB268" s="53">
        <f t="shared" ca="1" si="126"/>
        <v>0</v>
      </c>
      <c r="BC268" s="53">
        <f t="shared" ca="1" si="127"/>
        <v>0</v>
      </c>
      <c r="BD268" s="53">
        <f t="shared" ca="1" si="128"/>
        <v>0</v>
      </c>
      <c r="BE268" s="53">
        <f t="shared" ca="1" si="129"/>
        <v>0</v>
      </c>
      <c r="BF268" s="53">
        <f t="shared" ca="1" si="130"/>
        <v>1</v>
      </c>
      <c r="BG268" s="53">
        <f t="shared" ca="1" si="131"/>
        <v>0</v>
      </c>
      <c r="BH268" s="53">
        <f t="shared" ca="1" si="132"/>
        <v>0</v>
      </c>
      <c r="BI268" s="53">
        <f t="shared" ca="1" si="133"/>
        <v>0</v>
      </c>
      <c r="BJ268" s="53">
        <f t="shared" ca="1" si="134"/>
        <v>0</v>
      </c>
      <c r="BK268" s="53">
        <f t="shared" ca="1" si="135"/>
        <v>0</v>
      </c>
      <c r="BL268" s="53">
        <f t="shared" ca="1" si="136"/>
        <v>0</v>
      </c>
      <c r="BM268" s="53">
        <f t="shared" ca="1" si="137"/>
        <v>0</v>
      </c>
      <c r="BN268" s="53">
        <f t="shared" ca="1" si="138"/>
        <v>0</v>
      </c>
      <c r="BO268" s="53">
        <f t="shared" ca="1" si="139"/>
        <v>0</v>
      </c>
      <c r="BP268" s="53">
        <f t="shared" ca="1" si="140"/>
        <v>0</v>
      </c>
      <c r="BQ268" s="53">
        <f t="shared" ca="1" si="141"/>
        <v>0</v>
      </c>
      <c r="BR268" s="53">
        <f t="shared" ca="1" si="142"/>
        <v>0</v>
      </c>
      <c r="BS268" s="53">
        <f t="shared" ca="1" si="143"/>
        <v>0</v>
      </c>
      <c r="BU268" s="53">
        <v>0</v>
      </c>
      <c r="BV268" s="53">
        <v>0</v>
      </c>
      <c r="BW268" s="53">
        <v>0</v>
      </c>
      <c r="BX268" s="53">
        <v>0</v>
      </c>
      <c r="BY268" s="53">
        <v>0</v>
      </c>
      <c r="BZ268" s="53">
        <v>0</v>
      </c>
      <c r="CA268" s="53">
        <v>0</v>
      </c>
      <c r="CB268" s="53">
        <v>0</v>
      </c>
      <c r="CC268" s="53">
        <v>0</v>
      </c>
      <c r="CD268" s="53">
        <v>0</v>
      </c>
      <c r="CE268" s="53">
        <v>0</v>
      </c>
      <c r="CF268" s="53">
        <v>0</v>
      </c>
      <c r="CG268" s="53">
        <v>0</v>
      </c>
      <c r="CH268" s="53">
        <v>0</v>
      </c>
      <c r="CI268" s="53">
        <v>0</v>
      </c>
      <c r="CJ268" s="53">
        <v>0</v>
      </c>
      <c r="CK268" s="53">
        <v>0</v>
      </c>
      <c r="CL268" s="53">
        <v>0</v>
      </c>
      <c r="CM268" s="53">
        <v>0</v>
      </c>
      <c r="CN268" s="53">
        <v>0</v>
      </c>
      <c r="CO268" s="53">
        <v>0</v>
      </c>
      <c r="CP268" s="53">
        <v>0</v>
      </c>
      <c r="CQ268" s="53">
        <v>3</v>
      </c>
      <c r="CR268" s="53">
        <v>0</v>
      </c>
      <c r="CS268" s="53">
        <v>0</v>
      </c>
      <c r="CT268" s="53">
        <v>0</v>
      </c>
      <c r="CU268" s="53">
        <v>0</v>
      </c>
      <c r="CV268" s="53">
        <v>0</v>
      </c>
      <c r="CW268" s="53">
        <v>0</v>
      </c>
      <c r="CX268" s="53">
        <v>0</v>
      </c>
      <c r="CY268" s="53">
        <v>0</v>
      </c>
      <c r="CZ268" s="53">
        <v>0</v>
      </c>
      <c r="DA268" s="53">
        <v>0</v>
      </c>
      <c r="DB268" s="53">
        <v>0</v>
      </c>
      <c r="DC268" s="53">
        <v>0</v>
      </c>
      <c r="DD268" s="53">
        <v>0</v>
      </c>
    </row>
    <row r="269" spans="3:108" hidden="1" outlineLevel="1">
      <c r="C269" s="16" t="e">
        <f t="shared" si="146"/>
        <v>#DIV/0!</v>
      </c>
      <c r="D269" s="16">
        <f t="shared" si="147"/>
        <v>0</v>
      </c>
      <c r="E269" s="16">
        <f>COUNTIF($F$136:F269,F269)</f>
        <v>127</v>
      </c>
      <c r="F269" s="16" t="e">
        <f>O269</f>
        <v>#VALUE!</v>
      </c>
      <c r="G269" s="16" t="e">
        <f>P269</f>
        <v>#VALUE!</v>
      </c>
      <c r="L269" s="16">
        <v>4</v>
      </c>
      <c r="M269" s="16"/>
      <c r="N269" s="16"/>
      <c r="O269" s="71" t="e">
        <f>DGET(種族解放条件,T269,P267:P268)</f>
        <v>#VALUE!</v>
      </c>
      <c r="P269" s="71" t="e">
        <f>DGET(種族解放条件,U269,P267:P268)</f>
        <v>#VALUE!</v>
      </c>
      <c r="Q269" s="16"/>
      <c r="R269" s="16"/>
      <c r="S269" s="16"/>
      <c r="T269" s="16">
        <v>6</v>
      </c>
      <c r="U269" s="16">
        <v>7</v>
      </c>
      <c r="AE269" s="59">
        <v>177</v>
      </c>
      <c r="AF269" s="59">
        <f ca="1">IF(AI269&lt;&gt;0,0,COUNTIF(AI$92:$AI269,0))</f>
        <v>0</v>
      </c>
      <c r="AG269" s="59" t="s">
        <v>270</v>
      </c>
      <c r="AH269" s="59" t="s">
        <v>277</v>
      </c>
      <c r="AI269" s="59">
        <f t="shared" ca="1" si="107"/>
        <v>1</v>
      </c>
      <c r="AJ269" s="53">
        <f t="shared" ca="1" si="108"/>
        <v>0</v>
      </c>
      <c r="AK269" s="53">
        <f t="shared" ca="1" si="109"/>
        <v>0</v>
      </c>
      <c r="AL269" s="53">
        <f t="shared" ca="1" si="110"/>
        <v>0</v>
      </c>
      <c r="AM269" s="53">
        <f t="shared" ca="1" si="111"/>
        <v>0</v>
      </c>
      <c r="AN269" s="53">
        <f t="shared" ca="1" si="112"/>
        <v>0</v>
      </c>
      <c r="AO269" s="53">
        <f t="shared" ca="1" si="113"/>
        <v>0</v>
      </c>
      <c r="AP269" s="53">
        <f t="shared" ca="1" si="114"/>
        <v>0</v>
      </c>
      <c r="AQ269" s="53">
        <f t="shared" ca="1" si="115"/>
        <v>0</v>
      </c>
      <c r="AR269" s="53">
        <f t="shared" ca="1" si="116"/>
        <v>0</v>
      </c>
      <c r="AS269" s="53">
        <f t="shared" ca="1" si="117"/>
        <v>0</v>
      </c>
      <c r="AT269" s="53">
        <f t="shared" ca="1" si="118"/>
        <v>0</v>
      </c>
      <c r="AU269" s="53">
        <f t="shared" ca="1" si="119"/>
        <v>0</v>
      </c>
      <c r="AV269" s="53">
        <f t="shared" ca="1" si="120"/>
        <v>0</v>
      </c>
      <c r="AW269" s="53">
        <f t="shared" ca="1" si="121"/>
        <v>0</v>
      </c>
      <c r="AX269" s="53">
        <f t="shared" ca="1" si="122"/>
        <v>0</v>
      </c>
      <c r="AY269" s="53">
        <f t="shared" ca="1" si="123"/>
        <v>0</v>
      </c>
      <c r="AZ269" s="53">
        <f t="shared" ca="1" si="124"/>
        <v>0</v>
      </c>
      <c r="BA269" s="53">
        <f t="shared" ca="1" si="125"/>
        <v>0</v>
      </c>
      <c r="BB269" s="53">
        <f t="shared" ca="1" si="126"/>
        <v>0</v>
      </c>
      <c r="BC269" s="53">
        <f t="shared" ca="1" si="127"/>
        <v>0</v>
      </c>
      <c r="BD269" s="53">
        <f t="shared" ca="1" si="128"/>
        <v>0</v>
      </c>
      <c r="BE269" s="53">
        <f t="shared" ca="1" si="129"/>
        <v>0</v>
      </c>
      <c r="BF269" s="53">
        <f t="shared" ca="1" si="130"/>
        <v>1</v>
      </c>
      <c r="BG269" s="53">
        <f t="shared" ca="1" si="131"/>
        <v>0</v>
      </c>
      <c r="BH269" s="53">
        <f t="shared" ca="1" si="132"/>
        <v>0</v>
      </c>
      <c r="BI269" s="53">
        <f t="shared" ca="1" si="133"/>
        <v>0</v>
      </c>
      <c r="BJ269" s="53">
        <f t="shared" ca="1" si="134"/>
        <v>0</v>
      </c>
      <c r="BK269" s="53">
        <f t="shared" ca="1" si="135"/>
        <v>0</v>
      </c>
      <c r="BL269" s="53">
        <f t="shared" ca="1" si="136"/>
        <v>0</v>
      </c>
      <c r="BM269" s="53">
        <f t="shared" ca="1" si="137"/>
        <v>0</v>
      </c>
      <c r="BN269" s="53">
        <f t="shared" ca="1" si="138"/>
        <v>0</v>
      </c>
      <c r="BO269" s="53">
        <f t="shared" ca="1" si="139"/>
        <v>0</v>
      </c>
      <c r="BP269" s="53">
        <f t="shared" ca="1" si="140"/>
        <v>0</v>
      </c>
      <c r="BQ269" s="53">
        <f t="shared" ca="1" si="141"/>
        <v>0</v>
      </c>
      <c r="BR269" s="53">
        <f t="shared" ca="1" si="142"/>
        <v>0</v>
      </c>
      <c r="BS269" s="53">
        <f t="shared" ca="1" si="143"/>
        <v>0</v>
      </c>
      <c r="BU269" s="53">
        <v>0</v>
      </c>
      <c r="BV269" s="53">
        <v>0</v>
      </c>
      <c r="BW269" s="53">
        <v>0</v>
      </c>
      <c r="BX269" s="53">
        <v>0</v>
      </c>
      <c r="BY269" s="53">
        <v>0</v>
      </c>
      <c r="BZ269" s="53">
        <v>0</v>
      </c>
      <c r="CA269" s="53">
        <v>0</v>
      </c>
      <c r="CB269" s="53">
        <v>0</v>
      </c>
      <c r="CC269" s="53">
        <v>0</v>
      </c>
      <c r="CD269" s="53">
        <v>0</v>
      </c>
      <c r="CE269" s="53">
        <v>0</v>
      </c>
      <c r="CF269" s="53">
        <v>0</v>
      </c>
      <c r="CG269" s="53">
        <v>0</v>
      </c>
      <c r="CH269" s="53">
        <v>0</v>
      </c>
      <c r="CI269" s="53">
        <v>0</v>
      </c>
      <c r="CJ269" s="53">
        <v>0</v>
      </c>
      <c r="CK269" s="53">
        <v>0</v>
      </c>
      <c r="CL269" s="53">
        <v>0</v>
      </c>
      <c r="CM269" s="53">
        <v>0</v>
      </c>
      <c r="CN269" s="53">
        <v>0</v>
      </c>
      <c r="CO269" s="53">
        <v>0</v>
      </c>
      <c r="CP269" s="53">
        <v>0</v>
      </c>
      <c r="CQ269" s="53">
        <v>4</v>
      </c>
      <c r="CR269" s="53">
        <v>0</v>
      </c>
      <c r="CS269" s="53">
        <v>0</v>
      </c>
      <c r="CT269" s="53">
        <v>0</v>
      </c>
      <c r="CU269" s="53">
        <v>0</v>
      </c>
      <c r="CV269" s="53">
        <v>0</v>
      </c>
      <c r="CW269" s="53">
        <v>0</v>
      </c>
      <c r="CX269" s="53">
        <v>0</v>
      </c>
      <c r="CY269" s="53">
        <v>0</v>
      </c>
      <c r="CZ269" s="53">
        <v>0</v>
      </c>
      <c r="DA269" s="53">
        <v>0</v>
      </c>
      <c r="DB269" s="53">
        <v>0</v>
      </c>
      <c r="DC269" s="53">
        <v>0</v>
      </c>
      <c r="DD269" s="53">
        <v>0</v>
      </c>
    </row>
    <row r="270" spans="3:108" hidden="1" outlineLevel="1">
      <c r="C270" s="16" t="e">
        <f t="shared" si="146"/>
        <v>#DIV/0!</v>
      </c>
      <c r="D270" s="16">
        <f t="shared" si="147"/>
        <v>0</v>
      </c>
      <c r="E270" s="16">
        <f>COUNTIF($F$136:F270,F270)</f>
        <v>128</v>
      </c>
      <c r="F270" s="16" t="e">
        <f>M270</f>
        <v>#VALUE!</v>
      </c>
      <c r="G270" s="16" t="e">
        <f>N270</f>
        <v>#VALUE!</v>
      </c>
      <c r="L270" s="16">
        <v>5</v>
      </c>
      <c r="M270" s="72" t="e">
        <f>DGET(種族解放条件,T270,O268:O269)</f>
        <v>#VALUE!</v>
      </c>
      <c r="N270" s="72" t="e">
        <f>DGET(種族解放条件,U270,O268:O269)</f>
        <v>#VALUE!</v>
      </c>
      <c r="O270" s="16"/>
      <c r="P270" s="16"/>
      <c r="Q270" s="16"/>
      <c r="R270" s="16"/>
      <c r="S270" s="16"/>
      <c r="T270" s="16">
        <v>6</v>
      </c>
      <c r="U270" s="16">
        <v>7</v>
      </c>
      <c r="AE270" s="59">
        <v>178</v>
      </c>
      <c r="AF270" s="59">
        <f ca="1">IF(AI270&lt;&gt;0,0,COUNTIF(AI$92:$AI270,0))</f>
        <v>0</v>
      </c>
      <c r="AG270" s="59" t="s">
        <v>270</v>
      </c>
      <c r="AH270" s="59" t="s">
        <v>278</v>
      </c>
      <c r="AI270" s="59">
        <f t="shared" ca="1" si="107"/>
        <v>1</v>
      </c>
      <c r="AJ270" s="53">
        <f t="shared" ca="1" si="108"/>
        <v>0</v>
      </c>
      <c r="AK270" s="53">
        <f t="shared" ca="1" si="109"/>
        <v>0</v>
      </c>
      <c r="AL270" s="53">
        <f t="shared" ca="1" si="110"/>
        <v>0</v>
      </c>
      <c r="AM270" s="53">
        <f t="shared" ca="1" si="111"/>
        <v>0</v>
      </c>
      <c r="AN270" s="53">
        <f t="shared" ca="1" si="112"/>
        <v>0</v>
      </c>
      <c r="AO270" s="53">
        <f t="shared" ca="1" si="113"/>
        <v>0</v>
      </c>
      <c r="AP270" s="53">
        <f t="shared" ca="1" si="114"/>
        <v>0</v>
      </c>
      <c r="AQ270" s="53">
        <f t="shared" ca="1" si="115"/>
        <v>0</v>
      </c>
      <c r="AR270" s="53">
        <f t="shared" ca="1" si="116"/>
        <v>0</v>
      </c>
      <c r="AS270" s="53">
        <f t="shared" ca="1" si="117"/>
        <v>0</v>
      </c>
      <c r="AT270" s="53">
        <f t="shared" ca="1" si="118"/>
        <v>0</v>
      </c>
      <c r="AU270" s="53">
        <f t="shared" ca="1" si="119"/>
        <v>0</v>
      </c>
      <c r="AV270" s="53">
        <f t="shared" ca="1" si="120"/>
        <v>0</v>
      </c>
      <c r="AW270" s="53">
        <f t="shared" ca="1" si="121"/>
        <v>0</v>
      </c>
      <c r="AX270" s="53">
        <f t="shared" ca="1" si="122"/>
        <v>0</v>
      </c>
      <c r="AY270" s="53">
        <f t="shared" ca="1" si="123"/>
        <v>0</v>
      </c>
      <c r="AZ270" s="53">
        <f t="shared" ca="1" si="124"/>
        <v>0</v>
      </c>
      <c r="BA270" s="53">
        <f t="shared" ca="1" si="125"/>
        <v>0</v>
      </c>
      <c r="BB270" s="53">
        <f t="shared" ca="1" si="126"/>
        <v>0</v>
      </c>
      <c r="BC270" s="53">
        <f t="shared" ca="1" si="127"/>
        <v>0</v>
      </c>
      <c r="BD270" s="53">
        <f t="shared" ca="1" si="128"/>
        <v>0</v>
      </c>
      <c r="BE270" s="53">
        <f t="shared" ca="1" si="129"/>
        <v>0</v>
      </c>
      <c r="BF270" s="53">
        <f t="shared" ca="1" si="130"/>
        <v>1</v>
      </c>
      <c r="BG270" s="53">
        <f t="shared" ca="1" si="131"/>
        <v>0</v>
      </c>
      <c r="BH270" s="53">
        <f t="shared" ca="1" si="132"/>
        <v>0</v>
      </c>
      <c r="BI270" s="53">
        <f t="shared" ca="1" si="133"/>
        <v>0</v>
      </c>
      <c r="BJ270" s="53">
        <f t="shared" ca="1" si="134"/>
        <v>0</v>
      </c>
      <c r="BK270" s="53">
        <f t="shared" ca="1" si="135"/>
        <v>0</v>
      </c>
      <c r="BL270" s="53">
        <f t="shared" ca="1" si="136"/>
        <v>0</v>
      </c>
      <c r="BM270" s="53">
        <f t="shared" ca="1" si="137"/>
        <v>0</v>
      </c>
      <c r="BN270" s="53">
        <f t="shared" ca="1" si="138"/>
        <v>0</v>
      </c>
      <c r="BO270" s="53">
        <f t="shared" ca="1" si="139"/>
        <v>0</v>
      </c>
      <c r="BP270" s="53">
        <f t="shared" ca="1" si="140"/>
        <v>0</v>
      </c>
      <c r="BQ270" s="53">
        <f t="shared" ca="1" si="141"/>
        <v>0</v>
      </c>
      <c r="BR270" s="53">
        <f t="shared" ca="1" si="142"/>
        <v>0</v>
      </c>
      <c r="BS270" s="53">
        <f t="shared" ca="1" si="143"/>
        <v>0</v>
      </c>
      <c r="BU270" s="53">
        <v>0</v>
      </c>
      <c r="BV270" s="53">
        <v>0</v>
      </c>
      <c r="BW270" s="53">
        <v>0</v>
      </c>
      <c r="BX270" s="53">
        <v>0</v>
      </c>
      <c r="BY270" s="53">
        <v>0</v>
      </c>
      <c r="BZ270" s="53">
        <v>0</v>
      </c>
      <c r="CA270" s="53">
        <v>0</v>
      </c>
      <c r="CB270" s="53">
        <v>0</v>
      </c>
      <c r="CC270" s="53">
        <v>0</v>
      </c>
      <c r="CD270" s="53">
        <v>0</v>
      </c>
      <c r="CE270" s="53">
        <v>0</v>
      </c>
      <c r="CF270" s="53">
        <v>0</v>
      </c>
      <c r="CG270" s="53">
        <v>0</v>
      </c>
      <c r="CH270" s="53">
        <v>0</v>
      </c>
      <c r="CI270" s="53">
        <v>0</v>
      </c>
      <c r="CJ270" s="53">
        <v>0</v>
      </c>
      <c r="CK270" s="53">
        <v>0</v>
      </c>
      <c r="CL270" s="53">
        <v>0</v>
      </c>
      <c r="CM270" s="53">
        <v>0</v>
      </c>
      <c r="CN270" s="53">
        <v>0</v>
      </c>
      <c r="CO270" s="53">
        <v>0</v>
      </c>
      <c r="CP270" s="53">
        <v>0</v>
      </c>
      <c r="CQ270" s="53">
        <v>5</v>
      </c>
      <c r="CR270" s="53">
        <v>0</v>
      </c>
      <c r="CS270" s="53">
        <v>0</v>
      </c>
      <c r="CT270" s="53">
        <v>0</v>
      </c>
      <c r="CU270" s="53">
        <v>0</v>
      </c>
      <c r="CV270" s="53">
        <v>0</v>
      </c>
      <c r="CW270" s="53">
        <v>0</v>
      </c>
      <c r="CX270" s="53">
        <v>0</v>
      </c>
      <c r="CY270" s="53">
        <v>0</v>
      </c>
      <c r="CZ270" s="53">
        <v>0</v>
      </c>
      <c r="DA270" s="53">
        <v>0</v>
      </c>
      <c r="DB270" s="53">
        <v>0</v>
      </c>
      <c r="DC270" s="53">
        <v>0</v>
      </c>
      <c r="DD270" s="53">
        <v>0</v>
      </c>
    </row>
    <row r="271" spans="3:108" hidden="1" outlineLevel="1">
      <c r="C271" s="16" t="e">
        <f t="shared" si="146"/>
        <v>#DIV/0!</v>
      </c>
      <c r="D271" s="16">
        <f t="shared" si="147"/>
        <v>0</v>
      </c>
      <c r="E271" s="16">
        <f>COUNTIF($F$136:F271,F271)</f>
        <v>129</v>
      </c>
      <c r="F271" s="16" t="e">
        <f>M271</f>
        <v>#VALUE!</v>
      </c>
      <c r="G271" s="16" t="e">
        <f>N271</f>
        <v>#VALUE!</v>
      </c>
      <c r="L271" s="16">
        <v>5</v>
      </c>
      <c r="M271" s="72" t="e">
        <f>DGET(種族解放条件,T271,O268:O269)</f>
        <v>#VALUE!</v>
      </c>
      <c r="N271" s="72" t="e">
        <f>DGET(種族解放条件,U271,O268:O269)</f>
        <v>#VALUE!</v>
      </c>
      <c r="O271" s="16" t="s">
        <v>2</v>
      </c>
      <c r="P271" s="16"/>
      <c r="Q271" s="16"/>
      <c r="R271" s="16"/>
      <c r="S271" s="16"/>
      <c r="T271" s="16">
        <v>8</v>
      </c>
      <c r="U271" s="16">
        <v>9</v>
      </c>
      <c r="AE271" s="59">
        <v>179</v>
      </c>
      <c r="AF271" s="59">
        <f ca="1">IF(AI271&lt;&gt;0,0,COUNTIF(AI$92:$AI271,0))</f>
        <v>0</v>
      </c>
      <c r="AG271" s="59" t="s">
        <v>270</v>
      </c>
      <c r="AH271" s="59" t="s">
        <v>279</v>
      </c>
      <c r="AI271" s="59">
        <f t="shared" ca="1" si="107"/>
        <v>1</v>
      </c>
      <c r="AJ271" s="53">
        <f t="shared" ca="1" si="108"/>
        <v>0</v>
      </c>
      <c r="AK271" s="53">
        <f t="shared" ca="1" si="109"/>
        <v>0</v>
      </c>
      <c r="AL271" s="53">
        <f t="shared" ca="1" si="110"/>
        <v>0</v>
      </c>
      <c r="AM271" s="53">
        <f t="shared" ca="1" si="111"/>
        <v>0</v>
      </c>
      <c r="AN271" s="53">
        <f t="shared" ca="1" si="112"/>
        <v>0</v>
      </c>
      <c r="AO271" s="53">
        <f t="shared" ca="1" si="113"/>
        <v>0</v>
      </c>
      <c r="AP271" s="53">
        <f t="shared" ca="1" si="114"/>
        <v>0</v>
      </c>
      <c r="AQ271" s="53">
        <f t="shared" ca="1" si="115"/>
        <v>0</v>
      </c>
      <c r="AR271" s="53">
        <f t="shared" ca="1" si="116"/>
        <v>0</v>
      </c>
      <c r="AS271" s="53">
        <f t="shared" ca="1" si="117"/>
        <v>0</v>
      </c>
      <c r="AT271" s="53">
        <f t="shared" ca="1" si="118"/>
        <v>0</v>
      </c>
      <c r="AU271" s="53">
        <f t="shared" ca="1" si="119"/>
        <v>0</v>
      </c>
      <c r="AV271" s="53">
        <f t="shared" ca="1" si="120"/>
        <v>0</v>
      </c>
      <c r="AW271" s="53">
        <f t="shared" ca="1" si="121"/>
        <v>0</v>
      </c>
      <c r="AX271" s="53">
        <f t="shared" ca="1" si="122"/>
        <v>0</v>
      </c>
      <c r="AY271" s="53">
        <f t="shared" ca="1" si="123"/>
        <v>0</v>
      </c>
      <c r="AZ271" s="53">
        <f t="shared" ca="1" si="124"/>
        <v>0</v>
      </c>
      <c r="BA271" s="53">
        <f t="shared" ca="1" si="125"/>
        <v>0</v>
      </c>
      <c r="BB271" s="53">
        <f t="shared" ca="1" si="126"/>
        <v>0</v>
      </c>
      <c r="BC271" s="53">
        <f t="shared" ca="1" si="127"/>
        <v>0</v>
      </c>
      <c r="BD271" s="53">
        <f t="shared" ca="1" si="128"/>
        <v>0</v>
      </c>
      <c r="BE271" s="53">
        <f t="shared" ca="1" si="129"/>
        <v>0</v>
      </c>
      <c r="BF271" s="53">
        <f t="shared" ca="1" si="130"/>
        <v>1</v>
      </c>
      <c r="BG271" s="53">
        <f t="shared" ca="1" si="131"/>
        <v>0</v>
      </c>
      <c r="BH271" s="53">
        <f t="shared" ca="1" si="132"/>
        <v>0</v>
      </c>
      <c r="BI271" s="53">
        <f t="shared" ca="1" si="133"/>
        <v>0</v>
      </c>
      <c r="BJ271" s="53">
        <f t="shared" ca="1" si="134"/>
        <v>0</v>
      </c>
      <c r="BK271" s="53">
        <f t="shared" ca="1" si="135"/>
        <v>0</v>
      </c>
      <c r="BL271" s="53">
        <f t="shared" ca="1" si="136"/>
        <v>0</v>
      </c>
      <c r="BM271" s="53">
        <f t="shared" ca="1" si="137"/>
        <v>0</v>
      </c>
      <c r="BN271" s="53">
        <f t="shared" ca="1" si="138"/>
        <v>0</v>
      </c>
      <c r="BO271" s="53">
        <f t="shared" ca="1" si="139"/>
        <v>0</v>
      </c>
      <c r="BP271" s="53">
        <f t="shared" ca="1" si="140"/>
        <v>0</v>
      </c>
      <c r="BQ271" s="53">
        <f t="shared" ca="1" si="141"/>
        <v>0</v>
      </c>
      <c r="BR271" s="53">
        <f t="shared" ca="1" si="142"/>
        <v>0</v>
      </c>
      <c r="BS271" s="53">
        <f t="shared" ca="1" si="143"/>
        <v>0</v>
      </c>
      <c r="BU271" s="53">
        <v>0</v>
      </c>
      <c r="BV271" s="53">
        <v>0</v>
      </c>
      <c r="BW271" s="53">
        <v>0</v>
      </c>
      <c r="BX271" s="53">
        <v>0</v>
      </c>
      <c r="BY271" s="53">
        <v>0</v>
      </c>
      <c r="BZ271" s="53">
        <v>0</v>
      </c>
      <c r="CA271" s="53">
        <v>0</v>
      </c>
      <c r="CB271" s="53">
        <v>0</v>
      </c>
      <c r="CC271" s="53">
        <v>0</v>
      </c>
      <c r="CD271" s="53">
        <v>0</v>
      </c>
      <c r="CE271" s="53">
        <v>0</v>
      </c>
      <c r="CF271" s="53">
        <v>0</v>
      </c>
      <c r="CG271" s="53">
        <v>0</v>
      </c>
      <c r="CH271" s="53">
        <v>0</v>
      </c>
      <c r="CI271" s="53">
        <v>0</v>
      </c>
      <c r="CJ271" s="53">
        <v>0</v>
      </c>
      <c r="CK271" s="53">
        <v>0</v>
      </c>
      <c r="CL271" s="53">
        <v>0</v>
      </c>
      <c r="CM271" s="53">
        <v>0</v>
      </c>
      <c r="CN271" s="53">
        <v>0</v>
      </c>
      <c r="CO271" s="53">
        <v>0</v>
      </c>
      <c r="CP271" s="53">
        <v>0</v>
      </c>
      <c r="CQ271" s="53">
        <v>6</v>
      </c>
      <c r="CR271" s="53">
        <v>0</v>
      </c>
      <c r="CS271" s="53">
        <v>0</v>
      </c>
      <c r="CT271" s="53">
        <v>0</v>
      </c>
      <c r="CU271" s="53">
        <v>0</v>
      </c>
      <c r="CV271" s="53">
        <v>0</v>
      </c>
      <c r="CW271" s="53">
        <v>0</v>
      </c>
      <c r="CX271" s="53">
        <v>0</v>
      </c>
      <c r="CY271" s="53">
        <v>0</v>
      </c>
      <c r="CZ271" s="53">
        <v>0</v>
      </c>
      <c r="DA271" s="53">
        <v>0</v>
      </c>
      <c r="DB271" s="53">
        <v>0</v>
      </c>
      <c r="DC271" s="53">
        <v>0</v>
      </c>
      <c r="DD271" s="53">
        <v>0</v>
      </c>
    </row>
    <row r="272" spans="3:108" hidden="1" outlineLevel="1">
      <c r="C272" s="16" t="e">
        <f t="shared" si="146"/>
        <v>#DIV/0!</v>
      </c>
      <c r="D272" s="16">
        <f t="shared" si="147"/>
        <v>0</v>
      </c>
      <c r="E272" s="16">
        <f>COUNTIF($F$136:F272,F272)</f>
        <v>130</v>
      </c>
      <c r="F272" s="16" t="e">
        <f>O272</f>
        <v>#VALUE!</v>
      </c>
      <c r="G272" s="16" t="e">
        <f>P272</f>
        <v>#VALUE!</v>
      </c>
      <c r="L272" s="16">
        <v>4</v>
      </c>
      <c r="M272" s="16"/>
      <c r="N272" s="16"/>
      <c r="O272" s="71" t="e">
        <f>DGET(種族解放条件,T272,P267:P268)</f>
        <v>#VALUE!</v>
      </c>
      <c r="P272" s="71" t="e">
        <f>DGET(種族解放条件,U272,P267:P268)</f>
        <v>#VALUE!</v>
      </c>
      <c r="Q272" s="16"/>
      <c r="R272" s="16"/>
      <c r="S272" s="16"/>
      <c r="T272" s="16">
        <v>8</v>
      </c>
      <c r="U272" s="16">
        <v>9</v>
      </c>
      <c r="AE272" s="59">
        <v>180</v>
      </c>
      <c r="AF272" s="59">
        <f ca="1">IF(AI272&lt;&gt;0,0,COUNTIF(AI$92:$AI272,0))</f>
        <v>0</v>
      </c>
      <c r="AG272" s="59" t="s">
        <v>270</v>
      </c>
      <c r="AH272" s="59" t="s">
        <v>280</v>
      </c>
      <c r="AI272" s="59">
        <f t="shared" ca="1" si="107"/>
        <v>3</v>
      </c>
      <c r="AJ272" s="53">
        <f t="shared" ca="1" si="108"/>
        <v>0</v>
      </c>
      <c r="AK272" s="53">
        <f t="shared" ca="1" si="109"/>
        <v>0</v>
      </c>
      <c r="AL272" s="53">
        <f t="shared" ca="1" si="110"/>
        <v>0</v>
      </c>
      <c r="AM272" s="53">
        <f t="shared" ca="1" si="111"/>
        <v>1</v>
      </c>
      <c r="AN272" s="53">
        <f t="shared" ca="1" si="112"/>
        <v>0</v>
      </c>
      <c r="AO272" s="53">
        <f t="shared" ca="1" si="113"/>
        <v>0</v>
      </c>
      <c r="AP272" s="53">
        <f t="shared" ca="1" si="114"/>
        <v>0</v>
      </c>
      <c r="AQ272" s="53">
        <f t="shared" ca="1" si="115"/>
        <v>0</v>
      </c>
      <c r="AR272" s="53">
        <f t="shared" ca="1" si="116"/>
        <v>0</v>
      </c>
      <c r="AS272" s="53">
        <f t="shared" ca="1" si="117"/>
        <v>0</v>
      </c>
      <c r="AT272" s="53">
        <f t="shared" ca="1" si="118"/>
        <v>0</v>
      </c>
      <c r="AU272" s="53">
        <f t="shared" ca="1" si="119"/>
        <v>0</v>
      </c>
      <c r="AV272" s="53">
        <f t="shared" ca="1" si="120"/>
        <v>0</v>
      </c>
      <c r="AW272" s="53">
        <f t="shared" ca="1" si="121"/>
        <v>0</v>
      </c>
      <c r="AX272" s="53">
        <f t="shared" ca="1" si="122"/>
        <v>0</v>
      </c>
      <c r="AY272" s="53">
        <f t="shared" ca="1" si="123"/>
        <v>0</v>
      </c>
      <c r="AZ272" s="53">
        <f t="shared" ca="1" si="124"/>
        <v>0</v>
      </c>
      <c r="BA272" s="53">
        <f t="shared" ca="1" si="125"/>
        <v>0</v>
      </c>
      <c r="BB272" s="53">
        <f t="shared" ca="1" si="126"/>
        <v>0</v>
      </c>
      <c r="BC272" s="53">
        <f t="shared" ca="1" si="127"/>
        <v>0</v>
      </c>
      <c r="BD272" s="53">
        <f t="shared" ca="1" si="128"/>
        <v>0</v>
      </c>
      <c r="BE272" s="53">
        <f t="shared" ca="1" si="129"/>
        <v>0</v>
      </c>
      <c r="BF272" s="53">
        <f t="shared" ca="1" si="130"/>
        <v>1</v>
      </c>
      <c r="BG272" s="53">
        <f t="shared" ca="1" si="131"/>
        <v>0</v>
      </c>
      <c r="BH272" s="53">
        <f t="shared" ca="1" si="132"/>
        <v>0</v>
      </c>
      <c r="BI272" s="53">
        <f t="shared" ca="1" si="133"/>
        <v>0</v>
      </c>
      <c r="BJ272" s="53">
        <f t="shared" ca="1" si="134"/>
        <v>0</v>
      </c>
      <c r="BK272" s="53">
        <f t="shared" ca="1" si="135"/>
        <v>0</v>
      </c>
      <c r="BL272" s="53">
        <f t="shared" ca="1" si="136"/>
        <v>0</v>
      </c>
      <c r="BM272" s="53">
        <f t="shared" ca="1" si="137"/>
        <v>1</v>
      </c>
      <c r="BN272" s="53">
        <f t="shared" ca="1" si="138"/>
        <v>0</v>
      </c>
      <c r="BO272" s="53">
        <f t="shared" ca="1" si="139"/>
        <v>0</v>
      </c>
      <c r="BP272" s="53">
        <f t="shared" ca="1" si="140"/>
        <v>0</v>
      </c>
      <c r="BQ272" s="53">
        <f t="shared" ca="1" si="141"/>
        <v>0</v>
      </c>
      <c r="BR272" s="53">
        <f t="shared" ca="1" si="142"/>
        <v>0</v>
      </c>
      <c r="BS272" s="53">
        <f t="shared" ca="1" si="143"/>
        <v>0</v>
      </c>
      <c r="BU272" s="53">
        <v>0</v>
      </c>
      <c r="BV272" s="53">
        <v>0</v>
      </c>
      <c r="BW272" s="53">
        <v>0</v>
      </c>
      <c r="BX272" s="53">
        <v>6</v>
      </c>
      <c r="BY272" s="53">
        <v>0</v>
      </c>
      <c r="BZ272" s="53">
        <v>0</v>
      </c>
      <c r="CA272" s="53">
        <v>0</v>
      </c>
      <c r="CB272" s="53">
        <v>0</v>
      </c>
      <c r="CC272" s="53">
        <v>0</v>
      </c>
      <c r="CD272" s="53">
        <v>0</v>
      </c>
      <c r="CE272" s="53">
        <v>0</v>
      </c>
      <c r="CF272" s="53">
        <v>0</v>
      </c>
      <c r="CG272" s="53">
        <v>0</v>
      </c>
      <c r="CH272" s="53">
        <v>0</v>
      </c>
      <c r="CI272" s="53">
        <v>0</v>
      </c>
      <c r="CJ272" s="53">
        <v>0</v>
      </c>
      <c r="CK272" s="53">
        <v>0</v>
      </c>
      <c r="CL272" s="53">
        <v>0</v>
      </c>
      <c r="CM272" s="53">
        <v>0</v>
      </c>
      <c r="CN272" s="53">
        <v>0</v>
      </c>
      <c r="CO272" s="53">
        <v>0</v>
      </c>
      <c r="CP272" s="53">
        <v>0</v>
      </c>
      <c r="CQ272" s="53">
        <v>7</v>
      </c>
      <c r="CR272" s="53">
        <v>0</v>
      </c>
      <c r="CS272" s="53">
        <v>0</v>
      </c>
      <c r="CT272" s="53">
        <v>0</v>
      </c>
      <c r="CU272" s="53">
        <v>0</v>
      </c>
      <c r="CV272" s="53">
        <v>0</v>
      </c>
      <c r="CW272" s="53">
        <v>0</v>
      </c>
      <c r="CX272" s="53">
        <v>10</v>
      </c>
      <c r="CY272" s="53">
        <v>0</v>
      </c>
      <c r="CZ272" s="53">
        <v>0</v>
      </c>
      <c r="DA272" s="53">
        <v>0</v>
      </c>
      <c r="DB272" s="53">
        <v>0</v>
      </c>
      <c r="DC272" s="53">
        <v>0</v>
      </c>
      <c r="DD272" s="53">
        <v>0</v>
      </c>
    </row>
    <row r="273" spans="3:108" hidden="1" outlineLevel="1">
      <c r="C273" s="16" t="e">
        <f t="shared" si="146"/>
        <v>#DIV/0!</v>
      </c>
      <c r="D273" s="16">
        <f t="shared" si="147"/>
        <v>0</v>
      </c>
      <c r="E273" s="16">
        <f>COUNTIF($F$136:F273,F273)</f>
        <v>131</v>
      </c>
      <c r="F273" s="16" t="e">
        <f>M273</f>
        <v>#VALUE!</v>
      </c>
      <c r="G273" s="16" t="e">
        <f>N273</f>
        <v>#VALUE!</v>
      </c>
      <c r="L273" s="16">
        <v>5</v>
      </c>
      <c r="M273" s="72" t="e">
        <f>DGET(種族解放条件,T273,O271:O272)</f>
        <v>#VALUE!</v>
      </c>
      <c r="N273" s="72" t="e">
        <f>DGET(種族解放条件,U273,O271:O272)</f>
        <v>#VALUE!</v>
      </c>
      <c r="O273" s="16"/>
      <c r="P273" s="16"/>
      <c r="Q273" s="16"/>
      <c r="R273" s="16"/>
      <c r="S273" s="16"/>
      <c r="T273" s="16">
        <v>6</v>
      </c>
      <c r="U273" s="16">
        <v>7</v>
      </c>
      <c r="AE273" s="59">
        <v>181</v>
      </c>
      <c r="AF273" s="59">
        <f ca="1">IF(AI273&lt;&gt;0,0,COUNTIF(AI$92:$AI273,0))</f>
        <v>0</v>
      </c>
      <c r="AG273" s="59" t="s">
        <v>270</v>
      </c>
      <c r="AH273" s="59" t="s">
        <v>281</v>
      </c>
      <c r="AI273" s="59">
        <f t="shared" ca="1" si="107"/>
        <v>2</v>
      </c>
      <c r="AJ273" s="53">
        <f t="shared" ca="1" si="108"/>
        <v>0</v>
      </c>
      <c r="AK273" s="53">
        <f t="shared" ca="1" si="109"/>
        <v>0</v>
      </c>
      <c r="AL273" s="53">
        <f t="shared" ca="1" si="110"/>
        <v>0</v>
      </c>
      <c r="AM273" s="53">
        <f t="shared" ca="1" si="111"/>
        <v>0</v>
      </c>
      <c r="AN273" s="53">
        <f t="shared" ca="1" si="112"/>
        <v>1</v>
      </c>
      <c r="AO273" s="53">
        <f t="shared" ca="1" si="113"/>
        <v>0</v>
      </c>
      <c r="AP273" s="53">
        <f t="shared" ca="1" si="114"/>
        <v>0</v>
      </c>
      <c r="AQ273" s="53">
        <f t="shared" ca="1" si="115"/>
        <v>0</v>
      </c>
      <c r="AR273" s="53">
        <f t="shared" ca="1" si="116"/>
        <v>0</v>
      </c>
      <c r="AS273" s="53">
        <f t="shared" ca="1" si="117"/>
        <v>0</v>
      </c>
      <c r="AT273" s="53">
        <f t="shared" ca="1" si="118"/>
        <v>0</v>
      </c>
      <c r="AU273" s="53">
        <f t="shared" ca="1" si="119"/>
        <v>0</v>
      </c>
      <c r="AV273" s="53">
        <f t="shared" ca="1" si="120"/>
        <v>0</v>
      </c>
      <c r="AW273" s="53">
        <f t="shared" ca="1" si="121"/>
        <v>0</v>
      </c>
      <c r="AX273" s="53">
        <f t="shared" ca="1" si="122"/>
        <v>0</v>
      </c>
      <c r="AY273" s="53">
        <f t="shared" ca="1" si="123"/>
        <v>0</v>
      </c>
      <c r="AZ273" s="53">
        <f t="shared" ca="1" si="124"/>
        <v>0</v>
      </c>
      <c r="BA273" s="53">
        <f t="shared" ca="1" si="125"/>
        <v>0</v>
      </c>
      <c r="BB273" s="53">
        <f t="shared" ca="1" si="126"/>
        <v>0</v>
      </c>
      <c r="BC273" s="53">
        <f t="shared" ca="1" si="127"/>
        <v>0</v>
      </c>
      <c r="BD273" s="53">
        <f t="shared" ca="1" si="128"/>
        <v>0</v>
      </c>
      <c r="BE273" s="53">
        <f t="shared" ca="1" si="129"/>
        <v>0</v>
      </c>
      <c r="BF273" s="53">
        <f t="shared" ca="1" si="130"/>
        <v>1</v>
      </c>
      <c r="BG273" s="53">
        <f t="shared" ca="1" si="131"/>
        <v>0</v>
      </c>
      <c r="BH273" s="53">
        <f t="shared" ca="1" si="132"/>
        <v>0</v>
      </c>
      <c r="BI273" s="53">
        <f t="shared" ca="1" si="133"/>
        <v>0</v>
      </c>
      <c r="BJ273" s="53">
        <f t="shared" ca="1" si="134"/>
        <v>0</v>
      </c>
      <c r="BK273" s="53">
        <f t="shared" ca="1" si="135"/>
        <v>0</v>
      </c>
      <c r="BL273" s="53">
        <f t="shared" ca="1" si="136"/>
        <v>0</v>
      </c>
      <c r="BM273" s="53">
        <f t="shared" ca="1" si="137"/>
        <v>0</v>
      </c>
      <c r="BN273" s="53">
        <f t="shared" ca="1" si="138"/>
        <v>0</v>
      </c>
      <c r="BO273" s="53">
        <f t="shared" ca="1" si="139"/>
        <v>0</v>
      </c>
      <c r="BP273" s="53">
        <f t="shared" ca="1" si="140"/>
        <v>0</v>
      </c>
      <c r="BQ273" s="53">
        <f t="shared" ca="1" si="141"/>
        <v>0</v>
      </c>
      <c r="BR273" s="53">
        <f t="shared" ca="1" si="142"/>
        <v>0</v>
      </c>
      <c r="BS273" s="53">
        <f t="shared" ca="1" si="143"/>
        <v>0</v>
      </c>
      <c r="BU273" s="53">
        <v>0</v>
      </c>
      <c r="BV273" s="53">
        <v>0</v>
      </c>
      <c r="BW273" s="53">
        <v>0</v>
      </c>
      <c r="BX273" s="53">
        <v>0</v>
      </c>
      <c r="BY273" s="53">
        <v>9</v>
      </c>
      <c r="BZ273" s="53">
        <v>0</v>
      </c>
      <c r="CA273" s="53">
        <v>0</v>
      </c>
      <c r="CB273" s="53">
        <v>0</v>
      </c>
      <c r="CC273" s="53">
        <v>0</v>
      </c>
      <c r="CD273" s="53">
        <v>0</v>
      </c>
      <c r="CE273" s="53">
        <v>0</v>
      </c>
      <c r="CF273" s="53">
        <v>0</v>
      </c>
      <c r="CG273" s="53">
        <v>0</v>
      </c>
      <c r="CH273" s="53">
        <v>0</v>
      </c>
      <c r="CI273" s="53">
        <v>0</v>
      </c>
      <c r="CJ273" s="53">
        <v>0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9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0</v>
      </c>
      <c r="DA273" s="53">
        <v>0</v>
      </c>
      <c r="DB273" s="53">
        <v>0</v>
      </c>
      <c r="DC273" s="53">
        <v>0</v>
      </c>
      <c r="DD273" s="53">
        <v>0</v>
      </c>
    </row>
    <row r="274" spans="3:108" hidden="1" outlineLevel="1">
      <c r="C274" s="16" t="e">
        <f t="shared" si="146"/>
        <v>#DIV/0!</v>
      </c>
      <c r="D274" s="16">
        <f t="shared" si="147"/>
        <v>0</v>
      </c>
      <c r="E274" s="16">
        <f>COUNTIF($F$136:F274,F274)</f>
        <v>132</v>
      </c>
      <c r="F274" s="16" t="e">
        <f>M274</f>
        <v>#VALUE!</v>
      </c>
      <c r="G274" s="16" t="e">
        <f>N274</f>
        <v>#VALUE!</v>
      </c>
      <c r="L274" s="16">
        <v>5</v>
      </c>
      <c r="M274" s="72" t="e">
        <f>DGET(種族解放条件,T274,O271:O272)</f>
        <v>#VALUE!</v>
      </c>
      <c r="N274" s="72" t="e">
        <f>DGET(種族解放条件,U274,O271:O272)</f>
        <v>#VALUE!</v>
      </c>
      <c r="O274" s="16"/>
      <c r="P274" s="16"/>
      <c r="Q274" s="16"/>
      <c r="R274" s="16" t="s">
        <v>2</v>
      </c>
      <c r="S274" s="16"/>
      <c r="T274" s="16">
        <v>8</v>
      </c>
      <c r="U274" s="16">
        <v>9</v>
      </c>
      <c r="AE274" s="59">
        <v>182</v>
      </c>
      <c r="AF274" s="59">
        <f ca="1">IF(AI274&lt;&gt;0,0,COUNTIF(AI$92:$AI274,0))</f>
        <v>0</v>
      </c>
      <c r="AG274" s="59" t="s">
        <v>270</v>
      </c>
      <c r="AH274" s="59" t="s">
        <v>282</v>
      </c>
      <c r="AI274" s="59">
        <f t="shared" ca="1" si="107"/>
        <v>2</v>
      </c>
      <c r="AJ274" s="53">
        <f t="shared" ca="1" si="108"/>
        <v>0</v>
      </c>
      <c r="AK274" s="53">
        <f t="shared" ca="1" si="109"/>
        <v>0</v>
      </c>
      <c r="AL274" s="53">
        <f t="shared" ca="1" si="110"/>
        <v>0</v>
      </c>
      <c r="AM274" s="53">
        <f t="shared" ca="1" si="111"/>
        <v>0</v>
      </c>
      <c r="AN274" s="53">
        <f t="shared" ca="1" si="112"/>
        <v>0</v>
      </c>
      <c r="AO274" s="53">
        <f t="shared" ca="1" si="113"/>
        <v>0</v>
      </c>
      <c r="AP274" s="53">
        <f t="shared" ca="1" si="114"/>
        <v>0</v>
      </c>
      <c r="AQ274" s="53">
        <f t="shared" ca="1" si="115"/>
        <v>0</v>
      </c>
      <c r="AR274" s="53">
        <f t="shared" ca="1" si="116"/>
        <v>0</v>
      </c>
      <c r="AS274" s="53">
        <f t="shared" ca="1" si="117"/>
        <v>0</v>
      </c>
      <c r="AT274" s="53">
        <f t="shared" ca="1" si="118"/>
        <v>0</v>
      </c>
      <c r="AU274" s="53">
        <f t="shared" ca="1" si="119"/>
        <v>0</v>
      </c>
      <c r="AV274" s="53">
        <f t="shared" ca="1" si="120"/>
        <v>0</v>
      </c>
      <c r="AW274" s="53">
        <f t="shared" ca="1" si="121"/>
        <v>1</v>
      </c>
      <c r="AX274" s="53">
        <f t="shared" ca="1" si="122"/>
        <v>0</v>
      </c>
      <c r="AY274" s="53">
        <f t="shared" ca="1" si="123"/>
        <v>0</v>
      </c>
      <c r="AZ274" s="53">
        <f t="shared" ca="1" si="124"/>
        <v>0</v>
      </c>
      <c r="BA274" s="53">
        <f t="shared" ca="1" si="125"/>
        <v>0</v>
      </c>
      <c r="BB274" s="53">
        <f t="shared" ca="1" si="126"/>
        <v>0</v>
      </c>
      <c r="BC274" s="53">
        <f t="shared" ca="1" si="127"/>
        <v>0</v>
      </c>
      <c r="BD274" s="53">
        <f t="shared" ca="1" si="128"/>
        <v>0</v>
      </c>
      <c r="BE274" s="53">
        <f t="shared" ca="1" si="129"/>
        <v>0</v>
      </c>
      <c r="BF274" s="53">
        <f t="shared" ca="1" si="130"/>
        <v>1</v>
      </c>
      <c r="BG274" s="53">
        <f t="shared" ca="1" si="131"/>
        <v>0</v>
      </c>
      <c r="BH274" s="53">
        <f t="shared" ca="1" si="132"/>
        <v>0</v>
      </c>
      <c r="BI274" s="53">
        <f t="shared" ca="1" si="133"/>
        <v>0</v>
      </c>
      <c r="BJ274" s="53">
        <f t="shared" ca="1" si="134"/>
        <v>0</v>
      </c>
      <c r="BK274" s="53">
        <f t="shared" ca="1" si="135"/>
        <v>0</v>
      </c>
      <c r="BL274" s="53">
        <f t="shared" ca="1" si="136"/>
        <v>0</v>
      </c>
      <c r="BM274" s="53">
        <f t="shared" ca="1" si="137"/>
        <v>0</v>
      </c>
      <c r="BN274" s="53">
        <f t="shared" ca="1" si="138"/>
        <v>0</v>
      </c>
      <c r="BO274" s="53">
        <f t="shared" ca="1" si="139"/>
        <v>0</v>
      </c>
      <c r="BP274" s="53">
        <f t="shared" ca="1" si="140"/>
        <v>0</v>
      </c>
      <c r="BQ274" s="53">
        <f t="shared" ca="1" si="141"/>
        <v>0</v>
      </c>
      <c r="BR274" s="53">
        <f t="shared" ca="1" si="142"/>
        <v>0</v>
      </c>
      <c r="BS274" s="53">
        <f t="shared" ca="1" si="143"/>
        <v>0</v>
      </c>
      <c r="BU274" s="53">
        <v>0</v>
      </c>
      <c r="BV274" s="53">
        <v>0</v>
      </c>
      <c r="BW274" s="53">
        <v>0</v>
      </c>
      <c r="BX274" s="53">
        <v>0</v>
      </c>
      <c r="BY274" s="53">
        <v>0</v>
      </c>
      <c r="BZ274" s="53">
        <v>0</v>
      </c>
      <c r="CA274" s="53">
        <v>0</v>
      </c>
      <c r="CB274" s="53">
        <v>0</v>
      </c>
      <c r="CC274" s="53">
        <v>0</v>
      </c>
      <c r="CD274" s="53">
        <v>0</v>
      </c>
      <c r="CE274" s="53">
        <v>0</v>
      </c>
      <c r="CF274" s="53">
        <v>0</v>
      </c>
      <c r="CG274" s="53">
        <v>0</v>
      </c>
      <c r="CH274" s="53">
        <v>8</v>
      </c>
      <c r="CI274" s="53">
        <v>0</v>
      </c>
      <c r="CJ274" s="53">
        <v>0</v>
      </c>
      <c r="CK274" s="53">
        <v>0</v>
      </c>
      <c r="CL274" s="53">
        <v>0</v>
      </c>
      <c r="CM274" s="53">
        <v>0</v>
      </c>
      <c r="CN274" s="53">
        <v>0</v>
      </c>
      <c r="CO274" s="53">
        <v>0</v>
      </c>
      <c r="CP274" s="53">
        <v>0</v>
      </c>
      <c r="CQ274" s="53">
        <v>10</v>
      </c>
      <c r="CR274" s="53">
        <v>0</v>
      </c>
      <c r="CS274" s="53">
        <v>0</v>
      </c>
      <c r="CT274" s="53">
        <v>0</v>
      </c>
      <c r="CU274" s="53">
        <v>0</v>
      </c>
      <c r="CV274" s="53">
        <v>0</v>
      </c>
      <c r="CW274" s="53">
        <v>0</v>
      </c>
      <c r="CX274" s="53">
        <v>0</v>
      </c>
      <c r="CY274" s="53">
        <v>0</v>
      </c>
      <c r="CZ274" s="53">
        <v>0</v>
      </c>
      <c r="DA274" s="53">
        <v>0</v>
      </c>
      <c r="DB274" s="53">
        <v>0</v>
      </c>
      <c r="DC274" s="53">
        <v>0</v>
      </c>
      <c r="DD274" s="53">
        <v>0</v>
      </c>
    </row>
    <row r="275" spans="3:108" hidden="1" outlineLevel="1">
      <c r="C275" s="16" t="e">
        <f t="shared" si="146"/>
        <v>#DIV/0!</v>
      </c>
      <c r="D275" s="16">
        <f t="shared" si="147"/>
        <v>0</v>
      </c>
      <c r="E275" s="16">
        <f>COUNTIF($F$136:F275,F275)</f>
        <v>7</v>
      </c>
      <c r="F275" s="16" t="str">
        <f>R275</f>
        <v>-</v>
      </c>
      <c r="G275" s="16">
        <f>S275</f>
        <v>0</v>
      </c>
      <c r="L275" s="16">
        <v>1</v>
      </c>
      <c r="M275" s="16"/>
      <c r="N275" s="16"/>
      <c r="O275" s="16"/>
      <c r="P275" s="16"/>
      <c r="Q275" s="16" t="s">
        <v>2</v>
      </c>
      <c r="R275" s="68" t="str">
        <f>G132</f>
        <v>-</v>
      </c>
      <c r="S275" s="68">
        <f>G133</f>
        <v>0</v>
      </c>
      <c r="T275" s="16">
        <v>1</v>
      </c>
      <c r="U275" s="16">
        <v>1</v>
      </c>
      <c r="AE275" s="59">
        <v>183</v>
      </c>
      <c r="AF275" s="59">
        <f ca="1">IF(AI275&lt;&gt;0,0,COUNTIF(AI$92:$AI275,0))</f>
        <v>0</v>
      </c>
      <c r="AG275" s="59" t="s">
        <v>283</v>
      </c>
      <c r="AH275" s="59" t="s">
        <v>284</v>
      </c>
      <c r="AI275" s="59">
        <f t="shared" ca="1" si="107"/>
        <v>1</v>
      </c>
      <c r="AJ275" s="53">
        <f t="shared" ca="1" si="108"/>
        <v>0</v>
      </c>
      <c r="AK275" s="53">
        <f t="shared" ca="1" si="109"/>
        <v>0</v>
      </c>
      <c r="AL275" s="53">
        <f t="shared" ca="1" si="110"/>
        <v>0</v>
      </c>
      <c r="AM275" s="53">
        <f t="shared" ca="1" si="111"/>
        <v>0</v>
      </c>
      <c r="AN275" s="53">
        <f t="shared" ca="1" si="112"/>
        <v>0</v>
      </c>
      <c r="AO275" s="53">
        <f t="shared" ca="1" si="113"/>
        <v>0</v>
      </c>
      <c r="AP275" s="53">
        <f t="shared" ca="1" si="114"/>
        <v>0</v>
      </c>
      <c r="AQ275" s="53">
        <f t="shared" ca="1" si="115"/>
        <v>0</v>
      </c>
      <c r="AR275" s="53">
        <f t="shared" ca="1" si="116"/>
        <v>0</v>
      </c>
      <c r="AS275" s="53">
        <f t="shared" ca="1" si="117"/>
        <v>0</v>
      </c>
      <c r="AT275" s="53">
        <f t="shared" ca="1" si="118"/>
        <v>0</v>
      </c>
      <c r="AU275" s="53">
        <f t="shared" ca="1" si="119"/>
        <v>1</v>
      </c>
      <c r="AV275" s="53">
        <f t="shared" ca="1" si="120"/>
        <v>0</v>
      </c>
      <c r="AW275" s="53">
        <f t="shared" ca="1" si="121"/>
        <v>0</v>
      </c>
      <c r="AX275" s="53">
        <f t="shared" ca="1" si="122"/>
        <v>0</v>
      </c>
      <c r="AY275" s="53">
        <f t="shared" ca="1" si="123"/>
        <v>0</v>
      </c>
      <c r="AZ275" s="53">
        <f t="shared" ca="1" si="124"/>
        <v>0</v>
      </c>
      <c r="BA275" s="53">
        <f t="shared" ca="1" si="125"/>
        <v>0</v>
      </c>
      <c r="BB275" s="53">
        <f t="shared" ca="1" si="126"/>
        <v>0</v>
      </c>
      <c r="BC275" s="53">
        <f t="shared" ca="1" si="127"/>
        <v>0</v>
      </c>
      <c r="BD275" s="53">
        <f t="shared" ca="1" si="128"/>
        <v>0</v>
      </c>
      <c r="BE275" s="53">
        <f t="shared" ca="1" si="129"/>
        <v>0</v>
      </c>
      <c r="BF275" s="53">
        <f t="shared" ca="1" si="130"/>
        <v>0</v>
      </c>
      <c r="BG275" s="53">
        <f t="shared" ca="1" si="131"/>
        <v>0</v>
      </c>
      <c r="BH275" s="53">
        <f t="shared" ca="1" si="132"/>
        <v>0</v>
      </c>
      <c r="BI275" s="53">
        <f t="shared" ca="1" si="133"/>
        <v>0</v>
      </c>
      <c r="BJ275" s="53">
        <f t="shared" ca="1" si="134"/>
        <v>0</v>
      </c>
      <c r="BK275" s="53">
        <f t="shared" ca="1" si="135"/>
        <v>0</v>
      </c>
      <c r="BL275" s="53">
        <f t="shared" ca="1" si="136"/>
        <v>0</v>
      </c>
      <c r="BM275" s="53">
        <f t="shared" ca="1" si="137"/>
        <v>0</v>
      </c>
      <c r="BN275" s="53">
        <f t="shared" ca="1" si="138"/>
        <v>0</v>
      </c>
      <c r="BO275" s="53">
        <f t="shared" ca="1" si="139"/>
        <v>0</v>
      </c>
      <c r="BP275" s="53">
        <f t="shared" ca="1" si="140"/>
        <v>0</v>
      </c>
      <c r="BQ275" s="53">
        <f t="shared" ca="1" si="141"/>
        <v>0</v>
      </c>
      <c r="BR275" s="53">
        <f t="shared" ca="1" si="142"/>
        <v>0</v>
      </c>
      <c r="BS275" s="53">
        <f t="shared" ca="1" si="143"/>
        <v>0</v>
      </c>
      <c r="BU275" s="53">
        <v>0</v>
      </c>
      <c r="BV275" s="53">
        <v>0</v>
      </c>
      <c r="BW275" s="53">
        <v>0</v>
      </c>
      <c r="BX275" s="53">
        <v>0</v>
      </c>
      <c r="BY275" s="53">
        <v>0</v>
      </c>
      <c r="BZ275" s="53">
        <v>0</v>
      </c>
      <c r="CA275" s="53">
        <v>0</v>
      </c>
      <c r="CB275" s="53">
        <v>0</v>
      </c>
      <c r="CC275" s="53">
        <v>0</v>
      </c>
      <c r="CD275" s="53">
        <v>0</v>
      </c>
      <c r="CE275" s="53">
        <v>0</v>
      </c>
      <c r="CF275" s="53">
        <v>1</v>
      </c>
      <c r="CG275" s="53">
        <v>0</v>
      </c>
      <c r="CH275" s="53">
        <v>0</v>
      </c>
      <c r="CI275" s="53">
        <v>0</v>
      </c>
      <c r="CJ275" s="53">
        <v>0</v>
      </c>
      <c r="CK275" s="53">
        <v>0</v>
      </c>
      <c r="CL275" s="53">
        <v>0</v>
      </c>
      <c r="CM275" s="53">
        <v>0</v>
      </c>
      <c r="CN275" s="53">
        <v>0</v>
      </c>
      <c r="CO275" s="53">
        <v>0</v>
      </c>
      <c r="CP275" s="53">
        <v>0</v>
      </c>
      <c r="CQ275" s="53">
        <v>0</v>
      </c>
      <c r="CR275" s="53">
        <v>0</v>
      </c>
      <c r="CS275" s="53">
        <v>0</v>
      </c>
      <c r="CT275" s="53">
        <v>0</v>
      </c>
      <c r="CU275" s="53">
        <v>0</v>
      </c>
      <c r="CV275" s="53">
        <v>0</v>
      </c>
      <c r="CW275" s="53">
        <v>0</v>
      </c>
      <c r="CX275" s="53">
        <v>0</v>
      </c>
      <c r="CY275" s="53">
        <v>0</v>
      </c>
      <c r="CZ275" s="53">
        <v>0</v>
      </c>
      <c r="DA275" s="53">
        <v>0</v>
      </c>
      <c r="DB275" s="53">
        <v>0</v>
      </c>
      <c r="DC275" s="53">
        <v>0</v>
      </c>
      <c r="DD275" s="53">
        <v>0</v>
      </c>
    </row>
    <row r="276" spans="3:108" hidden="1" outlineLevel="1">
      <c r="C276" s="16" t="e">
        <f t="shared" si="146"/>
        <v>#DIV/0!</v>
      </c>
      <c r="D276" s="16">
        <f t="shared" si="147"/>
        <v>0</v>
      </c>
      <c r="E276" s="16">
        <f>COUNTIF($F$136:F276,F276)</f>
        <v>133</v>
      </c>
      <c r="F276" s="16" t="e">
        <f>Q276</f>
        <v>#VALUE!</v>
      </c>
      <c r="G276" s="16" t="e">
        <f>R276</f>
        <v>#VALUE!</v>
      </c>
      <c r="L276" s="16">
        <v>2</v>
      </c>
      <c r="M276" s="16"/>
      <c r="N276" s="16"/>
      <c r="O276" s="16"/>
      <c r="P276" s="16" t="s">
        <v>2</v>
      </c>
      <c r="Q276" s="69" t="e">
        <f>DGET(種族解放条件,T276,R274:R275)</f>
        <v>#VALUE!</v>
      </c>
      <c r="R276" s="69" t="e">
        <f>DGET(種族解放条件,U276,R274:R275)</f>
        <v>#VALUE!</v>
      </c>
      <c r="S276" s="16"/>
      <c r="T276" s="16">
        <v>6</v>
      </c>
      <c r="U276" s="16">
        <v>7</v>
      </c>
      <c r="AE276" s="59">
        <v>184</v>
      </c>
      <c r="AF276" s="59">
        <f ca="1">IF(AI276&lt;&gt;0,0,COUNTIF(AI$92:$AI276,0))</f>
        <v>0</v>
      </c>
      <c r="AG276" s="59" t="s">
        <v>283</v>
      </c>
      <c r="AH276" s="59" t="s">
        <v>285</v>
      </c>
      <c r="AI276" s="59">
        <f t="shared" ca="1" si="107"/>
        <v>1</v>
      </c>
      <c r="AJ276" s="53">
        <f t="shared" ca="1" si="108"/>
        <v>0</v>
      </c>
      <c r="AK276" s="53">
        <f t="shared" ca="1" si="109"/>
        <v>0</v>
      </c>
      <c r="AL276" s="53">
        <f t="shared" ca="1" si="110"/>
        <v>0</v>
      </c>
      <c r="AM276" s="53">
        <f t="shared" ca="1" si="111"/>
        <v>0</v>
      </c>
      <c r="AN276" s="53">
        <f t="shared" ca="1" si="112"/>
        <v>0</v>
      </c>
      <c r="AO276" s="53">
        <f t="shared" ca="1" si="113"/>
        <v>0</v>
      </c>
      <c r="AP276" s="53">
        <f t="shared" ca="1" si="114"/>
        <v>0</v>
      </c>
      <c r="AQ276" s="53">
        <f t="shared" ca="1" si="115"/>
        <v>0</v>
      </c>
      <c r="AR276" s="53">
        <f t="shared" ca="1" si="116"/>
        <v>0</v>
      </c>
      <c r="AS276" s="53">
        <f t="shared" ca="1" si="117"/>
        <v>0</v>
      </c>
      <c r="AT276" s="53">
        <f t="shared" ca="1" si="118"/>
        <v>0</v>
      </c>
      <c r="AU276" s="53">
        <f t="shared" ca="1" si="119"/>
        <v>1</v>
      </c>
      <c r="AV276" s="53">
        <f t="shared" ca="1" si="120"/>
        <v>0</v>
      </c>
      <c r="AW276" s="53">
        <f t="shared" ca="1" si="121"/>
        <v>0</v>
      </c>
      <c r="AX276" s="53">
        <f t="shared" ca="1" si="122"/>
        <v>0</v>
      </c>
      <c r="AY276" s="53">
        <f t="shared" ca="1" si="123"/>
        <v>0</v>
      </c>
      <c r="AZ276" s="53">
        <f t="shared" ca="1" si="124"/>
        <v>0</v>
      </c>
      <c r="BA276" s="53">
        <f t="shared" ca="1" si="125"/>
        <v>0</v>
      </c>
      <c r="BB276" s="53">
        <f t="shared" ca="1" si="126"/>
        <v>0</v>
      </c>
      <c r="BC276" s="53">
        <f t="shared" ca="1" si="127"/>
        <v>0</v>
      </c>
      <c r="BD276" s="53">
        <f t="shared" ca="1" si="128"/>
        <v>0</v>
      </c>
      <c r="BE276" s="53">
        <f t="shared" ca="1" si="129"/>
        <v>0</v>
      </c>
      <c r="BF276" s="53">
        <f t="shared" ca="1" si="130"/>
        <v>0</v>
      </c>
      <c r="BG276" s="53">
        <f t="shared" ca="1" si="131"/>
        <v>0</v>
      </c>
      <c r="BH276" s="53">
        <f t="shared" ca="1" si="132"/>
        <v>0</v>
      </c>
      <c r="BI276" s="53">
        <f t="shared" ca="1" si="133"/>
        <v>0</v>
      </c>
      <c r="BJ276" s="53">
        <f t="shared" ca="1" si="134"/>
        <v>0</v>
      </c>
      <c r="BK276" s="53">
        <f t="shared" ca="1" si="135"/>
        <v>0</v>
      </c>
      <c r="BL276" s="53">
        <f t="shared" ca="1" si="136"/>
        <v>0</v>
      </c>
      <c r="BM276" s="53">
        <f t="shared" ca="1" si="137"/>
        <v>0</v>
      </c>
      <c r="BN276" s="53">
        <f t="shared" ca="1" si="138"/>
        <v>0</v>
      </c>
      <c r="BO276" s="53">
        <f t="shared" ca="1" si="139"/>
        <v>0</v>
      </c>
      <c r="BP276" s="53">
        <f t="shared" ca="1" si="140"/>
        <v>0</v>
      </c>
      <c r="BQ276" s="53">
        <f t="shared" ca="1" si="141"/>
        <v>0</v>
      </c>
      <c r="BR276" s="53">
        <f t="shared" ca="1" si="142"/>
        <v>0</v>
      </c>
      <c r="BS276" s="53">
        <f t="shared" ca="1" si="143"/>
        <v>0</v>
      </c>
      <c r="BU276" s="53">
        <v>0</v>
      </c>
      <c r="BV276" s="53">
        <v>0</v>
      </c>
      <c r="BW276" s="53">
        <v>0</v>
      </c>
      <c r="BX276" s="53">
        <v>0</v>
      </c>
      <c r="BY276" s="53">
        <v>0</v>
      </c>
      <c r="BZ276" s="53">
        <v>0</v>
      </c>
      <c r="CA276" s="53">
        <v>0</v>
      </c>
      <c r="CB276" s="53">
        <v>0</v>
      </c>
      <c r="CC276" s="53">
        <v>0</v>
      </c>
      <c r="CD276" s="53">
        <v>0</v>
      </c>
      <c r="CE276" s="53">
        <v>0</v>
      </c>
      <c r="CF276" s="53">
        <v>3</v>
      </c>
      <c r="CG276" s="53">
        <v>0</v>
      </c>
      <c r="CH276" s="53">
        <v>0</v>
      </c>
      <c r="CI276" s="53">
        <v>0</v>
      </c>
      <c r="CJ276" s="53">
        <v>0</v>
      </c>
      <c r="CK276" s="53">
        <v>0</v>
      </c>
      <c r="CL276" s="53">
        <v>0</v>
      </c>
      <c r="CM276" s="53">
        <v>0</v>
      </c>
      <c r="CN276" s="53">
        <v>0</v>
      </c>
      <c r="CO276" s="53">
        <v>0</v>
      </c>
      <c r="CP276" s="53">
        <v>0</v>
      </c>
      <c r="CQ276" s="53">
        <v>0</v>
      </c>
      <c r="CR276" s="53">
        <v>0</v>
      </c>
      <c r="CS276" s="53">
        <v>0</v>
      </c>
      <c r="CT276" s="53">
        <v>0</v>
      </c>
      <c r="CU276" s="53">
        <v>0</v>
      </c>
      <c r="CV276" s="53">
        <v>0</v>
      </c>
      <c r="CW276" s="53">
        <v>0</v>
      </c>
      <c r="CX276" s="53">
        <v>0</v>
      </c>
      <c r="CY276" s="53">
        <v>0</v>
      </c>
      <c r="CZ276" s="53">
        <v>0</v>
      </c>
      <c r="DA276" s="53">
        <v>0</v>
      </c>
      <c r="DB276" s="53">
        <v>0</v>
      </c>
      <c r="DC276" s="53">
        <v>0</v>
      </c>
      <c r="DD276" s="53">
        <v>0</v>
      </c>
    </row>
    <row r="277" spans="3:108" hidden="1" outlineLevel="1">
      <c r="C277" s="16" t="e">
        <f t="shared" si="146"/>
        <v>#DIV/0!</v>
      </c>
      <c r="D277" s="16">
        <f t="shared" si="147"/>
        <v>0</v>
      </c>
      <c r="E277" s="16">
        <f>COUNTIF($F$136:F277,F277)</f>
        <v>134</v>
      </c>
      <c r="F277" s="16" t="e">
        <f>P277</f>
        <v>#VALUE!</v>
      </c>
      <c r="G277" s="16" t="e">
        <f>Q277</f>
        <v>#VALUE!</v>
      </c>
      <c r="L277" s="16">
        <v>3</v>
      </c>
      <c r="M277" s="16"/>
      <c r="N277" s="16"/>
      <c r="O277" s="16" t="s">
        <v>2</v>
      </c>
      <c r="P277" s="70" t="e">
        <f>DGET(種族解放条件,T277,Q275:Q276)</f>
        <v>#VALUE!</v>
      </c>
      <c r="Q277" s="70" t="e">
        <f>DGET(種族解放条件,U277,Q275:Q276)</f>
        <v>#VALUE!</v>
      </c>
      <c r="R277" s="16"/>
      <c r="S277" s="16"/>
      <c r="T277" s="16">
        <v>6</v>
      </c>
      <c r="U277" s="16">
        <v>7</v>
      </c>
      <c r="AE277" s="59">
        <v>185</v>
      </c>
      <c r="AF277" s="59">
        <f ca="1">IF(AI277&lt;&gt;0,0,COUNTIF(AI$92:$AI277,0))</f>
        <v>0</v>
      </c>
      <c r="AG277" s="59" t="s">
        <v>283</v>
      </c>
      <c r="AH277" s="59" t="s">
        <v>286</v>
      </c>
      <c r="AI277" s="59">
        <f t="shared" ca="1" si="107"/>
        <v>1</v>
      </c>
      <c r="AJ277" s="53">
        <f t="shared" ca="1" si="108"/>
        <v>0</v>
      </c>
      <c r="AK277" s="53">
        <f t="shared" ca="1" si="109"/>
        <v>0</v>
      </c>
      <c r="AL277" s="53">
        <f t="shared" ca="1" si="110"/>
        <v>0</v>
      </c>
      <c r="AM277" s="53">
        <f t="shared" ca="1" si="111"/>
        <v>0</v>
      </c>
      <c r="AN277" s="53">
        <f t="shared" ca="1" si="112"/>
        <v>0</v>
      </c>
      <c r="AO277" s="53">
        <f t="shared" ca="1" si="113"/>
        <v>0</v>
      </c>
      <c r="AP277" s="53">
        <f t="shared" ca="1" si="114"/>
        <v>0</v>
      </c>
      <c r="AQ277" s="53">
        <f t="shared" ca="1" si="115"/>
        <v>0</v>
      </c>
      <c r="AR277" s="53">
        <f t="shared" ca="1" si="116"/>
        <v>0</v>
      </c>
      <c r="AS277" s="53">
        <f t="shared" ca="1" si="117"/>
        <v>0</v>
      </c>
      <c r="AT277" s="53">
        <f t="shared" ca="1" si="118"/>
        <v>0</v>
      </c>
      <c r="AU277" s="53">
        <f t="shared" ca="1" si="119"/>
        <v>1</v>
      </c>
      <c r="AV277" s="53">
        <f t="shared" ca="1" si="120"/>
        <v>0</v>
      </c>
      <c r="AW277" s="53">
        <f t="shared" ca="1" si="121"/>
        <v>0</v>
      </c>
      <c r="AX277" s="53">
        <f t="shared" ca="1" si="122"/>
        <v>0</v>
      </c>
      <c r="AY277" s="53">
        <f t="shared" ca="1" si="123"/>
        <v>0</v>
      </c>
      <c r="AZ277" s="53">
        <f t="shared" ca="1" si="124"/>
        <v>0</v>
      </c>
      <c r="BA277" s="53">
        <f t="shared" ca="1" si="125"/>
        <v>0</v>
      </c>
      <c r="BB277" s="53">
        <f t="shared" ca="1" si="126"/>
        <v>0</v>
      </c>
      <c r="BC277" s="53">
        <f t="shared" ca="1" si="127"/>
        <v>0</v>
      </c>
      <c r="BD277" s="53">
        <f t="shared" ca="1" si="128"/>
        <v>0</v>
      </c>
      <c r="BE277" s="53">
        <f t="shared" ca="1" si="129"/>
        <v>0</v>
      </c>
      <c r="BF277" s="53">
        <f t="shared" ca="1" si="130"/>
        <v>0</v>
      </c>
      <c r="BG277" s="53">
        <f t="shared" ca="1" si="131"/>
        <v>0</v>
      </c>
      <c r="BH277" s="53">
        <f t="shared" ca="1" si="132"/>
        <v>0</v>
      </c>
      <c r="BI277" s="53">
        <f t="shared" ca="1" si="133"/>
        <v>0</v>
      </c>
      <c r="BJ277" s="53">
        <f t="shared" ca="1" si="134"/>
        <v>0</v>
      </c>
      <c r="BK277" s="53">
        <f t="shared" ca="1" si="135"/>
        <v>0</v>
      </c>
      <c r="BL277" s="53">
        <f t="shared" ca="1" si="136"/>
        <v>0</v>
      </c>
      <c r="BM277" s="53">
        <f t="shared" ca="1" si="137"/>
        <v>0</v>
      </c>
      <c r="BN277" s="53">
        <f t="shared" ca="1" si="138"/>
        <v>0</v>
      </c>
      <c r="BO277" s="53">
        <f t="shared" ca="1" si="139"/>
        <v>0</v>
      </c>
      <c r="BP277" s="53">
        <f t="shared" ca="1" si="140"/>
        <v>0</v>
      </c>
      <c r="BQ277" s="53">
        <f t="shared" ca="1" si="141"/>
        <v>0</v>
      </c>
      <c r="BR277" s="53">
        <f t="shared" ca="1" si="142"/>
        <v>0</v>
      </c>
      <c r="BS277" s="53">
        <f t="shared" ca="1" si="143"/>
        <v>0</v>
      </c>
      <c r="BU277" s="53">
        <v>0</v>
      </c>
      <c r="BV277" s="53">
        <v>0</v>
      </c>
      <c r="BW277" s="53">
        <v>0</v>
      </c>
      <c r="BX277" s="53">
        <v>0</v>
      </c>
      <c r="BY277" s="53">
        <v>0</v>
      </c>
      <c r="BZ277" s="53">
        <v>0</v>
      </c>
      <c r="CA277" s="53">
        <v>0</v>
      </c>
      <c r="CB277" s="53">
        <v>0</v>
      </c>
      <c r="CC277" s="53">
        <v>0</v>
      </c>
      <c r="CD277" s="53">
        <v>0</v>
      </c>
      <c r="CE277" s="53">
        <v>0</v>
      </c>
      <c r="CF277" s="53">
        <v>6</v>
      </c>
      <c r="CG277" s="53">
        <v>0</v>
      </c>
      <c r="CH277" s="53">
        <v>0</v>
      </c>
      <c r="CI277" s="53">
        <v>0</v>
      </c>
      <c r="CJ277" s="53">
        <v>0</v>
      </c>
      <c r="CK277" s="53">
        <v>0</v>
      </c>
      <c r="CL277" s="53">
        <v>0</v>
      </c>
      <c r="CM277" s="53">
        <v>0</v>
      </c>
      <c r="CN277" s="53">
        <v>0</v>
      </c>
      <c r="CO277" s="53">
        <v>0</v>
      </c>
      <c r="CP277" s="53">
        <v>0</v>
      </c>
      <c r="CQ277" s="53">
        <v>0</v>
      </c>
      <c r="CR277" s="53">
        <v>0</v>
      </c>
      <c r="CS277" s="53">
        <v>0</v>
      </c>
      <c r="CT277" s="53">
        <v>0</v>
      </c>
      <c r="CU277" s="53">
        <v>0</v>
      </c>
      <c r="CV277" s="53">
        <v>0</v>
      </c>
      <c r="CW277" s="53">
        <v>0</v>
      </c>
      <c r="CX277" s="53">
        <v>0</v>
      </c>
      <c r="CY277" s="53">
        <v>0</v>
      </c>
      <c r="CZ277" s="53">
        <v>0</v>
      </c>
      <c r="DA277" s="53">
        <v>0</v>
      </c>
      <c r="DB277" s="53">
        <v>0</v>
      </c>
      <c r="DC277" s="53">
        <v>0</v>
      </c>
      <c r="DD277" s="53">
        <v>0</v>
      </c>
    </row>
    <row r="278" spans="3:108" hidden="1" outlineLevel="1">
      <c r="C278" s="16" t="e">
        <f t="shared" si="146"/>
        <v>#DIV/0!</v>
      </c>
      <c r="D278" s="16">
        <f t="shared" si="147"/>
        <v>0</v>
      </c>
      <c r="E278" s="16">
        <f>COUNTIF($F$136:F278,F278)</f>
        <v>135</v>
      </c>
      <c r="F278" s="16" t="e">
        <f>O278</f>
        <v>#VALUE!</v>
      </c>
      <c r="G278" s="16" t="e">
        <f>P278</f>
        <v>#VALUE!</v>
      </c>
      <c r="L278" s="16">
        <v>4</v>
      </c>
      <c r="M278" s="16"/>
      <c r="N278" s="16"/>
      <c r="O278" s="71" t="e">
        <f>DGET(種族解放条件,T278,P276:P277)</f>
        <v>#VALUE!</v>
      </c>
      <c r="P278" s="71" t="e">
        <f>DGET(種族解放条件,U278,P276:P277)</f>
        <v>#VALUE!</v>
      </c>
      <c r="Q278" s="16"/>
      <c r="R278" s="16"/>
      <c r="S278" s="16"/>
      <c r="T278" s="16">
        <v>6</v>
      </c>
      <c r="U278" s="16">
        <v>7</v>
      </c>
      <c r="AE278" s="59">
        <v>186</v>
      </c>
      <c r="AF278" s="59">
        <f ca="1">IF(AI278&lt;&gt;0,0,COUNTIF(AI$92:$AI278,0))</f>
        <v>0</v>
      </c>
      <c r="AG278" s="59" t="s">
        <v>283</v>
      </c>
      <c r="AH278" s="59" t="s">
        <v>287</v>
      </c>
      <c r="AI278" s="59">
        <f t="shared" ca="1" si="107"/>
        <v>1</v>
      </c>
      <c r="AJ278" s="53">
        <f t="shared" ca="1" si="108"/>
        <v>0</v>
      </c>
      <c r="AK278" s="53">
        <f t="shared" ca="1" si="109"/>
        <v>0</v>
      </c>
      <c r="AL278" s="53">
        <f t="shared" ca="1" si="110"/>
        <v>0</v>
      </c>
      <c r="AM278" s="53">
        <f t="shared" ca="1" si="111"/>
        <v>0</v>
      </c>
      <c r="AN278" s="53">
        <f t="shared" ca="1" si="112"/>
        <v>0</v>
      </c>
      <c r="AO278" s="53">
        <f t="shared" ca="1" si="113"/>
        <v>0</v>
      </c>
      <c r="AP278" s="53">
        <f t="shared" ca="1" si="114"/>
        <v>0</v>
      </c>
      <c r="AQ278" s="53">
        <f t="shared" ca="1" si="115"/>
        <v>0</v>
      </c>
      <c r="AR278" s="53">
        <f t="shared" ca="1" si="116"/>
        <v>0</v>
      </c>
      <c r="AS278" s="53">
        <f t="shared" ca="1" si="117"/>
        <v>0</v>
      </c>
      <c r="AT278" s="53">
        <f t="shared" ca="1" si="118"/>
        <v>0</v>
      </c>
      <c r="AU278" s="53">
        <f t="shared" ca="1" si="119"/>
        <v>1</v>
      </c>
      <c r="AV278" s="53">
        <f t="shared" ca="1" si="120"/>
        <v>0</v>
      </c>
      <c r="AW278" s="53">
        <f t="shared" ca="1" si="121"/>
        <v>0</v>
      </c>
      <c r="AX278" s="53">
        <f t="shared" ca="1" si="122"/>
        <v>0</v>
      </c>
      <c r="AY278" s="53">
        <f t="shared" ca="1" si="123"/>
        <v>0</v>
      </c>
      <c r="AZ278" s="53">
        <f t="shared" ca="1" si="124"/>
        <v>0</v>
      </c>
      <c r="BA278" s="53">
        <f t="shared" ca="1" si="125"/>
        <v>0</v>
      </c>
      <c r="BB278" s="53">
        <f t="shared" ca="1" si="126"/>
        <v>0</v>
      </c>
      <c r="BC278" s="53">
        <f t="shared" ca="1" si="127"/>
        <v>0</v>
      </c>
      <c r="BD278" s="53">
        <f t="shared" ca="1" si="128"/>
        <v>0</v>
      </c>
      <c r="BE278" s="53">
        <f t="shared" ca="1" si="129"/>
        <v>0</v>
      </c>
      <c r="BF278" s="53">
        <f t="shared" ca="1" si="130"/>
        <v>0</v>
      </c>
      <c r="BG278" s="53">
        <f t="shared" ca="1" si="131"/>
        <v>0</v>
      </c>
      <c r="BH278" s="53">
        <f t="shared" ca="1" si="132"/>
        <v>0</v>
      </c>
      <c r="BI278" s="53">
        <f t="shared" ca="1" si="133"/>
        <v>0</v>
      </c>
      <c r="BJ278" s="53">
        <f t="shared" ca="1" si="134"/>
        <v>0</v>
      </c>
      <c r="BK278" s="53">
        <f t="shared" ca="1" si="135"/>
        <v>0</v>
      </c>
      <c r="BL278" s="53">
        <f t="shared" ca="1" si="136"/>
        <v>0</v>
      </c>
      <c r="BM278" s="53">
        <f t="shared" ca="1" si="137"/>
        <v>0</v>
      </c>
      <c r="BN278" s="53">
        <f t="shared" ca="1" si="138"/>
        <v>0</v>
      </c>
      <c r="BO278" s="53">
        <f t="shared" ca="1" si="139"/>
        <v>0</v>
      </c>
      <c r="BP278" s="53">
        <f t="shared" ca="1" si="140"/>
        <v>0</v>
      </c>
      <c r="BQ278" s="53">
        <f t="shared" ca="1" si="141"/>
        <v>0</v>
      </c>
      <c r="BR278" s="53">
        <f t="shared" ca="1" si="142"/>
        <v>0</v>
      </c>
      <c r="BS278" s="53">
        <f t="shared" ca="1" si="143"/>
        <v>0</v>
      </c>
      <c r="BU278" s="53">
        <v>0</v>
      </c>
      <c r="BV278" s="53">
        <v>0</v>
      </c>
      <c r="BW278" s="53">
        <v>0</v>
      </c>
      <c r="BX278" s="53">
        <v>0</v>
      </c>
      <c r="BY278" s="53">
        <v>0</v>
      </c>
      <c r="BZ278" s="53">
        <v>0</v>
      </c>
      <c r="CA278" s="53">
        <v>0</v>
      </c>
      <c r="CB278" s="53">
        <v>0</v>
      </c>
      <c r="CC278" s="53">
        <v>0</v>
      </c>
      <c r="CD278" s="53">
        <v>0</v>
      </c>
      <c r="CE278" s="53">
        <v>0</v>
      </c>
      <c r="CF278" s="53">
        <v>8</v>
      </c>
      <c r="CG278" s="53">
        <v>0</v>
      </c>
      <c r="CH278" s="53">
        <v>0</v>
      </c>
      <c r="CI278" s="53">
        <v>0</v>
      </c>
      <c r="CJ278" s="53">
        <v>0</v>
      </c>
      <c r="CK278" s="53">
        <v>0</v>
      </c>
      <c r="CL278" s="53">
        <v>0</v>
      </c>
      <c r="CM278" s="53">
        <v>0</v>
      </c>
      <c r="CN278" s="53">
        <v>0</v>
      </c>
      <c r="CO278" s="53">
        <v>0</v>
      </c>
      <c r="CP278" s="53">
        <v>0</v>
      </c>
      <c r="CQ278" s="53">
        <v>0</v>
      </c>
      <c r="CR278" s="53">
        <v>0</v>
      </c>
      <c r="CS278" s="53">
        <v>0</v>
      </c>
      <c r="CT278" s="53">
        <v>0</v>
      </c>
      <c r="CU278" s="53">
        <v>0</v>
      </c>
      <c r="CV278" s="53">
        <v>0</v>
      </c>
      <c r="CW278" s="53">
        <v>0</v>
      </c>
      <c r="CX278" s="53">
        <v>0</v>
      </c>
      <c r="CY278" s="53">
        <v>0</v>
      </c>
      <c r="CZ278" s="53">
        <v>0</v>
      </c>
      <c r="DA278" s="53">
        <v>0</v>
      </c>
      <c r="DB278" s="53">
        <v>0</v>
      </c>
      <c r="DC278" s="53">
        <v>0</v>
      </c>
      <c r="DD278" s="53">
        <v>0</v>
      </c>
    </row>
    <row r="279" spans="3:108" hidden="1" outlineLevel="1">
      <c r="C279" s="16" t="e">
        <f t="shared" si="146"/>
        <v>#DIV/0!</v>
      </c>
      <c r="D279" s="16">
        <f t="shared" si="147"/>
        <v>0</v>
      </c>
      <c r="E279" s="16">
        <f>COUNTIF($F$136:F279,F279)</f>
        <v>136</v>
      </c>
      <c r="F279" s="16" t="e">
        <f>M279</f>
        <v>#VALUE!</v>
      </c>
      <c r="G279" s="16" t="e">
        <f>N279</f>
        <v>#VALUE!</v>
      </c>
      <c r="L279" s="16">
        <v>5</v>
      </c>
      <c r="M279" s="72" t="e">
        <f>DGET(種族解放条件,T279,O277:O278)</f>
        <v>#VALUE!</v>
      </c>
      <c r="N279" s="72" t="e">
        <f>DGET(種族解放条件,U279,O277:O278)</f>
        <v>#VALUE!</v>
      </c>
      <c r="O279" s="16"/>
      <c r="P279" s="16"/>
      <c r="Q279" s="16"/>
      <c r="R279" s="16"/>
      <c r="S279" s="16"/>
      <c r="T279" s="16">
        <v>6</v>
      </c>
      <c r="U279" s="16">
        <v>7</v>
      </c>
      <c r="AE279" s="59">
        <v>187</v>
      </c>
      <c r="AF279" s="59">
        <f ca="1">IF(AI279&lt;&gt;0,0,COUNTIF(AI$92:$AI279,0))</f>
        <v>0</v>
      </c>
      <c r="AG279" s="59" t="s">
        <v>283</v>
      </c>
      <c r="AH279" s="59" t="s">
        <v>288</v>
      </c>
      <c r="AI279" s="59">
        <f t="shared" ca="1" si="107"/>
        <v>3</v>
      </c>
      <c r="AJ279" s="53">
        <f t="shared" ca="1" si="108"/>
        <v>0</v>
      </c>
      <c r="AK279" s="53">
        <f t="shared" ca="1" si="109"/>
        <v>0</v>
      </c>
      <c r="AL279" s="53">
        <f t="shared" ca="1" si="110"/>
        <v>0</v>
      </c>
      <c r="AM279" s="53">
        <f t="shared" ca="1" si="111"/>
        <v>0</v>
      </c>
      <c r="AN279" s="53">
        <f t="shared" ca="1" si="112"/>
        <v>0</v>
      </c>
      <c r="AO279" s="53">
        <f t="shared" ca="1" si="113"/>
        <v>0</v>
      </c>
      <c r="AP279" s="53">
        <f t="shared" ca="1" si="114"/>
        <v>0</v>
      </c>
      <c r="AQ279" s="53">
        <f t="shared" ca="1" si="115"/>
        <v>0</v>
      </c>
      <c r="AR279" s="53">
        <f t="shared" ca="1" si="116"/>
        <v>0</v>
      </c>
      <c r="AS279" s="53">
        <f t="shared" ca="1" si="117"/>
        <v>0</v>
      </c>
      <c r="AT279" s="53">
        <f t="shared" ca="1" si="118"/>
        <v>0</v>
      </c>
      <c r="AU279" s="53">
        <f t="shared" ca="1" si="119"/>
        <v>1</v>
      </c>
      <c r="AV279" s="53">
        <f t="shared" ca="1" si="120"/>
        <v>0</v>
      </c>
      <c r="AW279" s="53">
        <f t="shared" ca="1" si="121"/>
        <v>0</v>
      </c>
      <c r="AX279" s="53">
        <f t="shared" ca="1" si="122"/>
        <v>0</v>
      </c>
      <c r="AY279" s="53">
        <f t="shared" ca="1" si="123"/>
        <v>0</v>
      </c>
      <c r="AZ279" s="53">
        <f t="shared" ca="1" si="124"/>
        <v>0</v>
      </c>
      <c r="BA279" s="53">
        <f t="shared" ca="1" si="125"/>
        <v>0</v>
      </c>
      <c r="BB279" s="53">
        <f t="shared" ca="1" si="126"/>
        <v>0</v>
      </c>
      <c r="BC279" s="53">
        <f t="shared" ca="1" si="127"/>
        <v>0</v>
      </c>
      <c r="BD279" s="53">
        <f t="shared" ca="1" si="128"/>
        <v>0</v>
      </c>
      <c r="BE279" s="53">
        <f t="shared" ca="1" si="129"/>
        <v>1</v>
      </c>
      <c r="BF279" s="53">
        <f t="shared" ca="1" si="130"/>
        <v>0</v>
      </c>
      <c r="BG279" s="53">
        <f t="shared" ca="1" si="131"/>
        <v>0</v>
      </c>
      <c r="BH279" s="53">
        <f t="shared" ca="1" si="132"/>
        <v>0</v>
      </c>
      <c r="BI279" s="53">
        <f t="shared" ca="1" si="133"/>
        <v>0</v>
      </c>
      <c r="BJ279" s="53">
        <f t="shared" ca="1" si="134"/>
        <v>0</v>
      </c>
      <c r="BK279" s="53">
        <f t="shared" ca="1" si="135"/>
        <v>0</v>
      </c>
      <c r="BL279" s="53">
        <f t="shared" ca="1" si="136"/>
        <v>1</v>
      </c>
      <c r="BM279" s="53">
        <f t="shared" ca="1" si="137"/>
        <v>0</v>
      </c>
      <c r="BN279" s="53">
        <f t="shared" ca="1" si="138"/>
        <v>0</v>
      </c>
      <c r="BO279" s="53">
        <f t="shared" ca="1" si="139"/>
        <v>0</v>
      </c>
      <c r="BP279" s="53">
        <f t="shared" ca="1" si="140"/>
        <v>0</v>
      </c>
      <c r="BQ279" s="53">
        <f t="shared" ca="1" si="141"/>
        <v>0</v>
      </c>
      <c r="BR279" s="53">
        <f t="shared" ca="1" si="142"/>
        <v>0</v>
      </c>
      <c r="BS279" s="53">
        <f t="shared" ca="1" si="143"/>
        <v>0</v>
      </c>
      <c r="BU279" s="53">
        <v>0</v>
      </c>
      <c r="BV279" s="53">
        <v>0</v>
      </c>
      <c r="BW279" s="53">
        <v>0</v>
      </c>
      <c r="BX279" s="53">
        <v>0</v>
      </c>
      <c r="BY279" s="53">
        <v>0</v>
      </c>
      <c r="BZ279" s="53">
        <v>0</v>
      </c>
      <c r="CA279" s="53">
        <v>0</v>
      </c>
      <c r="CB279" s="53">
        <v>0</v>
      </c>
      <c r="CC279" s="53">
        <v>0</v>
      </c>
      <c r="CD279" s="53">
        <v>0</v>
      </c>
      <c r="CE279" s="53">
        <v>0</v>
      </c>
      <c r="CF279" s="53">
        <v>8</v>
      </c>
      <c r="CG279" s="53">
        <v>0</v>
      </c>
      <c r="CH279" s="53">
        <v>0</v>
      </c>
      <c r="CI279" s="53">
        <v>0</v>
      </c>
      <c r="CJ279" s="53">
        <v>0</v>
      </c>
      <c r="CK279" s="53">
        <v>0</v>
      </c>
      <c r="CL279" s="53">
        <v>0</v>
      </c>
      <c r="CM279" s="53">
        <v>0</v>
      </c>
      <c r="CN279" s="53">
        <v>0</v>
      </c>
      <c r="CO279" s="53">
        <v>0</v>
      </c>
      <c r="CP279" s="53">
        <v>8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4</v>
      </c>
      <c r="CX279" s="53">
        <v>0</v>
      </c>
      <c r="CY279" s="53">
        <v>0</v>
      </c>
      <c r="CZ279" s="53">
        <v>0</v>
      </c>
      <c r="DA279" s="53">
        <v>0</v>
      </c>
      <c r="DB279" s="53">
        <v>0</v>
      </c>
      <c r="DC279" s="53">
        <v>0</v>
      </c>
      <c r="DD279" s="53">
        <v>0</v>
      </c>
    </row>
    <row r="280" spans="3:108" hidden="1" outlineLevel="1">
      <c r="C280" s="16" t="e">
        <f t="shared" si="146"/>
        <v>#DIV/0!</v>
      </c>
      <c r="D280" s="16">
        <f t="shared" si="147"/>
        <v>0</v>
      </c>
      <c r="E280" s="16">
        <f>COUNTIF($F$136:F280,F280)</f>
        <v>137</v>
      </c>
      <c r="F280" s="16" t="e">
        <f>M280</f>
        <v>#VALUE!</v>
      </c>
      <c r="G280" s="16" t="e">
        <f>N280</f>
        <v>#VALUE!</v>
      </c>
      <c r="L280" s="16">
        <v>5</v>
      </c>
      <c r="M280" s="72" t="e">
        <f>DGET(種族解放条件,T280,O277:O278)</f>
        <v>#VALUE!</v>
      </c>
      <c r="N280" s="72" t="e">
        <f>DGET(種族解放条件,U280,O277:O278)</f>
        <v>#VALUE!</v>
      </c>
      <c r="O280" s="16" t="s">
        <v>2</v>
      </c>
      <c r="P280" s="16"/>
      <c r="Q280" s="16"/>
      <c r="R280" s="16"/>
      <c r="S280" s="16"/>
      <c r="T280" s="16">
        <v>8</v>
      </c>
      <c r="U280" s="16">
        <v>9</v>
      </c>
      <c r="AE280" s="59">
        <v>188</v>
      </c>
      <c r="AF280" s="59">
        <f ca="1">IF(AI280&lt;&gt;0,0,COUNTIF(AI$92:$AI280,0))</f>
        <v>0</v>
      </c>
      <c r="AG280" s="59" t="s">
        <v>283</v>
      </c>
      <c r="AH280" s="59" t="s">
        <v>289</v>
      </c>
      <c r="AI280" s="59">
        <f t="shared" ca="1" si="107"/>
        <v>2</v>
      </c>
      <c r="AJ280" s="53">
        <f t="shared" ca="1" si="108"/>
        <v>0</v>
      </c>
      <c r="AK280" s="53">
        <f t="shared" ca="1" si="109"/>
        <v>0</v>
      </c>
      <c r="AL280" s="53">
        <f t="shared" ca="1" si="110"/>
        <v>0</v>
      </c>
      <c r="AM280" s="53">
        <f t="shared" ca="1" si="111"/>
        <v>0</v>
      </c>
      <c r="AN280" s="53">
        <f t="shared" ca="1" si="112"/>
        <v>0</v>
      </c>
      <c r="AO280" s="53">
        <f t="shared" ca="1" si="113"/>
        <v>0</v>
      </c>
      <c r="AP280" s="53">
        <f t="shared" ca="1" si="114"/>
        <v>0</v>
      </c>
      <c r="AQ280" s="53">
        <f t="shared" ca="1" si="115"/>
        <v>0</v>
      </c>
      <c r="AR280" s="53">
        <f t="shared" ca="1" si="116"/>
        <v>0</v>
      </c>
      <c r="AS280" s="53">
        <f t="shared" ca="1" si="117"/>
        <v>0</v>
      </c>
      <c r="AT280" s="53">
        <f t="shared" ca="1" si="118"/>
        <v>0</v>
      </c>
      <c r="AU280" s="53">
        <f t="shared" ca="1" si="119"/>
        <v>1</v>
      </c>
      <c r="AV280" s="53">
        <f t="shared" ca="1" si="120"/>
        <v>0</v>
      </c>
      <c r="AW280" s="53">
        <f t="shared" ca="1" si="121"/>
        <v>0</v>
      </c>
      <c r="AX280" s="53">
        <f t="shared" ca="1" si="122"/>
        <v>0</v>
      </c>
      <c r="AY280" s="53">
        <f t="shared" ca="1" si="123"/>
        <v>0</v>
      </c>
      <c r="AZ280" s="53">
        <f t="shared" ca="1" si="124"/>
        <v>0</v>
      </c>
      <c r="BA280" s="53">
        <f t="shared" ca="1" si="125"/>
        <v>0</v>
      </c>
      <c r="BB280" s="53">
        <f t="shared" ca="1" si="126"/>
        <v>0</v>
      </c>
      <c r="BC280" s="53">
        <f t="shared" ca="1" si="127"/>
        <v>1</v>
      </c>
      <c r="BD280" s="53">
        <f t="shared" ca="1" si="128"/>
        <v>0</v>
      </c>
      <c r="BE280" s="53">
        <f t="shared" ca="1" si="129"/>
        <v>0</v>
      </c>
      <c r="BF280" s="53">
        <f t="shared" ca="1" si="130"/>
        <v>0</v>
      </c>
      <c r="BG280" s="53">
        <f t="shared" ca="1" si="131"/>
        <v>0</v>
      </c>
      <c r="BH280" s="53">
        <f t="shared" ca="1" si="132"/>
        <v>0</v>
      </c>
      <c r="BI280" s="53">
        <f t="shared" ca="1" si="133"/>
        <v>0</v>
      </c>
      <c r="BJ280" s="53">
        <f t="shared" ca="1" si="134"/>
        <v>0</v>
      </c>
      <c r="BK280" s="53">
        <f t="shared" ca="1" si="135"/>
        <v>0</v>
      </c>
      <c r="BL280" s="53">
        <f t="shared" ca="1" si="136"/>
        <v>0</v>
      </c>
      <c r="BM280" s="53">
        <f t="shared" ca="1" si="137"/>
        <v>0</v>
      </c>
      <c r="BN280" s="53">
        <f t="shared" ca="1" si="138"/>
        <v>0</v>
      </c>
      <c r="BO280" s="53">
        <f t="shared" ca="1" si="139"/>
        <v>0</v>
      </c>
      <c r="BP280" s="53">
        <f t="shared" ca="1" si="140"/>
        <v>0</v>
      </c>
      <c r="BQ280" s="53">
        <f t="shared" ca="1" si="141"/>
        <v>0</v>
      </c>
      <c r="BR280" s="53">
        <f t="shared" ca="1" si="142"/>
        <v>0</v>
      </c>
      <c r="BS280" s="53">
        <f t="shared" ca="1" si="143"/>
        <v>0</v>
      </c>
      <c r="BU280" s="53">
        <v>0</v>
      </c>
      <c r="BV280" s="53">
        <v>0</v>
      </c>
      <c r="BW280" s="53">
        <v>0</v>
      </c>
      <c r="BX280" s="53">
        <v>0</v>
      </c>
      <c r="BY280" s="53">
        <v>0</v>
      </c>
      <c r="BZ280" s="53">
        <v>0</v>
      </c>
      <c r="CA280" s="53">
        <v>0</v>
      </c>
      <c r="CB280" s="53">
        <v>0</v>
      </c>
      <c r="CC280" s="53">
        <v>0</v>
      </c>
      <c r="CD280" s="53">
        <v>0</v>
      </c>
      <c r="CE280" s="53">
        <v>0</v>
      </c>
      <c r="CF280" s="53">
        <v>8</v>
      </c>
      <c r="CG280" s="53">
        <v>0</v>
      </c>
      <c r="CH280" s="53">
        <v>0</v>
      </c>
      <c r="CI280" s="53">
        <v>0</v>
      </c>
      <c r="CJ280" s="53">
        <v>0</v>
      </c>
      <c r="CK280" s="53">
        <v>0</v>
      </c>
      <c r="CL280" s="53">
        <v>0</v>
      </c>
      <c r="CM280" s="53">
        <v>0</v>
      </c>
      <c r="CN280" s="53">
        <v>7</v>
      </c>
      <c r="CO280" s="53">
        <v>0</v>
      </c>
      <c r="CP280" s="53">
        <v>0</v>
      </c>
      <c r="CQ280" s="53">
        <v>0</v>
      </c>
      <c r="CR280" s="53">
        <v>0</v>
      </c>
      <c r="CS280" s="53">
        <v>0</v>
      </c>
      <c r="CT280" s="53">
        <v>0</v>
      </c>
      <c r="CU280" s="53">
        <v>0</v>
      </c>
      <c r="CV280" s="53">
        <v>0</v>
      </c>
      <c r="CW280" s="53">
        <v>0</v>
      </c>
      <c r="CX280" s="53">
        <v>0</v>
      </c>
      <c r="CY280" s="53">
        <v>0</v>
      </c>
      <c r="CZ280" s="53">
        <v>0</v>
      </c>
      <c r="DA280" s="53">
        <v>0</v>
      </c>
      <c r="DB280" s="53">
        <v>0</v>
      </c>
      <c r="DC280" s="53">
        <v>0</v>
      </c>
      <c r="DD280" s="53">
        <v>0</v>
      </c>
    </row>
    <row r="281" spans="3:108" hidden="1" outlineLevel="1">
      <c r="C281" s="16" t="e">
        <f t="shared" si="146"/>
        <v>#DIV/0!</v>
      </c>
      <c r="D281" s="16">
        <f t="shared" si="147"/>
        <v>0</v>
      </c>
      <c r="E281" s="16">
        <f>COUNTIF($F$136:F281,F281)</f>
        <v>138</v>
      </c>
      <c r="F281" s="16" t="e">
        <f>O281</f>
        <v>#VALUE!</v>
      </c>
      <c r="G281" s="16" t="e">
        <f>P281</f>
        <v>#VALUE!</v>
      </c>
      <c r="L281" s="16">
        <v>4</v>
      </c>
      <c r="M281" s="16"/>
      <c r="N281" s="16"/>
      <c r="O281" s="71" t="e">
        <f>DGET(種族解放条件,T281,P276:P277)</f>
        <v>#VALUE!</v>
      </c>
      <c r="P281" s="71" t="e">
        <f>DGET(種族解放条件,U281,P276:P277)</f>
        <v>#VALUE!</v>
      </c>
      <c r="Q281" s="16"/>
      <c r="R281" s="16"/>
      <c r="S281" s="16"/>
      <c r="T281" s="16">
        <v>8</v>
      </c>
      <c r="U281" s="16">
        <v>9</v>
      </c>
      <c r="AE281" s="59">
        <v>189</v>
      </c>
      <c r="AF281" s="59">
        <f ca="1">IF(AI281&lt;&gt;0,0,COUNTIF(AI$92:$AI281,0))</f>
        <v>0</v>
      </c>
      <c r="AG281" s="59" t="s">
        <v>290</v>
      </c>
      <c r="AH281" s="59" t="s">
        <v>291</v>
      </c>
      <c r="AI281" s="59">
        <f t="shared" ca="1" si="107"/>
        <v>1</v>
      </c>
      <c r="AJ281" s="53">
        <f t="shared" ca="1" si="108"/>
        <v>0</v>
      </c>
      <c r="AK281" s="53">
        <f t="shared" ca="1" si="109"/>
        <v>0</v>
      </c>
      <c r="AL281" s="53">
        <f t="shared" ca="1" si="110"/>
        <v>0</v>
      </c>
      <c r="AM281" s="53">
        <f t="shared" ca="1" si="111"/>
        <v>0</v>
      </c>
      <c r="AN281" s="53">
        <f t="shared" ca="1" si="112"/>
        <v>0</v>
      </c>
      <c r="AO281" s="53">
        <f t="shared" ca="1" si="113"/>
        <v>0</v>
      </c>
      <c r="AP281" s="53">
        <f t="shared" ca="1" si="114"/>
        <v>0</v>
      </c>
      <c r="AQ281" s="53">
        <f t="shared" ca="1" si="115"/>
        <v>0</v>
      </c>
      <c r="AR281" s="53">
        <f t="shared" ca="1" si="116"/>
        <v>0</v>
      </c>
      <c r="AS281" s="53">
        <f t="shared" ca="1" si="117"/>
        <v>0</v>
      </c>
      <c r="AT281" s="53">
        <f t="shared" ca="1" si="118"/>
        <v>0</v>
      </c>
      <c r="AU281" s="53">
        <f t="shared" ca="1" si="119"/>
        <v>0</v>
      </c>
      <c r="AV281" s="53">
        <f t="shared" ca="1" si="120"/>
        <v>0</v>
      </c>
      <c r="AW281" s="53">
        <f t="shared" ca="1" si="121"/>
        <v>0</v>
      </c>
      <c r="AX281" s="53">
        <f t="shared" ca="1" si="122"/>
        <v>0</v>
      </c>
      <c r="AY281" s="53">
        <f t="shared" ca="1" si="123"/>
        <v>0</v>
      </c>
      <c r="AZ281" s="53">
        <f t="shared" ca="1" si="124"/>
        <v>0</v>
      </c>
      <c r="BA281" s="53">
        <f t="shared" ca="1" si="125"/>
        <v>0</v>
      </c>
      <c r="BB281" s="53">
        <f t="shared" ca="1" si="126"/>
        <v>0</v>
      </c>
      <c r="BC281" s="53">
        <f t="shared" ca="1" si="127"/>
        <v>0</v>
      </c>
      <c r="BD281" s="53">
        <f t="shared" ca="1" si="128"/>
        <v>0</v>
      </c>
      <c r="BE281" s="53">
        <f t="shared" ca="1" si="129"/>
        <v>0</v>
      </c>
      <c r="BF281" s="53">
        <f t="shared" ca="1" si="130"/>
        <v>0</v>
      </c>
      <c r="BG281" s="53">
        <f t="shared" ca="1" si="131"/>
        <v>0</v>
      </c>
      <c r="BH281" s="53">
        <f t="shared" ca="1" si="132"/>
        <v>1</v>
      </c>
      <c r="BI281" s="53">
        <f t="shared" ca="1" si="133"/>
        <v>0</v>
      </c>
      <c r="BJ281" s="53">
        <f t="shared" ca="1" si="134"/>
        <v>0</v>
      </c>
      <c r="BK281" s="53">
        <f t="shared" ca="1" si="135"/>
        <v>0</v>
      </c>
      <c r="BL281" s="53">
        <f t="shared" ca="1" si="136"/>
        <v>0</v>
      </c>
      <c r="BM281" s="53">
        <f t="shared" ca="1" si="137"/>
        <v>0</v>
      </c>
      <c r="BN281" s="53">
        <f t="shared" ca="1" si="138"/>
        <v>0</v>
      </c>
      <c r="BO281" s="53">
        <f t="shared" ca="1" si="139"/>
        <v>0</v>
      </c>
      <c r="BP281" s="53">
        <f t="shared" ca="1" si="140"/>
        <v>0</v>
      </c>
      <c r="BQ281" s="53">
        <f t="shared" ca="1" si="141"/>
        <v>0</v>
      </c>
      <c r="BR281" s="53">
        <f t="shared" ca="1" si="142"/>
        <v>0</v>
      </c>
      <c r="BS281" s="53">
        <f t="shared" ca="1" si="143"/>
        <v>0</v>
      </c>
      <c r="BU281" s="53">
        <v>0</v>
      </c>
      <c r="BV281" s="53">
        <v>0</v>
      </c>
      <c r="BW281" s="53">
        <v>0</v>
      </c>
      <c r="BX281" s="53">
        <v>0</v>
      </c>
      <c r="BY281" s="53">
        <v>0</v>
      </c>
      <c r="BZ281" s="53">
        <v>0</v>
      </c>
      <c r="CA281" s="53">
        <v>0</v>
      </c>
      <c r="CB281" s="53">
        <v>0</v>
      </c>
      <c r="CC281" s="53">
        <v>0</v>
      </c>
      <c r="CD281" s="53">
        <v>0</v>
      </c>
      <c r="CE281" s="53">
        <v>0</v>
      </c>
      <c r="CF281" s="53">
        <v>0</v>
      </c>
      <c r="CG281" s="53">
        <v>0</v>
      </c>
      <c r="CH281" s="53">
        <v>0</v>
      </c>
      <c r="CI281" s="53">
        <v>0</v>
      </c>
      <c r="CJ281" s="53">
        <v>0</v>
      </c>
      <c r="CK281" s="53">
        <v>0</v>
      </c>
      <c r="CL281" s="53">
        <v>0</v>
      </c>
      <c r="CM281" s="53">
        <v>0</v>
      </c>
      <c r="CN281" s="53">
        <v>0</v>
      </c>
      <c r="CO281" s="53">
        <v>0</v>
      </c>
      <c r="CP281" s="53">
        <v>0</v>
      </c>
      <c r="CQ281" s="53">
        <v>0</v>
      </c>
      <c r="CR281" s="53">
        <v>0</v>
      </c>
      <c r="CS281" s="53">
        <v>1</v>
      </c>
      <c r="CT281" s="53">
        <v>0</v>
      </c>
      <c r="CU281" s="53">
        <v>0</v>
      </c>
      <c r="CV281" s="53">
        <v>0</v>
      </c>
      <c r="CW281" s="53">
        <v>0</v>
      </c>
      <c r="CX281" s="53">
        <v>0</v>
      </c>
      <c r="CY281" s="53">
        <v>0</v>
      </c>
      <c r="CZ281" s="53">
        <v>0</v>
      </c>
      <c r="DA281" s="53">
        <v>0</v>
      </c>
      <c r="DB281" s="53">
        <v>0</v>
      </c>
      <c r="DC281" s="53">
        <v>0</v>
      </c>
      <c r="DD281" s="53">
        <v>0</v>
      </c>
    </row>
    <row r="282" spans="3:108" hidden="1" outlineLevel="1">
      <c r="C282" s="16" t="e">
        <f t="shared" si="146"/>
        <v>#DIV/0!</v>
      </c>
      <c r="D282" s="16">
        <f t="shared" si="147"/>
        <v>0</v>
      </c>
      <c r="E282" s="16">
        <f>COUNTIF($F$136:F282,F282)</f>
        <v>139</v>
      </c>
      <c r="F282" s="16" t="e">
        <f>M282</f>
        <v>#VALUE!</v>
      </c>
      <c r="G282" s="16" t="e">
        <f>N282</f>
        <v>#VALUE!</v>
      </c>
      <c r="L282" s="16">
        <v>5</v>
      </c>
      <c r="M282" s="72" t="e">
        <f>DGET(種族解放条件,T282,O280:O281)</f>
        <v>#VALUE!</v>
      </c>
      <c r="N282" s="72" t="e">
        <f>DGET(種族解放条件,U282,O280:O281)</f>
        <v>#VALUE!</v>
      </c>
      <c r="O282" s="16"/>
      <c r="P282" s="16"/>
      <c r="Q282" s="16"/>
      <c r="R282" s="16"/>
      <c r="S282" s="16"/>
      <c r="T282" s="16">
        <v>6</v>
      </c>
      <c r="U282" s="16">
        <v>7</v>
      </c>
      <c r="AE282" s="59">
        <v>190</v>
      </c>
      <c r="AF282" s="59">
        <f ca="1">IF(AI282&lt;&gt;0,0,COUNTIF(AI$92:$AI282,0))</f>
        <v>0</v>
      </c>
      <c r="AG282" s="59" t="s">
        <v>290</v>
      </c>
      <c r="AH282" s="59" t="s">
        <v>292</v>
      </c>
      <c r="AI282" s="59">
        <f t="shared" ca="1" si="107"/>
        <v>1</v>
      </c>
      <c r="AJ282" s="53">
        <f t="shared" ca="1" si="108"/>
        <v>0</v>
      </c>
      <c r="AK282" s="53">
        <f t="shared" ca="1" si="109"/>
        <v>0</v>
      </c>
      <c r="AL282" s="53">
        <f t="shared" ca="1" si="110"/>
        <v>0</v>
      </c>
      <c r="AM282" s="53">
        <f t="shared" ca="1" si="111"/>
        <v>0</v>
      </c>
      <c r="AN282" s="53">
        <f t="shared" ca="1" si="112"/>
        <v>0</v>
      </c>
      <c r="AO282" s="53">
        <f t="shared" ca="1" si="113"/>
        <v>0</v>
      </c>
      <c r="AP282" s="53">
        <f t="shared" ca="1" si="114"/>
        <v>0</v>
      </c>
      <c r="AQ282" s="53">
        <f t="shared" ca="1" si="115"/>
        <v>0</v>
      </c>
      <c r="AR282" s="53">
        <f t="shared" ca="1" si="116"/>
        <v>0</v>
      </c>
      <c r="AS282" s="53">
        <f t="shared" ca="1" si="117"/>
        <v>0</v>
      </c>
      <c r="AT282" s="53">
        <f t="shared" ca="1" si="118"/>
        <v>0</v>
      </c>
      <c r="AU282" s="53">
        <f t="shared" ca="1" si="119"/>
        <v>0</v>
      </c>
      <c r="AV282" s="53">
        <f t="shared" ca="1" si="120"/>
        <v>0</v>
      </c>
      <c r="AW282" s="53">
        <f t="shared" ca="1" si="121"/>
        <v>0</v>
      </c>
      <c r="AX282" s="53">
        <f t="shared" ca="1" si="122"/>
        <v>0</v>
      </c>
      <c r="AY282" s="53">
        <f t="shared" ca="1" si="123"/>
        <v>0</v>
      </c>
      <c r="AZ282" s="53">
        <f t="shared" ca="1" si="124"/>
        <v>0</v>
      </c>
      <c r="BA282" s="53">
        <f t="shared" ca="1" si="125"/>
        <v>0</v>
      </c>
      <c r="BB282" s="53">
        <f t="shared" ca="1" si="126"/>
        <v>0</v>
      </c>
      <c r="BC282" s="53">
        <f t="shared" ca="1" si="127"/>
        <v>0</v>
      </c>
      <c r="BD282" s="53">
        <f t="shared" ca="1" si="128"/>
        <v>0</v>
      </c>
      <c r="BE282" s="53">
        <f t="shared" ca="1" si="129"/>
        <v>0</v>
      </c>
      <c r="BF282" s="53">
        <f t="shared" ca="1" si="130"/>
        <v>0</v>
      </c>
      <c r="BG282" s="53">
        <f t="shared" ca="1" si="131"/>
        <v>0</v>
      </c>
      <c r="BH282" s="53">
        <f t="shared" ca="1" si="132"/>
        <v>1</v>
      </c>
      <c r="BI282" s="53">
        <f t="shared" ca="1" si="133"/>
        <v>0</v>
      </c>
      <c r="BJ282" s="53">
        <f t="shared" ca="1" si="134"/>
        <v>0</v>
      </c>
      <c r="BK282" s="53">
        <f t="shared" ca="1" si="135"/>
        <v>0</v>
      </c>
      <c r="BL282" s="53">
        <f t="shared" ca="1" si="136"/>
        <v>0</v>
      </c>
      <c r="BM282" s="53">
        <f t="shared" ca="1" si="137"/>
        <v>0</v>
      </c>
      <c r="BN282" s="53">
        <f t="shared" ca="1" si="138"/>
        <v>0</v>
      </c>
      <c r="BO282" s="53">
        <f t="shared" ca="1" si="139"/>
        <v>0</v>
      </c>
      <c r="BP282" s="53">
        <f t="shared" ca="1" si="140"/>
        <v>0</v>
      </c>
      <c r="BQ282" s="53">
        <f t="shared" ca="1" si="141"/>
        <v>0</v>
      </c>
      <c r="BR282" s="53">
        <f t="shared" ca="1" si="142"/>
        <v>0</v>
      </c>
      <c r="BS282" s="53">
        <f t="shared" ca="1" si="143"/>
        <v>0</v>
      </c>
      <c r="BU282" s="53">
        <v>0</v>
      </c>
      <c r="BV282" s="53">
        <v>0</v>
      </c>
      <c r="BW282" s="53">
        <v>0</v>
      </c>
      <c r="BX282" s="53">
        <v>0</v>
      </c>
      <c r="BY282" s="53">
        <v>0</v>
      </c>
      <c r="BZ282" s="53">
        <v>0</v>
      </c>
      <c r="CA282" s="53">
        <v>0</v>
      </c>
      <c r="CB282" s="53">
        <v>0</v>
      </c>
      <c r="CC282" s="53">
        <v>0</v>
      </c>
      <c r="CD282" s="53">
        <v>0</v>
      </c>
      <c r="CE282" s="53">
        <v>0</v>
      </c>
      <c r="CF282" s="53">
        <v>0</v>
      </c>
      <c r="CG282" s="53">
        <v>0</v>
      </c>
      <c r="CH282" s="53">
        <v>0</v>
      </c>
      <c r="CI282" s="53">
        <v>0</v>
      </c>
      <c r="CJ282" s="53">
        <v>0</v>
      </c>
      <c r="CK282" s="53">
        <v>0</v>
      </c>
      <c r="CL282" s="53">
        <v>0</v>
      </c>
      <c r="CM282" s="53">
        <v>0</v>
      </c>
      <c r="CN282" s="53">
        <v>0</v>
      </c>
      <c r="CO282" s="53">
        <v>0</v>
      </c>
      <c r="CP282" s="53">
        <v>0</v>
      </c>
      <c r="CQ282" s="53">
        <v>0</v>
      </c>
      <c r="CR282" s="53">
        <v>0</v>
      </c>
      <c r="CS282" s="53">
        <v>1</v>
      </c>
      <c r="CT282" s="53">
        <v>0</v>
      </c>
      <c r="CU282" s="53">
        <v>0</v>
      </c>
      <c r="CV282" s="53">
        <v>0</v>
      </c>
      <c r="CW282" s="53">
        <v>0</v>
      </c>
      <c r="CX282" s="53">
        <v>0</v>
      </c>
      <c r="CY282" s="53">
        <v>0</v>
      </c>
      <c r="CZ282" s="53">
        <v>0</v>
      </c>
      <c r="DA282" s="53">
        <v>0</v>
      </c>
      <c r="DB282" s="53">
        <v>0</v>
      </c>
      <c r="DC282" s="53">
        <v>0</v>
      </c>
      <c r="DD282" s="53">
        <v>0</v>
      </c>
    </row>
    <row r="283" spans="3:108" hidden="1" outlineLevel="1">
      <c r="C283" s="16" t="e">
        <f t="shared" si="146"/>
        <v>#DIV/0!</v>
      </c>
      <c r="D283" s="16">
        <f t="shared" si="147"/>
        <v>0</v>
      </c>
      <c r="E283" s="16">
        <f>COUNTIF($F$136:F283,F283)</f>
        <v>140</v>
      </c>
      <c r="F283" s="16" t="e">
        <f>M283</f>
        <v>#VALUE!</v>
      </c>
      <c r="G283" s="16" t="e">
        <f>N283</f>
        <v>#VALUE!</v>
      </c>
      <c r="L283" s="16">
        <v>5</v>
      </c>
      <c r="M283" s="72" t="e">
        <f>DGET(種族解放条件,T283,O280:O281)</f>
        <v>#VALUE!</v>
      </c>
      <c r="N283" s="72" t="e">
        <f>DGET(種族解放条件,U283,O280:O281)</f>
        <v>#VALUE!</v>
      </c>
      <c r="O283" s="16"/>
      <c r="P283" s="16" t="s">
        <v>2</v>
      </c>
      <c r="Q283" s="16"/>
      <c r="R283" s="16"/>
      <c r="S283" s="16"/>
      <c r="T283" s="16">
        <v>8</v>
      </c>
      <c r="U283" s="16">
        <v>9</v>
      </c>
      <c r="AE283" s="59">
        <v>191</v>
      </c>
      <c r="AF283" s="59">
        <f ca="1">IF(AI283&lt;&gt;0,0,COUNTIF(AI$92:$AI283,0))</f>
        <v>0</v>
      </c>
      <c r="AG283" s="59" t="s">
        <v>290</v>
      </c>
      <c r="AH283" s="59" t="s">
        <v>293</v>
      </c>
      <c r="AI283" s="59">
        <f t="shared" ca="1" si="107"/>
        <v>1</v>
      </c>
      <c r="AJ283" s="53">
        <f t="shared" ca="1" si="108"/>
        <v>0</v>
      </c>
      <c r="AK283" s="53">
        <f t="shared" ca="1" si="109"/>
        <v>0</v>
      </c>
      <c r="AL283" s="53">
        <f t="shared" ca="1" si="110"/>
        <v>0</v>
      </c>
      <c r="AM283" s="53">
        <f t="shared" ca="1" si="111"/>
        <v>0</v>
      </c>
      <c r="AN283" s="53">
        <f t="shared" ca="1" si="112"/>
        <v>0</v>
      </c>
      <c r="AO283" s="53">
        <f t="shared" ca="1" si="113"/>
        <v>0</v>
      </c>
      <c r="AP283" s="53">
        <f t="shared" ca="1" si="114"/>
        <v>0</v>
      </c>
      <c r="AQ283" s="53">
        <f t="shared" ca="1" si="115"/>
        <v>0</v>
      </c>
      <c r="AR283" s="53">
        <f t="shared" ca="1" si="116"/>
        <v>0</v>
      </c>
      <c r="AS283" s="53">
        <f t="shared" ca="1" si="117"/>
        <v>0</v>
      </c>
      <c r="AT283" s="53">
        <f t="shared" ca="1" si="118"/>
        <v>0</v>
      </c>
      <c r="AU283" s="53">
        <f t="shared" ca="1" si="119"/>
        <v>0</v>
      </c>
      <c r="AV283" s="53">
        <f t="shared" ca="1" si="120"/>
        <v>0</v>
      </c>
      <c r="AW283" s="53">
        <f t="shared" ca="1" si="121"/>
        <v>0</v>
      </c>
      <c r="AX283" s="53">
        <f t="shared" ca="1" si="122"/>
        <v>0</v>
      </c>
      <c r="AY283" s="53">
        <f t="shared" ca="1" si="123"/>
        <v>0</v>
      </c>
      <c r="AZ283" s="53">
        <f t="shared" ca="1" si="124"/>
        <v>0</v>
      </c>
      <c r="BA283" s="53">
        <f t="shared" ca="1" si="125"/>
        <v>0</v>
      </c>
      <c r="BB283" s="53">
        <f t="shared" ca="1" si="126"/>
        <v>0</v>
      </c>
      <c r="BC283" s="53">
        <f t="shared" ca="1" si="127"/>
        <v>0</v>
      </c>
      <c r="BD283" s="53">
        <f t="shared" ca="1" si="128"/>
        <v>0</v>
      </c>
      <c r="BE283" s="53">
        <f t="shared" ca="1" si="129"/>
        <v>0</v>
      </c>
      <c r="BF283" s="53">
        <f t="shared" ca="1" si="130"/>
        <v>0</v>
      </c>
      <c r="BG283" s="53">
        <f t="shared" ca="1" si="131"/>
        <v>0</v>
      </c>
      <c r="BH283" s="53">
        <f t="shared" ca="1" si="132"/>
        <v>1</v>
      </c>
      <c r="BI283" s="53">
        <f t="shared" ca="1" si="133"/>
        <v>0</v>
      </c>
      <c r="BJ283" s="53">
        <f t="shared" ca="1" si="134"/>
        <v>0</v>
      </c>
      <c r="BK283" s="53">
        <f t="shared" ca="1" si="135"/>
        <v>0</v>
      </c>
      <c r="BL283" s="53">
        <f t="shared" ca="1" si="136"/>
        <v>0</v>
      </c>
      <c r="BM283" s="53">
        <f t="shared" ca="1" si="137"/>
        <v>0</v>
      </c>
      <c r="BN283" s="53">
        <f t="shared" ca="1" si="138"/>
        <v>0</v>
      </c>
      <c r="BO283" s="53">
        <f t="shared" ca="1" si="139"/>
        <v>0</v>
      </c>
      <c r="BP283" s="53">
        <f t="shared" ca="1" si="140"/>
        <v>0</v>
      </c>
      <c r="BQ283" s="53">
        <f t="shared" ca="1" si="141"/>
        <v>0</v>
      </c>
      <c r="BR283" s="53">
        <f t="shared" ca="1" si="142"/>
        <v>0</v>
      </c>
      <c r="BS283" s="53">
        <f t="shared" ca="1" si="143"/>
        <v>0</v>
      </c>
      <c r="BU283" s="53">
        <v>0</v>
      </c>
      <c r="BV283" s="53">
        <v>0</v>
      </c>
      <c r="BW283" s="53">
        <v>0</v>
      </c>
      <c r="BX283" s="53">
        <v>0</v>
      </c>
      <c r="BY283" s="53">
        <v>0</v>
      </c>
      <c r="BZ283" s="53">
        <v>0</v>
      </c>
      <c r="CA283" s="53">
        <v>0</v>
      </c>
      <c r="CB283" s="53">
        <v>0</v>
      </c>
      <c r="CC283" s="53">
        <v>0</v>
      </c>
      <c r="CD283" s="53">
        <v>0</v>
      </c>
      <c r="CE283" s="53">
        <v>0</v>
      </c>
      <c r="CF283" s="53">
        <v>0</v>
      </c>
      <c r="CG283" s="53">
        <v>0</v>
      </c>
      <c r="CH283" s="53">
        <v>0</v>
      </c>
      <c r="CI283" s="53">
        <v>0</v>
      </c>
      <c r="CJ283" s="53">
        <v>0</v>
      </c>
      <c r="CK283" s="53">
        <v>0</v>
      </c>
      <c r="CL283" s="53">
        <v>0</v>
      </c>
      <c r="CM283" s="53">
        <v>0</v>
      </c>
      <c r="CN283" s="53">
        <v>0</v>
      </c>
      <c r="CO283" s="53">
        <v>0</v>
      </c>
      <c r="CP283" s="53">
        <v>0</v>
      </c>
      <c r="CQ283" s="53">
        <v>0</v>
      </c>
      <c r="CR283" s="53">
        <v>0</v>
      </c>
      <c r="CS283" s="53">
        <v>1</v>
      </c>
      <c r="CT283" s="53">
        <v>0</v>
      </c>
      <c r="CU283" s="53">
        <v>0</v>
      </c>
      <c r="CV283" s="53">
        <v>0</v>
      </c>
      <c r="CW283" s="53">
        <v>0</v>
      </c>
      <c r="CX283" s="53">
        <v>0</v>
      </c>
      <c r="CY283" s="53">
        <v>0</v>
      </c>
      <c r="CZ283" s="53">
        <v>0</v>
      </c>
      <c r="DA283" s="53">
        <v>0</v>
      </c>
      <c r="DB283" s="53">
        <v>0</v>
      </c>
      <c r="DC283" s="53">
        <v>0</v>
      </c>
      <c r="DD283" s="53">
        <v>0</v>
      </c>
    </row>
    <row r="284" spans="3:108" hidden="1" outlineLevel="1">
      <c r="C284" s="16" t="e">
        <f t="shared" si="146"/>
        <v>#DIV/0!</v>
      </c>
      <c r="D284" s="16">
        <f t="shared" si="147"/>
        <v>0</v>
      </c>
      <c r="E284" s="16">
        <f>COUNTIF($F$136:F284,F284)</f>
        <v>141</v>
      </c>
      <c r="F284" s="16" t="e">
        <f>P284</f>
        <v>#VALUE!</v>
      </c>
      <c r="G284" s="16" t="e">
        <f>Q284</f>
        <v>#VALUE!</v>
      </c>
      <c r="L284" s="16">
        <v>3</v>
      </c>
      <c r="M284" s="16"/>
      <c r="N284" s="16"/>
      <c r="O284" s="16" t="s">
        <v>2</v>
      </c>
      <c r="P284" s="70" t="e">
        <f>DGET(種族解放条件,T284,Q275:Q276)</f>
        <v>#VALUE!</v>
      </c>
      <c r="Q284" s="70" t="e">
        <f>DGET(種族解放条件,U284,Q275:Q276)</f>
        <v>#VALUE!</v>
      </c>
      <c r="R284" s="16"/>
      <c r="S284" s="16"/>
      <c r="T284" s="16">
        <v>8</v>
      </c>
      <c r="U284" s="16">
        <v>9</v>
      </c>
      <c r="AE284" s="59">
        <v>192</v>
      </c>
      <c r="AF284" s="59">
        <f ca="1">IF(AI284&lt;&gt;0,0,COUNTIF(AI$92:$AI284,0))</f>
        <v>0</v>
      </c>
      <c r="AG284" s="59" t="s">
        <v>290</v>
      </c>
      <c r="AH284" s="59" t="s">
        <v>294</v>
      </c>
      <c r="AI284" s="59">
        <f t="shared" ca="1" si="107"/>
        <v>1</v>
      </c>
      <c r="AJ284" s="53">
        <f t="shared" ca="1" si="108"/>
        <v>0</v>
      </c>
      <c r="AK284" s="53">
        <f t="shared" ca="1" si="109"/>
        <v>0</v>
      </c>
      <c r="AL284" s="53">
        <f t="shared" ca="1" si="110"/>
        <v>0</v>
      </c>
      <c r="AM284" s="53">
        <f t="shared" ca="1" si="111"/>
        <v>0</v>
      </c>
      <c r="AN284" s="53">
        <f t="shared" ca="1" si="112"/>
        <v>0</v>
      </c>
      <c r="AO284" s="53">
        <f t="shared" ca="1" si="113"/>
        <v>0</v>
      </c>
      <c r="AP284" s="53">
        <f t="shared" ca="1" si="114"/>
        <v>0</v>
      </c>
      <c r="AQ284" s="53">
        <f t="shared" ca="1" si="115"/>
        <v>0</v>
      </c>
      <c r="AR284" s="53">
        <f t="shared" ca="1" si="116"/>
        <v>0</v>
      </c>
      <c r="AS284" s="53">
        <f t="shared" ca="1" si="117"/>
        <v>0</v>
      </c>
      <c r="AT284" s="53">
        <f t="shared" ca="1" si="118"/>
        <v>0</v>
      </c>
      <c r="AU284" s="53">
        <f t="shared" ca="1" si="119"/>
        <v>0</v>
      </c>
      <c r="AV284" s="53">
        <f t="shared" ca="1" si="120"/>
        <v>0</v>
      </c>
      <c r="AW284" s="53">
        <f t="shared" ca="1" si="121"/>
        <v>0</v>
      </c>
      <c r="AX284" s="53">
        <f t="shared" ca="1" si="122"/>
        <v>0</v>
      </c>
      <c r="AY284" s="53">
        <f t="shared" ca="1" si="123"/>
        <v>0</v>
      </c>
      <c r="AZ284" s="53">
        <f t="shared" ca="1" si="124"/>
        <v>0</v>
      </c>
      <c r="BA284" s="53">
        <f t="shared" ca="1" si="125"/>
        <v>0</v>
      </c>
      <c r="BB284" s="53">
        <f t="shared" ca="1" si="126"/>
        <v>0</v>
      </c>
      <c r="BC284" s="53">
        <f t="shared" ca="1" si="127"/>
        <v>0</v>
      </c>
      <c r="BD284" s="53">
        <f t="shared" ca="1" si="128"/>
        <v>0</v>
      </c>
      <c r="BE284" s="53">
        <f t="shared" ca="1" si="129"/>
        <v>0</v>
      </c>
      <c r="BF284" s="53">
        <f t="shared" ca="1" si="130"/>
        <v>0</v>
      </c>
      <c r="BG284" s="53">
        <f t="shared" ca="1" si="131"/>
        <v>0</v>
      </c>
      <c r="BH284" s="53">
        <f t="shared" ca="1" si="132"/>
        <v>1</v>
      </c>
      <c r="BI284" s="53">
        <f t="shared" ca="1" si="133"/>
        <v>0</v>
      </c>
      <c r="BJ284" s="53">
        <f t="shared" ca="1" si="134"/>
        <v>0</v>
      </c>
      <c r="BK284" s="53">
        <f t="shared" ca="1" si="135"/>
        <v>0</v>
      </c>
      <c r="BL284" s="53">
        <f t="shared" ca="1" si="136"/>
        <v>0</v>
      </c>
      <c r="BM284" s="53">
        <f t="shared" ca="1" si="137"/>
        <v>0</v>
      </c>
      <c r="BN284" s="53">
        <f t="shared" ca="1" si="138"/>
        <v>0</v>
      </c>
      <c r="BO284" s="53">
        <f t="shared" ca="1" si="139"/>
        <v>0</v>
      </c>
      <c r="BP284" s="53">
        <f t="shared" ca="1" si="140"/>
        <v>0</v>
      </c>
      <c r="BQ284" s="53">
        <f t="shared" ca="1" si="141"/>
        <v>0</v>
      </c>
      <c r="BR284" s="53">
        <f t="shared" ca="1" si="142"/>
        <v>0</v>
      </c>
      <c r="BS284" s="53">
        <f t="shared" ca="1" si="143"/>
        <v>0</v>
      </c>
      <c r="BU284" s="53">
        <v>0</v>
      </c>
      <c r="BV284" s="53">
        <v>0</v>
      </c>
      <c r="BW284" s="53">
        <v>0</v>
      </c>
      <c r="BX284" s="53">
        <v>0</v>
      </c>
      <c r="BY284" s="53">
        <v>0</v>
      </c>
      <c r="BZ284" s="53">
        <v>0</v>
      </c>
      <c r="CA284" s="53">
        <v>0</v>
      </c>
      <c r="CB284" s="53">
        <v>0</v>
      </c>
      <c r="CC284" s="53">
        <v>0</v>
      </c>
      <c r="CD284" s="53">
        <v>0</v>
      </c>
      <c r="CE284" s="53">
        <v>0</v>
      </c>
      <c r="CF284" s="53">
        <v>0</v>
      </c>
      <c r="CG284" s="53">
        <v>0</v>
      </c>
      <c r="CH284" s="53">
        <v>0</v>
      </c>
      <c r="CI284" s="53">
        <v>0</v>
      </c>
      <c r="CJ284" s="53">
        <v>0</v>
      </c>
      <c r="CK284" s="53">
        <v>0</v>
      </c>
      <c r="CL284" s="53">
        <v>0</v>
      </c>
      <c r="CM284" s="53">
        <v>0</v>
      </c>
      <c r="CN284" s="53">
        <v>0</v>
      </c>
      <c r="CO284" s="53">
        <v>0</v>
      </c>
      <c r="CP284" s="53">
        <v>0</v>
      </c>
      <c r="CQ284" s="53">
        <v>0</v>
      </c>
      <c r="CR284" s="53">
        <v>0</v>
      </c>
      <c r="CS284" s="53">
        <v>2</v>
      </c>
      <c r="CT284" s="53">
        <v>0</v>
      </c>
      <c r="CU284" s="53">
        <v>0</v>
      </c>
      <c r="CV284" s="53">
        <v>0</v>
      </c>
      <c r="CW284" s="53">
        <v>0</v>
      </c>
      <c r="CX284" s="53">
        <v>0</v>
      </c>
      <c r="CY284" s="53">
        <v>0</v>
      </c>
      <c r="CZ284" s="53">
        <v>0</v>
      </c>
      <c r="DA284" s="53">
        <v>0</v>
      </c>
      <c r="DB284" s="53">
        <v>0</v>
      </c>
      <c r="DC284" s="53">
        <v>0</v>
      </c>
      <c r="DD284" s="53">
        <v>0</v>
      </c>
    </row>
    <row r="285" spans="3:108" hidden="1" outlineLevel="1">
      <c r="C285" s="16" t="e">
        <f t="shared" si="146"/>
        <v>#DIV/0!</v>
      </c>
      <c r="D285" s="16">
        <f t="shared" si="147"/>
        <v>0</v>
      </c>
      <c r="E285" s="16">
        <f>COUNTIF($F$136:F285,F285)</f>
        <v>142</v>
      </c>
      <c r="F285" s="16" t="e">
        <f>O285</f>
        <v>#VALUE!</v>
      </c>
      <c r="G285" s="16" t="e">
        <f>P285</f>
        <v>#VALUE!</v>
      </c>
      <c r="L285" s="16">
        <v>4</v>
      </c>
      <c r="M285" s="16"/>
      <c r="N285" s="16"/>
      <c r="O285" s="71" t="e">
        <f>DGET(種族解放条件,T285,P283:P284)</f>
        <v>#VALUE!</v>
      </c>
      <c r="P285" s="71" t="e">
        <f>DGET(種族解放条件,U285,P283:P284)</f>
        <v>#VALUE!</v>
      </c>
      <c r="Q285" s="16"/>
      <c r="R285" s="16"/>
      <c r="S285" s="16"/>
      <c r="T285" s="16">
        <v>6</v>
      </c>
      <c r="U285" s="16">
        <v>7</v>
      </c>
      <c r="AE285" s="59">
        <v>193</v>
      </c>
      <c r="AF285" s="59">
        <f ca="1">IF(AI285&lt;&gt;0,0,COUNTIF(AI$92:$AI285,0))</f>
        <v>0</v>
      </c>
      <c r="AG285" s="59" t="s">
        <v>290</v>
      </c>
      <c r="AH285" s="59" t="s">
        <v>295</v>
      </c>
      <c r="AI285" s="59">
        <f t="shared" ref="AI285:AI348" ca="1" si="148">SUM(AJ285:BS285)</f>
        <v>1</v>
      </c>
      <c r="AJ285" s="53">
        <f t="shared" ref="AJ285:AJ348" ca="1" si="149">IF(AND(BU285=0,BU$91=0),0,IF(BU285&lt;=BU$91,0,1))</f>
        <v>0</v>
      </c>
      <c r="AK285" s="53">
        <f t="shared" ref="AK285:AK348" ca="1" si="150">IF(AND(BV285=0,BV$91=0),0,IF(BV285&lt;=BV$91,0,1))</f>
        <v>0</v>
      </c>
      <c r="AL285" s="53">
        <f t="shared" ref="AL285:AL348" ca="1" si="151">IF(AND(BW285=0,BW$91=0),0,IF(BW285&lt;=BW$91,0,1))</f>
        <v>0</v>
      </c>
      <c r="AM285" s="53">
        <f t="shared" ref="AM285:AM348" ca="1" si="152">IF(AND(BX285=0,BX$91=0),0,IF(BX285&lt;=BX$91,0,1))</f>
        <v>0</v>
      </c>
      <c r="AN285" s="53">
        <f t="shared" ref="AN285:AN348" ca="1" si="153">IF(AND(BY285=0,BY$91=0),0,IF(BY285&lt;=BY$91,0,1))</f>
        <v>0</v>
      </c>
      <c r="AO285" s="53">
        <f t="shared" ref="AO285:AO348" ca="1" si="154">IF(AND(BZ285=0,BZ$91=0),0,IF(BZ285&lt;=BZ$91,0,1))</f>
        <v>0</v>
      </c>
      <c r="AP285" s="53">
        <f t="shared" ref="AP285:AP348" ca="1" si="155">IF(AND(CA285=0,CA$91=0),0,IF(CA285&lt;=CA$91,0,1))</f>
        <v>0</v>
      </c>
      <c r="AQ285" s="53">
        <f t="shared" ref="AQ285:AQ348" ca="1" si="156">IF(AND(CB285=0,CB$91=0),0,IF(CB285&lt;=CB$91,0,1))</f>
        <v>0</v>
      </c>
      <c r="AR285" s="53">
        <f t="shared" ref="AR285:AR348" ca="1" si="157">IF(AND(CC285=0,CC$91=0),0,IF(CC285&lt;=CC$91,0,1))</f>
        <v>0</v>
      </c>
      <c r="AS285" s="53">
        <f t="shared" ref="AS285:AS348" ca="1" si="158">IF(AND(CD285=0,CD$91=0),0,IF(CD285&lt;=CD$91,0,1))</f>
        <v>0</v>
      </c>
      <c r="AT285" s="53">
        <f t="shared" ref="AT285:AT348" ca="1" si="159">IF(AND(CE285=0,CE$91=0),0,IF(CE285&lt;=CE$91,0,1))</f>
        <v>0</v>
      </c>
      <c r="AU285" s="53">
        <f t="shared" ref="AU285:AU348" ca="1" si="160">IF(AND(CF285=0,CF$91=0),0,IF(CF285&lt;=CF$91,0,1))</f>
        <v>0</v>
      </c>
      <c r="AV285" s="53">
        <f t="shared" ref="AV285:AV348" ca="1" si="161">IF(AND(CG285=0,CG$91=0),0,IF(CG285&lt;=CG$91,0,1))</f>
        <v>0</v>
      </c>
      <c r="AW285" s="53">
        <f t="shared" ref="AW285:AW348" ca="1" si="162">IF(AND(CH285=0,CH$91=0),0,IF(CH285&lt;=CH$91,0,1))</f>
        <v>0</v>
      </c>
      <c r="AX285" s="53">
        <f t="shared" ref="AX285:AX348" ca="1" si="163">IF(AND(CI285=0,CI$91=0),0,IF(CI285&lt;=CI$91,0,1))</f>
        <v>0</v>
      </c>
      <c r="AY285" s="53">
        <f t="shared" ref="AY285:AY348" ca="1" si="164">IF(AND(CJ285=0,CJ$91=0),0,IF(CJ285&lt;=CJ$91,0,1))</f>
        <v>0</v>
      </c>
      <c r="AZ285" s="53">
        <f t="shared" ref="AZ285:AZ348" ca="1" si="165">IF(AND(CK285=0,CK$91=0),0,IF(CK285&lt;=CK$91,0,1))</f>
        <v>0</v>
      </c>
      <c r="BA285" s="53">
        <f t="shared" ref="BA285:BA348" ca="1" si="166">IF(AND(CL285=0,CL$91=0),0,IF(CL285&lt;=CL$91,0,1))</f>
        <v>0</v>
      </c>
      <c r="BB285" s="53">
        <f t="shared" ref="BB285:BB348" ca="1" si="167">IF(AND(CM285=0,CM$91=0),0,IF(CM285&lt;=CM$91,0,1))</f>
        <v>0</v>
      </c>
      <c r="BC285" s="53">
        <f t="shared" ref="BC285:BC348" ca="1" si="168">IF(AND(CN285=0,CN$91=0),0,IF(CN285&lt;=CN$91,0,1))</f>
        <v>0</v>
      </c>
      <c r="BD285" s="53">
        <f t="shared" ref="BD285:BD348" ca="1" si="169">IF(AND(CO285=0,CO$91=0),0,IF(CO285&lt;=CO$91,0,1))</f>
        <v>0</v>
      </c>
      <c r="BE285" s="53">
        <f t="shared" ref="BE285:BE348" ca="1" si="170">IF(AND(CP285=0,CP$91=0),0,IF(CP285&lt;=CP$91,0,1))</f>
        <v>0</v>
      </c>
      <c r="BF285" s="53">
        <f t="shared" ref="BF285:BF348" ca="1" si="171">IF(AND(CQ285=0,CQ$91=0),0,IF(CQ285&lt;=CQ$91,0,1))</f>
        <v>0</v>
      </c>
      <c r="BG285" s="53">
        <f t="shared" ref="BG285:BG348" ca="1" si="172">IF(AND(CR285=0,CR$91=0),0,IF(CR285&lt;=CR$91,0,1))</f>
        <v>0</v>
      </c>
      <c r="BH285" s="53">
        <f t="shared" ref="BH285:BH348" ca="1" si="173">IF(AND(CS285=0,CS$91=0),0,IF(CS285&lt;=CS$91,0,1))</f>
        <v>1</v>
      </c>
      <c r="BI285" s="53">
        <f t="shared" ref="BI285:BI348" ca="1" si="174">IF(AND(CT285=0,CT$91=0),0,IF(CT285&lt;=CT$91,0,1))</f>
        <v>0</v>
      </c>
      <c r="BJ285" s="53">
        <f t="shared" ref="BJ285:BJ348" ca="1" si="175">IF(AND(CU285=0,CU$91=0),0,IF(CU285&lt;=CU$91,0,1))</f>
        <v>0</v>
      </c>
      <c r="BK285" s="53">
        <f t="shared" ref="BK285:BK348" ca="1" si="176">IF(AND(CV285=0,CV$91=0),0,IF(CV285&lt;=CV$91,0,1))</f>
        <v>0</v>
      </c>
      <c r="BL285" s="53">
        <f t="shared" ref="BL285:BL348" ca="1" si="177">IF(AND(CW285=0,CW$91=0),0,IF(CW285&lt;=CW$91,0,1))</f>
        <v>0</v>
      </c>
      <c r="BM285" s="53">
        <f t="shared" ref="BM285:BM348" ca="1" si="178">IF(AND(CX285=0,CX$91=0),0,IF(CX285&lt;=CX$91,0,1))</f>
        <v>0</v>
      </c>
      <c r="BN285" s="53">
        <f t="shared" ref="BN285:BN348" ca="1" si="179">IF(AND(CY285=0,CY$91=0),0,IF(CY285&lt;=CY$91,0,1))</f>
        <v>0</v>
      </c>
      <c r="BO285" s="53">
        <f t="shared" ref="BO285:BO348" ca="1" si="180">IF(AND(CZ285=0,CZ$91=0),0,IF(CZ285&lt;=CZ$91,0,1))</f>
        <v>0</v>
      </c>
      <c r="BP285" s="53">
        <f t="shared" ref="BP285:BP348" ca="1" si="181">IF(AND(DA285=0,DA$91=0),0,IF(DA285&lt;=DA$91,0,1))</f>
        <v>0</v>
      </c>
      <c r="BQ285" s="53">
        <f t="shared" ref="BQ285:BQ348" ca="1" si="182">IF(AND(DB285=0,DB$91=0),0,IF(DB285&lt;=DB$91,0,1))</f>
        <v>0</v>
      </c>
      <c r="BR285" s="53">
        <f t="shared" ref="BR285:BR348" ca="1" si="183">IF(AND(DC285=0,DC$91=0),0,IF(DC285&lt;=DC$91,0,1))</f>
        <v>0</v>
      </c>
      <c r="BS285" s="53">
        <f t="shared" ref="BS285:BS348" ca="1" si="184">IF(AND(DD285=0,DD$91=0),0,IF(DD285&lt;=DD$91,0,1))</f>
        <v>0</v>
      </c>
      <c r="BU285" s="53">
        <v>0</v>
      </c>
      <c r="BV285" s="53">
        <v>0</v>
      </c>
      <c r="BW285" s="53">
        <v>0</v>
      </c>
      <c r="BX285" s="53">
        <v>0</v>
      </c>
      <c r="BY285" s="53">
        <v>0</v>
      </c>
      <c r="BZ285" s="53">
        <v>0</v>
      </c>
      <c r="CA285" s="53">
        <v>0</v>
      </c>
      <c r="CB285" s="53">
        <v>0</v>
      </c>
      <c r="CC285" s="53">
        <v>0</v>
      </c>
      <c r="CD285" s="53">
        <v>0</v>
      </c>
      <c r="CE285" s="53">
        <v>0</v>
      </c>
      <c r="CF285" s="53">
        <v>0</v>
      </c>
      <c r="CG285" s="53">
        <v>0</v>
      </c>
      <c r="CH285" s="53">
        <v>0</v>
      </c>
      <c r="CI285" s="53">
        <v>0</v>
      </c>
      <c r="CJ285" s="53">
        <v>0</v>
      </c>
      <c r="CK285" s="53">
        <v>0</v>
      </c>
      <c r="CL285" s="53">
        <v>0</v>
      </c>
      <c r="CM285" s="53">
        <v>0</v>
      </c>
      <c r="CN285" s="53">
        <v>0</v>
      </c>
      <c r="CO285" s="53">
        <v>0</v>
      </c>
      <c r="CP285" s="53">
        <v>0</v>
      </c>
      <c r="CQ285" s="53">
        <v>0</v>
      </c>
      <c r="CR285" s="53">
        <v>0</v>
      </c>
      <c r="CS285" s="53">
        <v>3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0</v>
      </c>
      <c r="DA285" s="53">
        <v>0</v>
      </c>
      <c r="DB285" s="53">
        <v>0</v>
      </c>
      <c r="DC285" s="53">
        <v>0</v>
      </c>
      <c r="DD285" s="53">
        <v>0</v>
      </c>
    </row>
    <row r="286" spans="3:108" hidden="1" outlineLevel="1">
      <c r="C286" s="16" t="e">
        <f t="shared" si="146"/>
        <v>#DIV/0!</v>
      </c>
      <c r="D286" s="16">
        <f t="shared" si="147"/>
        <v>0</v>
      </c>
      <c r="E286" s="16">
        <f>COUNTIF($F$136:F286,F286)</f>
        <v>143</v>
      </c>
      <c r="F286" s="16" t="e">
        <f>M286</f>
        <v>#VALUE!</v>
      </c>
      <c r="G286" s="16" t="e">
        <f>N286</f>
        <v>#VALUE!</v>
      </c>
      <c r="L286" s="16">
        <v>5</v>
      </c>
      <c r="M286" s="72" t="e">
        <f>DGET(種族解放条件,T286,O284:O285)</f>
        <v>#VALUE!</v>
      </c>
      <c r="N286" s="72" t="e">
        <f>DGET(種族解放条件,U286,O284:O285)</f>
        <v>#VALUE!</v>
      </c>
      <c r="O286" s="16"/>
      <c r="P286" s="16"/>
      <c r="Q286" s="16"/>
      <c r="R286" s="16"/>
      <c r="S286" s="16"/>
      <c r="T286" s="16">
        <v>6</v>
      </c>
      <c r="U286" s="16">
        <v>7</v>
      </c>
      <c r="AE286" s="59">
        <v>194</v>
      </c>
      <c r="AF286" s="59">
        <f ca="1">IF(AI286&lt;&gt;0,0,COUNTIF(AI$92:$AI286,0))</f>
        <v>0</v>
      </c>
      <c r="AG286" s="59" t="s">
        <v>290</v>
      </c>
      <c r="AH286" s="59" t="s">
        <v>296</v>
      </c>
      <c r="AI286" s="59">
        <f t="shared" ca="1" si="148"/>
        <v>1</v>
      </c>
      <c r="AJ286" s="53">
        <f t="shared" ca="1" si="149"/>
        <v>0</v>
      </c>
      <c r="AK286" s="53">
        <f t="shared" ca="1" si="150"/>
        <v>0</v>
      </c>
      <c r="AL286" s="53">
        <f t="shared" ca="1" si="151"/>
        <v>0</v>
      </c>
      <c r="AM286" s="53">
        <f t="shared" ca="1" si="152"/>
        <v>0</v>
      </c>
      <c r="AN286" s="53">
        <f t="shared" ca="1" si="153"/>
        <v>0</v>
      </c>
      <c r="AO286" s="53">
        <f t="shared" ca="1" si="154"/>
        <v>0</v>
      </c>
      <c r="AP286" s="53">
        <f t="shared" ca="1" si="155"/>
        <v>0</v>
      </c>
      <c r="AQ286" s="53">
        <f t="shared" ca="1" si="156"/>
        <v>0</v>
      </c>
      <c r="AR286" s="53">
        <f t="shared" ca="1" si="157"/>
        <v>0</v>
      </c>
      <c r="AS286" s="53">
        <f t="shared" ca="1" si="158"/>
        <v>0</v>
      </c>
      <c r="AT286" s="53">
        <f t="shared" ca="1" si="159"/>
        <v>0</v>
      </c>
      <c r="AU286" s="53">
        <f t="shared" ca="1" si="160"/>
        <v>0</v>
      </c>
      <c r="AV286" s="53">
        <f t="shared" ca="1" si="161"/>
        <v>0</v>
      </c>
      <c r="AW286" s="53">
        <f t="shared" ca="1" si="162"/>
        <v>0</v>
      </c>
      <c r="AX286" s="53">
        <f t="shared" ca="1" si="163"/>
        <v>0</v>
      </c>
      <c r="AY286" s="53">
        <f t="shared" ca="1" si="164"/>
        <v>0</v>
      </c>
      <c r="AZ286" s="53">
        <f t="shared" ca="1" si="165"/>
        <v>0</v>
      </c>
      <c r="BA286" s="53">
        <f t="shared" ca="1" si="166"/>
        <v>0</v>
      </c>
      <c r="BB286" s="53">
        <f t="shared" ca="1" si="167"/>
        <v>0</v>
      </c>
      <c r="BC286" s="53">
        <f t="shared" ca="1" si="168"/>
        <v>0</v>
      </c>
      <c r="BD286" s="53">
        <f t="shared" ca="1" si="169"/>
        <v>0</v>
      </c>
      <c r="BE286" s="53">
        <f t="shared" ca="1" si="170"/>
        <v>0</v>
      </c>
      <c r="BF286" s="53">
        <f t="shared" ca="1" si="171"/>
        <v>0</v>
      </c>
      <c r="BG286" s="53">
        <f t="shared" ca="1" si="172"/>
        <v>0</v>
      </c>
      <c r="BH286" s="53">
        <f t="shared" ca="1" si="173"/>
        <v>1</v>
      </c>
      <c r="BI286" s="53">
        <f t="shared" ca="1" si="174"/>
        <v>0</v>
      </c>
      <c r="BJ286" s="53">
        <f t="shared" ca="1" si="175"/>
        <v>0</v>
      </c>
      <c r="BK286" s="53">
        <f t="shared" ca="1" si="176"/>
        <v>0</v>
      </c>
      <c r="BL286" s="53">
        <f t="shared" ca="1" si="177"/>
        <v>0</v>
      </c>
      <c r="BM286" s="53">
        <f t="shared" ca="1" si="178"/>
        <v>0</v>
      </c>
      <c r="BN286" s="53">
        <f t="shared" ca="1" si="179"/>
        <v>0</v>
      </c>
      <c r="BO286" s="53">
        <f t="shared" ca="1" si="180"/>
        <v>0</v>
      </c>
      <c r="BP286" s="53">
        <f t="shared" ca="1" si="181"/>
        <v>0</v>
      </c>
      <c r="BQ286" s="53">
        <f t="shared" ca="1" si="182"/>
        <v>0</v>
      </c>
      <c r="BR286" s="53">
        <f t="shared" ca="1" si="183"/>
        <v>0</v>
      </c>
      <c r="BS286" s="53">
        <f t="shared" ca="1" si="184"/>
        <v>0</v>
      </c>
      <c r="BU286" s="53">
        <v>0</v>
      </c>
      <c r="BV286" s="53">
        <v>0</v>
      </c>
      <c r="BW286" s="53">
        <v>0</v>
      </c>
      <c r="BX286" s="53">
        <v>0</v>
      </c>
      <c r="BY286" s="53">
        <v>0</v>
      </c>
      <c r="BZ286" s="53">
        <v>0</v>
      </c>
      <c r="CA286" s="53">
        <v>0</v>
      </c>
      <c r="CB286" s="53">
        <v>0</v>
      </c>
      <c r="CC286" s="53">
        <v>0</v>
      </c>
      <c r="CD286" s="53">
        <v>0</v>
      </c>
      <c r="CE286" s="53">
        <v>0</v>
      </c>
      <c r="CF286" s="53">
        <v>0</v>
      </c>
      <c r="CG286" s="53">
        <v>0</v>
      </c>
      <c r="CH286" s="53">
        <v>0</v>
      </c>
      <c r="CI286" s="53">
        <v>0</v>
      </c>
      <c r="CJ286" s="53">
        <v>0</v>
      </c>
      <c r="CK286" s="53">
        <v>0</v>
      </c>
      <c r="CL286" s="53">
        <v>0</v>
      </c>
      <c r="CM286" s="53">
        <v>0</v>
      </c>
      <c r="CN286" s="53">
        <v>0</v>
      </c>
      <c r="CO286" s="53">
        <v>0</v>
      </c>
      <c r="CP286" s="53">
        <v>0</v>
      </c>
      <c r="CQ286" s="53">
        <v>0</v>
      </c>
      <c r="CR286" s="53">
        <v>0</v>
      </c>
      <c r="CS286" s="53">
        <v>4</v>
      </c>
      <c r="CT286" s="53">
        <v>0</v>
      </c>
      <c r="CU286" s="53">
        <v>0</v>
      </c>
      <c r="CV286" s="53">
        <v>0</v>
      </c>
      <c r="CW286" s="53">
        <v>0</v>
      </c>
      <c r="CX286" s="53">
        <v>0</v>
      </c>
      <c r="CY286" s="53">
        <v>0</v>
      </c>
      <c r="CZ286" s="53">
        <v>0</v>
      </c>
      <c r="DA286" s="53">
        <v>0</v>
      </c>
      <c r="DB286" s="53">
        <v>0</v>
      </c>
      <c r="DC286" s="53">
        <v>0</v>
      </c>
      <c r="DD286" s="53">
        <v>0</v>
      </c>
    </row>
    <row r="287" spans="3:108" hidden="1" outlineLevel="1">
      <c r="C287" s="16" t="e">
        <f t="shared" si="146"/>
        <v>#DIV/0!</v>
      </c>
      <c r="D287" s="16">
        <f t="shared" si="147"/>
        <v>0</v>
      </c>
      <c r="E287" s="16">
        <f>COUNTIF($F$136:F287,F287)</f>
        <v>144</v>
      </c>
      <c r="F287" s="16" t="e">
        <f>M287</f>
        <v>#VALUE!</v>
      </c>
      <c r="G287" s="16" t="e">
        <f>N287</f>
        <v>#VALUE!</v>
      </c>
      <c r="L287" s="16">
        <v>5</v>
      </c>
      <c r="M287" s="72" t="e">
        <f>DGET(種族解放条件,T287,O284:O285)</f>
        <v>#VALUE!</v>
      </c>
      <c r="N287" s="72" t="e">
        <f>DGET(種族解放条件,U287,O284:O285)</f>
        <v>#VALUE!</v>
      </c>
      <c r="O287" s="16" t="s">
        <v>2</v>
      </c>
      <c r="P287" s="16"/>
      <c r="Q287" s="16"/>
      <c r="R287" s="16"/>
      <c r="S287" s="16"/>
      <c r="T287" s="16">
        <v>8</v>
      </c>
      <c r="U287" s="16">
        <v>9</v>
      </c>
      <c r="AE287" s="59">
        <v>195</v>
      </c>
      <c r="AF287" s="59">
        <f ca="1">IF(AI287&lt;&gt;0,0,COUNTIF(AI$92:$AI287,0))</f>
        <v>0</v>
      </c>
      <c r="AG287" s="59" t="s">
        <v>290</v>
      </c>
      <c r="AH287" s="59" t="s">
        <v>297</v>
      </c>
      <c r="AI287" s="59">
        <f t="shared" ca="1" si="148"/>
        <v>1</v>
      </c>
      <c r="AJ287" s="53">
        <f t="shared" ca="1" si="149"/>
        <v>0</v>
      </c>
      <c r="AK287" s="53">
        <f t="shared" ca="1" si="150"/>
        <v>0</v>
      </c>
      <c r="AL287" s="53">
        <f t="shared" ca="1" si="151"/>
        <v>0</v>
      </c>
      <c r="AM287" s="53">
        <f t="shared" ca="1" si="152"/>
        <v>0</v>
      </c>
      <c r="AN287" s="53">
        <f t="shared" ca="1" si="153"/>
        <v>0</v>
      </c>
      <c r="AO287" s="53">
        <f t="shared" ca="1" si="154"/>
        <v>0</v>
      </c>
      <c r="AP287" s="53">
        <f t="shared" ca="1" si="155"/>
        <v>0</v>
      </c>
      <c r="AQ287" s="53">
        <f t="shared" ca="1" si="156"/>
        <v>0</v>
      </c>
      <c r="AR287" s="53">
        <f t="shared" ca="1" si="157"/>
        <v>0</v>
      </c>
      <c r="AS287" s="53">
        <f t="shared" ca="1" si="158"/>
        <v>0</v>
      </c>
      <c r="AT287" s="53">
        <f t="shared" ca="1" si="159"/>
        <v>0</v>
      </c>
      <c r="AU287" s="53">
        <f t="shared" ca="1" si="160"/>
        <v>0</v>
      </c>
      <c r="AV287" s="53">
        <f t="shared" ca="1" si="161"/>
        <v>0</v>
      </c>
      <c r="AW287" s="53">
        <f t="shared" ca="1" si="162"/>
        <v>0</v>
      </c>
      <c r="AX287" s="53">
        <f t="shared" ca="1" si="163"/>
        <v>0</v>
      </c>
      <c r="AY287" s="53">
        <f t="shared" ca="1" si="164"/>
        <v>0</v>
      </c>
      <c r="AZ287" s="53">
        <f t="shared" ca="1" si="165"/>
        <v>0</v>
      </c>
      <c r="BA287" s="53">
        <f t="shared" ca="1" si="166"/>
        <v>0</v>
      </c>
      <c r="BB287" s="53">
        <f t="shared" ca="1" si="167"/>
        <v>0</v>
      </c>
      <c r="BC287" s="53">
        <f t="shared" ca="1" si="168"/>
        <v>0</v>
      </c>
      <c r="BD287" s="53">
        <f t="shared" ca="1" si="169"/>
        <v>0</v>
      </c>
      <c r="BE287" s="53">
        <f t="shared" ca="1" si="170"/>
        <v>0</v>
      </c>
      <c r="BF287" s="53">
        <f t="shared" ca="1" si="171"/>
        <v>0</v>
      </c>
      <c r="BG287" s="53">
        <f t="shared" ca="1" si="172"/>
        <v>0</v>
      </c>
      <c r="BH287" s="53">
        <f t="shared" ca="1" si="173"/>
        <v>1</v>
      </c>
      <c r="BI287" s="53">
        <f t="shared" ca="1" si="174"/>
        <v>0</v>
      </c>
      <c r="BJ287" s="53">
        <f t="shared" ca="1" si="175"/>
        <v>0</v>
      </c>
      <c r="BK287" s="53">
        <f t="shared" ca="1" si="176"/>
        <v>0</v>
      </c>
      <c r="BL287" s="53">
        <f t="shared" ca="1" si="177"/>
        <v>0</v>
      </c>
      <c r="BM287" s="53">
        <f t="shared" ca="1" si="178"/>
        <v>0</v>
      </c>
      <c r="BN287" s="53">
        <f t="shared" ca="1" si="179"/>
        <v>0</v>
      </c>
      <c r="BO287" s="53">
        <f t="shared" ca="1" si="180"/>
        <v>0</v>
      </c>
      <c r="BP287" s="53">
        <f t="shared" ca="1" si="181"/>
        <v>0</v>
      </c>
      <c r="BQ287" s="53">
        <f t="shared" ca="1" si="182"/>
        <v>0</v>
      </c>
      <c r="BR287" s="53">
        <f t="shared" ca="1" si="183"/>
        <v>0</v>
      </c>
      <c r="BS287" s="53">
        <f t="shared" ca="1" si="184"/>
        <v>0</v>
      </c>
      <c r="BU287" s="53">
        <v>0</v>
      </c>
      <c r="BV287" s="53">
        <v>0</v>
      </c>
      <c r="BW287" s="53">
        <v>0</v>
      </c>
      <c r="BX287" s="53">
        <v>0</v>
      </c>
      <c r="BY287" s="53">
        <v>0</v>
      </c>
      <c r="BZ287" s="53">
        <v>0</v>
      </c>
      <c r="CA287" s="53">
        <v>0</v>
      </c>
      <c r="CB287" s="53">
        <v>0</v>
      </c>
      <c r="CC287" s="53">
        <v>0</v>
      </c>
      <c r="CD287" s="53">
        <v>0</v>
      </c>
      <c r="CE287" s="53">
        <v>0</v>
      </c>
      <c r="CF287" s="53">
        <v>0</v>
      </c>
      <c r="CG287" s="53">
        <v>0</v>
      </c>
      <c r="CH287" s="53">
        <v>0</v>
      </c>
      <c r="CI287" s="53">
        <v>0</v>
      </c>
      <c r="CJ287" s="53">
        <v>0</v>
      </c>
      <c r="CK287" s="53">
        <v>0</v>
      </c>
      <c r="CL287" s="53">
        <v>0</v>
      </c>
      <c r="CM287" s="53">
        <v>0</v>
      </c>
      <c r="CN287" s="53">
        <v>0</v>
      </c>
      <c r="CO287" s="53">
        <v>0</v>
      </c>
      <c r="CP287" s="53">
        <v>0</v>
      </c>
      <c r="CQ287" s="53">
        <v>0</v>
      </c>
      <c r="CR287" s="53">
        <v>0</v>
      </c>
      <c r="CS287" s="53">
        <v>5</v>
      </c>
      <c r="CT287" s="53">
        <v>0</v>
      </c>
      <c r="CU287" s="53">
        <v>0</v>
      </c>
      <c r="CV287" s="53">
        <v>0</v>
      </c>
      <c r="CW287" s="53">
        <v>0</v>
      </c>
      <c r="CX287" s="53">
        <v>0</v>
      </c>
      <c r="CY287" s="53">
        <v>0</v>
      </c>
      <c r="CZ287" s="53">
        <v>0</v>
      </c>
      <c r="DA287" s="53">
        <v>0</v>
      </c>
      <c r="DB287" s="53">
        <v>0</v>
      </c>
      <c r="DC287" s="53">
        <v>0</v>
      </c>
      <c r="DD287" s="53">
        <v>0</v>
      </c>
    </row>
    <row r="288" spans="3:108" hidden="1" outlineLevel="1">
      <c r="C288" s="16" t="e">
        <f t="shared" si="146"/>
        <v>#DIV/0!</v>
      </c>
      <c r="D288" s="16">
        <f t="shared" si="147"/>
        <v>0</v>
      </c>
      <c r="E288" s="16">
        <f>COUNTIF($F$136:F288,F288)</f>
        <v>145</v>
      </c>
      <c r="F288" s="16" t="e">
        <f>O288</f>
        <v>#VALUE!</v>
      </c>
      <c r="G288" s="16" t="e">
        <f>P288</f>
        <v>#VALUE!</v>
      </c>
      <c r="L288" s="16">
        <v>4</v>
      </c>
      <c r="M288" s="16"/>
      <c r="N288" s="16"/>
      <c r="O288" s="71" t="e">
        <f>DGET(種族解放条件,T288,P283:P284)</f>
        <v>#VALUE!</v>
      </c>
      <c r="P288" s="71" t="e">
        <f>DGET(種族解放条件,U288,P283:P284)</f>
        <v>#VALUE!</v>
      </c>
      <c r="Q288" s="16"/>
      <c r="R288" s="16"/>
      <c r="S288" s="16"/>
      <c r="T288" s="16">
        <v>8</v>
      </c>
      <c r="U288" s="16">
        <v>9</v>
      </c>
      <c r="AE288" s="59">
        <v>196</v>
      </c>
      <c r="AF288" s="59">
        <f ca="1">IF(AI288&lt;&gt;0,0,COUNTIF(AI$92:$AI288,0))</f>
        <v>0</v>
      </c>
      <c r="AG288" s="59" t="s">
        <v>290</v>
      </c>
      <c r="AH288" s="59" t="s">
        <v>298</v>
      </c>
      <c r="AI288" s="59">
        <f t="shared" ca="1" si="148"/>
        <v>1</v>
      </c>
      <c r="AJ288" s="53">
        <f t="shared" ca="1" si="149"/>
        <v>0</v>
      </c>
      <c r="AK288" s="53">
        <f t="shared" ca="1" si="150"/>
        <v>0</v>
      </c>
      <c r="AL288" s="53">
        <f t="shared" ca="1" si="151"/>
        <v>0</v>
      </c>
      <c r="AM288" s="53">
        <f t="shared" ca="1" si="152"/>
        <v>0</v>
      </c>
      <c r="AN288" s="53">
        <f t="shared" ca="1" si="153"/>
        <v>0</v>
      </c>
      <c r="AO288" s="53">
        <f t="shared" ca="1" si="154"/>
        <v>0</v>
      </c>
      <c r="AP288" s="53">
        <f t="shared" ca="1" si="155"/>
        <v>0</v>
      </c>
      <c r="AQ288" s="53">
        <f t="shared" ca="1" si="156"/>
        <v>0</v>
      </c>
      <c r="AR288" s="53">
        <f t="shared" ca="1" si="157"/>
        <v>0</v>
      </c>
      <c r="AS288" s="53">
        <f t="shared" ca="1" si="158"/>
        <v>0</v>
      </c>
      <c r="AT288" s="53">
        <f t="shared" ca="1" si="159"/>
        <v>0</v>
      </c>
      <c r="AU288" s="53">
        <f t="shared" ca="1" si="160"/>
        <v>0</v>
      </c>
      <c r="AV288" s="53">
        <f t="shared" ca="1" si="161"/>
        <v>0</v>
      </c>
      <c r="AW288" s="53">
        <f t="shared" ca="1" si="162"/>
        <v>0</v>
      </c>
      <c r="AX288" s="53">
        <f t="shared" ca="1" si="163"/>
        <v>0</v>
      </c>
      <c r="AY288" s="53">
        <f t="shared" ca="1" si="164"/>
        <v>0</v>
      </c>
      <c r="AZ288" s="53">
        <f t="shared" ca="1" si="165"/>
        <v>0</v>
      </c>
      <c r="BA288" s="53">
        <f t="shared" ca="1" si="166"/>
        <v>0</v>
      </c>
      <c r="BB288" s="53">
        <f t="shared" ca="1" si="167"/>
        <v>0</v>
      </c>
      <c r="BC288" s="53">
        <f t="shared" ca="1" si="168"/>
        <v>0</v>
      </c>
      <c r="BD288" s="53">
        <f t="shared" ca="1" si="169"/>
        <v>0</v>
      </c>
      <c r="BE288" s="53">
        <f t="shared" ca="1" si="170"/>
        <v>0</v>
      </c>
      <c r="BF288" s="53">
        <f t="shared" ca="1" si="171"/>
        <v>0</v>
      </c>
      <c r="BG288" s="53">
        <f t="shared" ca="1" si="172"/>
        <v>0</v>
      </c>
      <c r="BH288" s="53">
        <f t="shared" ca="1" si="173"/>
        <v>1</v>
      </c>
      <c r="BI288" s="53">
        <f t="shared" ca="1" si="174"/>
        <v>0</v>
      </c>
      <c r="BJ288" s="53">
        <f t="shared" ca="1" si="175"/>
        <v>0</v>
      </c>
      <c r="BK288" s="53">
        <f t="shared" ca="1" si="176"/>
        <v>0</v>
      </c>
      <c r="BL288" s="53">
        <f t="shared" ca="1" si="177"/>
        <v>0</v>
      </c>
      <c r="BM288" s="53">
        <f t="shared" ca="1" si="178"/>
        <v>0</v>
      </c>
      <c r="BN288" s="53">
        <f t="shared" ca="1" si="179"/>
        <v>0</v>
      </c>
      <c r="BO288" s="53">
        <f t="shared" ca="1" si="180"/>
        <v>0</v>
      </c>
      <c r="BP288" s="53">
        <f t="shared" ca="1" si="181"/>
        <v>0</v>
      </c>
      <c r="BQ288" s="53">
        <f t="shared" ca="1" si="182"/>
        <v>0</v>
      </c>
      <c r="BR288" s="53">
        <f t="shared" ca="1" si="183"/>
        <v>0</v>
      </c>
      <c r="BS288" s="53">
        <f t="shared" ca="1" si="184"/>
        <v>0</v>
      </c>
      <c r="BU288" s="53">
        <v>0</v>
      </c>
      <c r="BV288" s="53">
        <v>0</v>
      </c>
      <c r="BW288" s="53">
        <v>0</v>
      </c>
      <c r="BX288" s="53">
        <v>0</v>
      </c>
      <c r="BY288" s="53">
        <v>0</v>
      </c>
      <c r="BZ288" s="53">
        <v>0</v>
      </c>
      <c r="CA288" s="53">
        <v>0</v>
      </c>
      <c r="CB288" s="53">
        <v>0</v>
      </c>
      <c r="CC288" s="53">
        <v>0</v>
      </c>
      <c r="CD288" s="53">
        <v>0</v>
      </c>
      <c r="CE288" s="53">
        <v>0</v>
      </c>
      <c r="CF288" s="53">
        <v>0</v>
      </c>
      <c r="CG288" s="53">
        <v>0</v>
      </c>
      <c r="CH288" s="53">
        <v>0</v>
      </c>
      <c r="CI288" s="53">
        <v>0</v>
      </c>
      <c r="CJ288" s="53">
        <v>0</v>
      </c>
      <c r="CK288" s="53">
        <v>0</v>
      </c>
      <c r="CL288" s="53">
        <v>0</v>
      </c>
      <c r="CM288" s="53">
        <v>0</v>
      </c>
      <c r="CN288" s="53">
        <v>0</v>
      </c>
      <c r="CO288" s="53">
        <v>0</v>
      </c>
      <c r="CP288" s="53">
        <v>0</v>
      </c>
      <c r="CQ288" s="53">
        <v>0</v>
      </c>
      <c r="CR288" s="53">
        <v>0</v>
      </c>
      <c r="CS288" s="53">
        <v>6</v>
      </c>
      <c r="CT288" s="53">
        <v>0</v>
      </c>
      <c r="CU288" s="53">
        <v>0</v>
      </c>
      <c r="CV288" s="53">
        <v>0</v>
      </c>
      <c r="CW288" s="53">
        <v>0</v>
      </c>
      <c r="CX288" s="53">
        <v>0</v>
      </c>
      <c r="CY288" s="53">
        <v>0</v>
      </c>
      <c r="CZ288" s="53">
        <v>0</v>
      </c>
      <c r="DA288" s="53">
        <v>0</v>
      </c>
      <c r="DB288" s="53">
        <v>0</v>
      </c>
      <c r="DC288" s="53">
        <v>0</v>
      </c>
      <c r="DD288" s="53">
        <v>0</v>
      </c>
    </row>
    <row r="289" spans="3:108" hidden="1" outlineLevel="1">
      <c r="C289" s="16" t="e">
        <f t="shared" si="146"/>
        <v>#DIV/0!</v>
      </c>
      <c r="D289" s="16">
        <f t="shared" si="147"/>
        <v>0</v>
      </c>
      <c r="E289" s="16">
        <f>COUNTIF($F$136:F289,F289)</f>
        <v>146</v>
      </c>
      <c r="F289" s="16" t="e">
        <f>M289</f>
        <v>#VALUE!</v>
      </c>
      <c r="G289" s="16" t="e">
        <f>N289</f>
        <v>#VALUE!</v>
      </c>
      <c r="L289" s="16">
        <v>5</v>
      </c>
      <c r="M289" s="72" t="e">
        <f>DGET(種族解放条件,T289,O287:O288)</f>
        <v>#VALUE!</v>
      </c>
      <c r="N289" s="72" t="e">
        <f>DGET(種族解放条件,U289,O287:O288)</f>
        <v>#VALUE!</v>
      </c>
      <c r="O289" s="16"/>
      <c r="P289" s="16"/>
      <c r="Q289" s="16"/>
      <c r="R289" s="16"/>
      <c r="S289" s="16"/>
      <c r="T289" s="16">
        <v>6</v>
      </c>
      <c r="U289" s="16">
        <v>7</v>
      </c>
      <c r="AE289" s="59">
        <v>197</v>
      </c>
      <c r="AF289" s="59">
        <f ca="1">IF(AI289&lt;&gt;0,0,COUNTIF(AI$92:$AI289,0))</f>
        <v>0</v>
      </c>
      <c r="AG289" s="59" t="s">
        <v>299</v>
      </c>
      <c r="AH289" s="59" t="s">
        <v>300</v>
      </c>
      <c r="AI289" s="59">
        <f t="shared" ca="1" si="148"/>
        <v>1</v>
      </c>
      <c r="AJ289" s="53">
        <f t="shared" ca="1" si="149"/>
        <v>0</v>
      </c>
      <c r="AK289" s="53">
        <f t="shared" ca="1" si="150"/>
        <v>0</v>
      </c>
      <c r="AL289" s="53">
        <f t="shared" ca="1" si="151"/>
        <v>0</v>
      </c>
      <c r="AM289" s="53">
        <f t="shared" ca="1" si="152"/>
        <v>0</v>
      </c>
      <c r="AN289" s="53">
        <f t="shared" ca="1" si="153"/>
        <v>0</v>
      </c>
      <c r="AO289" s="53">
        <f t="shared" ca="1" si="154"/>
        <v>0</v>
      </c>
      <c r="AP289" s="53">
        <f t="shared" ca="1" si="155"/>
        <v>0</v>
      </c>
      <c r="AQ289" s="53">
        <f t="shared" ca="1" si="156"/>
        <v>0</v>
      </c>
      <c r="AR289" s="53">
        <f t="shared" ca="1" si="157"/>
        <v>0</v>
      </c>
      <c r="AS289" s="53">
        <f t="shared" ca="1" si="158"/>
        <v>0</v>
      </c>
      <c r="AT289" s="53">
        <f t="shared" ca="1" si="159"/>
        <v>0</v>
      </c>
      <c r="AU289" s="53">
        <f t="shared" ca="1" si="160"/>
        <v>0</v>
      </c>
      <c r="AV289" s="53">
        <f t="shared" ca="1" si="161"/>
        <v>0</v>
      </c>
      <c r="AW289" s="53">
        <f t="shared" ca="1" si="162"/>
        <v>0</v>
      </c>
      <c r="AX289" s="53">
        <f t="shared" ca="1" si="163"/>
        <v>0</v>
      </c>
      <c r="AY289" s="53">
        <f t="shared" ca="1" si="164"/>
        <v>0</v>
      </c>
      <c r="AZ289" s="53">
        <f t="shared" ca="1" si="165"/>
        <v>0</v>
      </c>
      <c r="BA289" s="53">
        <f t="shared" ca="1" si="166"/>
        <v>0</v>
      </c>
      <c r="BB289" s="53">
        <f t="shared" ca="1" si="167"/>
        <v>0</v>
      </c>
      <c r="BC289" s="53">
        <f t="shared" ca="1" si="168"/>
        <v>0</v>
      </c>
      <c r="BD289" s="53">
        <f t="shared" ca="1" si="169"/>
        <v>0</v>
      </c>
      <c r="BE289" s="53">
        <f t="shared" ca="1" si="170"/>
        <v>0</v>
      </c>
      <c r="BF289" s="53">
        <f t="shared" ca="1" si="171"/>
        <v>0</v>
      </c>
      <c r="BG289" s="53">
        <f t="shared" ca="1" si="172"/>
        <v>0</v>
      </c>
      <c r="BH289" s="53">
        <f t="shared" ca="1" si="173"/>
        <v>0</v>
      </c>
      <c r="BI289" s="53">
        <f t="shared" ca="1" si="174"/>
        <v>0</v>
      </c>
      <c r="BJ289" s="53">
        <f t="shared" ca="1" si="175"/>
        <v>0</v>
      </c>
      <c r="BK289" s="53">
        <f t="shared" ca="1" si="176"/>
        <v>0</v>
      </c>
      <c r="BL289" s="53">
        <f t="shared" ca="1" si="177"/>
        <v>0</v>
      </c>
      <c r="BM289" s="53">
        <f t="shared" ca="1" si="178"/>
        <v>0</v>
      </c>
      <c r="BN289" s="53">
        <f t="shared" ca="1" si="179"/>
        <v>0</v>
      </c>
      <c r="BO289" s="53">
        <f t="shared" ca="1" si="180"/>
        <v>1</v>
      </c>
      <c r="BP289" s="53">
        <f t="shared" ca="1" si="181"/>
        <v>0</v>
      </c>
      <c r="BQ289" s="53">
        <f t="shared" ca="1" si="182"/>
        <v>0</v>
      </c>
      <c r="BR289" s="53">
        <f t="shared" ca="1" si="183"/>
        <v>0</v>
      </c>
      <c r="BS289" s="53">
        <f t="shared" ca="1" si="184"/>
        <v>0</v>
      </c>
      <c r="BU289" s="53">
        <v>0</v>
      </c>
      <c r="BV289" s="53">
        <v>0</v>
      </c>
      <c r="BW289" s="53">
        <v>0</v>
      </c>
      <c r="BX289" s="53">
        <v>0</v>
      </c>
      <c r="BY289" s="53">
        <v>0</v>
      </c>
      <c r="BZ289" s="53">
        <v>0</v>
      </c>
      <c r="CA289" s="53">
        <v>0</v>
      </c>
      <c r="CB289" s="53">
        <v>0</v>
      </c>
      <c r="CC289" s="53">
        <v>0</v>
      </c>
      <c r="CD289" s="53">
        <v>0</v>
      </c>
      <c r="CE289" s="53">
        <v>0</v>
      </c>
      <c r="CF289" s="53">
        <v>0</v>
      </c>
      <c r="CG289" s="53">
        <v>0</v>
      </c>
      <c r="CH289" s="53">
        <v>0</v>
      </c>
      <c r="CI289" s="53">
        <v>0</v>
      </c>
      <c r="CJ289" s="53">
        <v>0</v>
      </c>
      <c r="CK289" s="53">
        <v>0</v>
      </c>
      <c r="CL289" s="53">
        <v>0</v>
      </c>
      <c r="CM289" s="53">
        <v>0</v>
      </c>
      <c r="CN289" s="53">
        <v>0</v>
      </c>
      <c r="CO289" s="53">
        <v>0</v>
      </c>
      <c r="CP289" s="53">
        <v>0</v>
      </c>
      <c r="CQ289" s="53">
        <v>0</v>
      </c>
      <c r="CR289" s="53">
        <v>0</v>
      </c>
      <c r="CS289" s="53">
        <v>0</v>
      </c>
      <c r="CT289" s="53">
        <v>0</v>
      </c>
      <c r="CU289" s="53">
        <v>0</v>
      </c>
      <c r="CV289" s="53">
        <v>0</v>
      </c>
      <c r="CW289" s="53">
        <v>0</v>
      </c>
      <c r="CX289" s="53">
        <v>0</v>
      </c>
      <c r="CY289" s="53">
        <v>0</v>
      </c>
      <c r="CZ289" s="53">
        <v>1</v>
      </c>
      <c r="DA289" s="53">
        <v>0</v>
      </c>
      <c r="DB289" s="53">
        <v>0</v>
      </c>
      <c r="DC289" s="53">
        <v>0</v>
      </c>
      <c r="DD289" s="53">
        <v>0</v>
      </c>
    </row>
    <row r="290" spans="3:108" hidden="1" outlineLevel="1">
      <c r="C290" s="16" t="e">
        <f t="shared" si="146"/>
        <v>#DIV/0!</v>
      </c>
      <c r="D290" s="16">
        <f t="shared" si="147"/>
        <v>0</v>
      </c>
      <c r="E290" s="16">
        <f>COUNTIF($F$136:F290,F290)</f>
        <v>147</v>
      </c>
      <c r="F290" s="16" t="e">
        <f>M290</f>
        <v>#VALUE!</v>
      </c>
      <c r="G290" s="16" t="e">
        <f>N290</f>
        <v>#VALUE!</v>
      </c>
      <c r="L290" s="16">
        <v>5</v>
      </c>
      <c r="M290" s="72" t="e">
        <f>DGET(種族解放条件,T290,O287:O288)</f>
        <v>#VALUE!</v>
      </c>
      <c r="N290" s="72" t="e">
        <f>DGET(種族解放条件,U290,O287:O288)</f>
        <v>#VALUE!</v>
      </c>
      <c r="O290" s="16"/>
      <c r="P290" s="16"/>
      <c r="Q290" s="16" t="s">
        <v>2</v>
      </c>
      <c r="R290" s="16"/>
      <c r="S290" s="16"/>
      <c r="T290" s="16">
        <v>8</v>
      </c>
      <c r="U290" s="16">
        <v>9</v>
      </c>
      <c r="AE290" s="59">
        <v>198</v>
      </c>
      <c r="AF290" s="59">
        <f ca="1">IF(AI290&lt;&gt;0,0,COUNTIF(AI$92:$AI290,0))</f>
        <v>0</v>
      </c>
      <c r="AG290" s="59" t="s">
        <v>299</v>
      </c>
      <c r="AH290" s="59" t="s">
        <v>301</v>
      </c>
      <c r="AI290" s="59">
        <f t="shared" ca="1" si="148"/>
        <v>1</v>
      </c>
      <c r="AJ290" s="53">
        <f t="shared" ca="1" si="149"/>
        <v>0</v>
      </c>
      <c r="AK290" s="53">
        <f t="shared" ca="1" si="150"/>
        <v>0</v>
      </c>
      <c r="AL290" s="53">
        <f t="shared" ca="1" si="151"/>
        <v>0</v>
      </c>
      <c r="AM290" s="53">
        <f t="shared" ca="1" si="152"/>
        <v>0</v>
      </c>
      <c r="AN290" s="53">
        <f t="shared" ca="1" si="153"/>
        <v>0</v>
      </c>
      <c r="AO290" s="53">
        <f t="shared" ca="1" si="154"/>
        <v>0</v>
      </c>
      <c r="AP290" s="53">
        <f t="shared" ca="1" si="155"/>
        <v>0</v>
      </c>
      <c r="AQ290" s="53">
        <f t="shared" ca="1" si="156"/>
        <v>0</v>
      </c>
      <c r="AR290" s="53">
        <f t="shared" ca="1" si="157"/>
        <v>0</v>
      </c>
      <c r="AS290" s="53">
        <f t="shared" ca="1" si="158"/>
        <v>0</v>
      </c>
      <c r="AT290" s="53">
        <f t="shared" ca="1" si="159"/>
        <v>0</v>
      </c>
      <c r="AU290" s="53">
        <f t="shared" ca="1" si="160"/>
        <v>0</v>
      </c>
      <c r="AV290" s="53">
        <f t="shared" ca="1" si="161"/>
        <v>0</v>
      </c>
      <c r="AW290" s="53">
        <f t="shared" ca="1" si="162"/>
        <v>0</v>
      </c>
      <c r="AX290" s="53">
        <f t="shared" ca="1" si="163"/>
        <v>0</v>
      </c>
      <c r="AY290" s="53">
        <f t="shared" ca="1" si="164"/>
        <v>0</v>
      </c>
      <c r="AZ290" s="53">
        <f t="shared" ca="1" si="165"/>
        <v>0</v>
      </c>
      <c r="BA290" s="53">
        <f t="shared" ca="1" si="166"/>
        <v>0</v>
      </c>
      <c r="BB290" s="53">
        <f t="shared" ca="1" si="167"/>
        <v>0</v>
      </c>
      <c r="BC290" s="53">
        <f t="shared" ca="1" si="168"/>
        <v>0</v>
      </c>
      <c r="BD290" s="53">
        <f t="shared" ca="1" si="169"/>
        <v>0</v>
      </c>
      <c r="BE290" s="53">
        <f t="shared" ca="1" si="170"/>
        <v>0</v>
      </c>
      <c r="BF290" s="53">
        <f t="shared" ca="1" si="171"/>
        <v>0</v>
      </c>
      <c r="BG290" s="53">
        <f t="shared" ca="1" si="172"/>
        <v>0</v>
      </c>
      <c r="BH290" s="53">
        <f t="shared" ca="1" si="173"/>
        <v>0</v>
      </c>
      <c r="BI290" s="53">
        <f t="shared" ca="1" si="174"/>
        <v>0</v>
      </c>
      <c r="BJ290" s="53">
        <f t="shared" ca="1" si="175"/>
        <v>0</v>
      </c>
      <c r="BK290" s="53">
        <f t="shared" ca="1" si="176"/>
        <v>0</v>
      </c>
      <c r="BL290" s="53">
        <f t="shared" ca="1" si="177"/>
        <v>0</v>
      </c>
      <c r="BM290" s="53">
        <f t="shared" ca="1" si="178"/>
        <v>0</v>
      </c>
      <c r="BN290" s="53">
        <f t="shared" ca="1" si="179"/>
        <v>0</v>
      </c>
      <c r="BO290" s="53">
        <f t="shared" ca="1" si="180"/>
        <v>1</v>
      </c>
      <c r="BP290" s="53">
        <f t="shared" ca="1" si="181"/>
        <v>0</v>
      </c>
      <c r="BQ290" s="53">
        <f t="shared" ca="1" si="182"/>
        <v>0</v>
      </c>
      <c r="BR290" s="53">
        <f t="shared" ca="1" si="183"/>
        <v>0</v>
      </c>
      <c r="BS290" s="53">
        <f t="shared" ca="1" si="184"/>
        <v>0</v>
      </c>
      <c r="BU290" s="53">
        <v>0</v>
      </c>
      <c r="BV290" s="53">
        <v>0</v>
      </c>
      <c r="BW290" s="53">
        <v>0</v>
      </c>
      <c r="BX290" s="53">
        <v>0</v>
      </c>
      <c r="BY290" s="53">
        <v>0</v>
      </c>
      <c r="BZ290" s="53">
        <v>0</v>
      </c>
      <c r="CA290" s="53">
        <v>0</v>
      </c>
      <c r="CB290" s="53">
        <v>0</v>
      </c>
      <c r="CC290" s="53">
        <v>0</v>
      </c>
      <c r="CD290" s="53">
        <v>0</v>
      </c>
      <c r="CE290" s="53">
        <v>0</v>
      </c>
      <c r="CF290" s="53">
        <v>0</v>
      </c>
      <c r="CG290" s="53">
        <v>0</v>
      </c>
      <c r="CH290" s="53">
        <v>0</v>
      </c>
      <c r="CI290" s="53">
        <v>0</v>
      </c>
      <c r="CJ290" s="53">
        <v>0</v>
      </c>
      <c r="CK290" s="53">
        <v>0</v>
      </c>
      <c r="CL290" s="53">
        <v>0</v>
      </c>
      <c r="CM290" s="53">
        <v>0</v>
      </c>
      <c r="CN290" s="53">
        <v>0</v>
      </c>
      <c r="CO290" s="53">
        <v>0</v>
      </c>
      <c r="CP290" s="53">
        <v>0</v>
      </c>
      <c r="CQ290" s="53">
        <v>0</v>
      </c>
      <c r="CR290" s="53">
        <v>0</v>
      </c>
      <c r="CS290" s="53">
        <v>0</v>
      </c>
      <c r="CT290" s="53">
        <v>0</v>
      </c>
      <c r="CU290" s="53">
        <v>0</v>
      </c>
      <c r="CV290" s="53">
        <v>0</v>
      </c>
      <c r="CW290" s="53">
        <v>0</v>
      </c>
      <c r="CX290" s="53">
        <v>0</v>
      </c>
      <c r="CY290" s="53">
        <v>0</v>
      </c>
      <c r="CZ290" s="53">
        <v>1</v>
      </c>
      <c r="DA290" s="53">
        <v>0</v>
      </c>
      <c r="DB290" s="53">
        <v>0</v>
      </c>
      <c r="DC290" s="53">
        <v>0</v>
      </c>
      <c r="DD290" s="53">
        <v>0</v>
      </c>
    </row>
    <row r="291" spans="3:108" hidden="1" outlineLevel="1">
      <c r="C291" s="16" t="e">
        <f t="shared" si="146"/>
        <v>#DIV/0!</v>
      </c>
      <c r="D291" s="16">
        <f t="shared" si="147"/>
        <v>0</v>
      </c>
      <c r="E291" s="16">
        <f>COUNTIF($F$136:F291,F291)</f>
        <v>148</v>
      </c>
      <c r="F291" s="16" t="e">
        <f>Q291</f>
        <v>#VALUE!</v>
      </c>
      <c r="G291" s="16" t="e">
        <f>R291</f>
        <v>#VALUE!</v>
      </c>
      <c r="L291" s="16">
        <v>2</v>
      </c>
      <c r="M291" s="16"/>
      <c r="N291" s="16"/>
      <c r="O291" s="16"/>
      <c r="P291" s="16" t="s">
        <v>2</v>
      </c>
      <c r="Q291" s="69" t="e">
        <f>DGET(種族解放条件,T291,R274:R275)</f>
        <v>#VALUE!</v>
      </c>
      <c r="R291" s="69" t="e">
        <f>DGET(種族解放条件,U291,R274:R275)</f>
        <v>#VALUE!</v>
      </c>
      <c r="S291" s="16"/>
      <c r="T291" s="16">
        <v>8</v>
      </c>
      <c r="U291" s="16">
        <v>9</v>
      </c>
      <c r="AE291" s="59">
        <v>199</v>
      </c>
      <c r="AF291" s="59">
        <f ca="1">IF(AI291&lt;&gt;0,0,COUNTIF(AI$92:$AI291,0))</f>
        <v>0</v>
      </c>
      <c r="AG291" s="59" t="s">
        <v>299</v>
      </c>
      <c r="AH291" s="59" t="s">
        <v>302</v>
      </c>
      <c r="AI291" s="59">
        <f t="shared" ca="1" si="148"/>
        <v>1</v>
      </c>
      <c r="AJ291" s="53">
        <f t="shared" ca="1" si="149"/>
        <v>0</v>
      </c>
      <c r="AK291" s="53">
        <f t="shared" ca="1" si="150"/>
        <v>0</v>
      </c>
      <c r="AL291" s="53">
        <f t="shared" ca="1" si="151"/>
        <v>0</v>
      </c>
      <c r="AM291" s="53">
        <f t="shared" ca="1" si="152"/>
        <v>0</v>
      </c>
      <c r="AN291" s="53">
        <f t="shared" ca="1" si="153"/>
        <v>0</v>
      </c>
      <c r="AO291" s="53">
        <f t="shared" ca="1" si="154"/>
        <v>0</v>
      </c>
      <c r="AP291" s="53">
        <f t="shared" ca="1" si="155"/>
        <v>0</v>
      </c>
      <c r="AQ291" s="53">
        <f t="shared" ca="1" si="156"/>
        <v>0</v>
      </c>
      <c r="AR291" s="53">
        <f t="shared" ca="1" si="157"/>
        <v>0</v>
      </c>
      <c r="AS291" s="53">
        <f t="shared" ca="1" si="158"/>
        <v>0</v>
      </c>
      <c r="AT291" s="53">
        <f t="shared" ca="1" si="159"/>
        <v>0</v>
      </c>
      <c r="AU291" s="53">
        <f t="shared" ca="1" si="160"/>
        <v>0</v>
      </c>
      <c r="AV291" s="53">
        <f t="shared" ca="1" si="161"/>
        <v>0</v>
      </c>
      <c r="AW291" s="53">
        <f t="shared" ca="1" si="162"/>
        <v>0</v>
      </c>
      <c r="AX291" s="53">
        <f t="shared" ca="1" si="163"/>
        <v>0</v>
      </c>
      <c r="AY291" s="53">
        <f t="shared" ca="1" si="164"/>
        <v>0</v>
      </c>
      <c r="AZ291" s="53">
        <f t="shared" ca="1" si="165"/>
        <v>0</v>
      </c>
      <c r="BA291" s="53">
        <f t="shared" ca="1" si="166"/>
        <v>0</v>
      </c>
      <c r="BB291" s="53">
        <f t="shared" ca="1" si="167"/>
        <v>0</v>
      </c>
      <c r="BC291" s="53">
        <f t="shared" ca="1" si="168"/>
        <v>0</v>
      </c>
      <c r="BD291" s="53">
        <f t="shared" ca="1" si="169"/>
        <v>0</v>
      </c>
      <c r="BE291" s="53">
        <f t="shared" ca="1" si="170"/>
        <v>0</v>
      </c>
      <c r="BF291" s="53">
        <f t="shared" ca="1" si="171"/>
        <v>0</v>
      </c>
      <c r="BG291" s="53">
        <f t="shared" ca="1" si="172"/>
        <v>0</v>
      </c>
      <c r="BH291" s="53">
        <f t="shared" ca="1" si="173"/>
        <v>0</v>
      </c>
      <c r="BI291" s="53">
        <f t="shared" ca="1" si="174"/>
        <v>0</v>
      </c>
      <c r="BJ291" s="53">
        <f t="shared" ca="1" si="175"/>
        <v>0</v>
      </c>
      <c r="BK291" s="53">
        <f t="shared" ca="1" si="176"/>
        <v>0</v>
      </c>
      <c r="BL291" s="53">
        <f t="shared" ca="1" si="177"/>
        <v>0</v>
      </c>
      <c r="BM291" s="53">
        <f t="shared" ca="1" si="178"/>
        <v>0</v>
      </c>
      <c r="BN291" s="53">
        <f t="shared" ca="1" si="179"/>
        <v>0</v>
      </c>
      <c r="BO291" s="53">
        <f t="shared" ca="1" si="180"/>
        <v>1</v>
      </c>
      <c r="BP291" s="53">
        <f t="shared" ca="1" si="181"/>
        <v>0</v>
      </c>
      <c r="BQ291" s="53">
        <f t="shared" ca="1" si="182"/>
        <v>0</v>
      </c>
      <c r="BR291" s="53">
        <f t="shared" ca="1" si="183"/>
        <v>0</v>
      </c>
      <c r="BS291" s="53">
        <f t="shared" ca="1" si="184"/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1</v>
      </c>
      <c r="DA291" s="53">
        <v>0</v>
      </c>
      <c r="DB291" s="53">
        <v>0</v>
      </c>
      <c r="DC291" s="53">
        <v>0</v>
      </c>
      <c r="DD291" s="53">
        <v>0</v>
      </c>
    </row>
    <row r="292" spans="3:108" hidden="1" outlineLevel="1">
      <c r="C292" s="16" t="e">
        <f t="shared" si="146"/>
        <v>#DIV/0!</v>
      </c>
      <c r="D292" s="16">
        <f t="shared" si="147"/>
        <v>0</v>
      </c>
      <c r="E292" s="16">
        <f>COUNTIF($F$136:F292,F292)</f>
        <v>149</v>
      </c>
      <c r="F292" s="16" t="e">
        <f>P292</f>
        <v>#VALUE!</v>
      </c>
      <c r="G292" s="16" t="e">
        <f>Q292</f>
        <v>#VALUE!</v>
      </c>
      <c r="L292" s="16">
        <v>3</v>
      </c>
      <c r="M292" s="16"/>
      <c r="N292" s="16"/>
      <c r="O292" s="16" t="s">
        <v>2</v>
      </c>
      <c r="P292" s="70" t="e">
        <f>DGET(種族解放条件,T292,Q290:Q291)</f>
        <v>#VALUE!</v>
      </c>
      <c r="Q292" s="70" t="e">
        <f>DGET(種族解放条件,U292,Q290:Q291)</f>
        <v>#VALUE!</v>
      </c>
      <c r="R292" s="16"/>
      <c r="S292" s="16"/>
      <c r="T292" s="16">
        <v>6</v>
      </c>
      <c r="U292" s="16">
        <v>7</v>
      </c>
      <c r="AE292" s="59">
        <v>200</v>
      </c>
      <c r="AF292" s="59">
        <f ca="1">IF(AI292&lt;&gt;0,0,COUNTIF(AI$92:$AI292,0))</f>
        <v>0</v>
      </c>
      <c r="AG292" s="59" t="s">
        <v>299</v>
      </c>
      <c r="AH292" s="59" t="s">
        <v>303</v>
      </c>
      <c r="AI292" s="59">
        <f t="shared" ca="1" si="148"/>
        <v>1</v>
      </c>
      <c r="AJ292" s="53">
        <f t="shared" ca="1" si="149"/>
        <v>0</v>
      </c>
      <c r="AK292" s="53">
        <f t="shared" ca="1" si="150"/>
        <v>0</v>
      </c>
      <c r="AL292" s="53">
        <f t="shared" ca="1" si="151"/>
        <v>0</v>
      </c>
      <c r="AM292" s="53">
        <f t="shared" ca="1" si="152"/>
        <v>0</v>
      </c>
      <c r="AN292" s="53">
        <f t="shared" ca="1" si="153"/>
        <v>0</v>
      </c>
      <c r="AO292" s="53">
        <f t="shared" ca="1" si="154"/>
        <v>0</v>
      </c>
      <c r="AP292" s="53">
        <f t="shared" ca="1" si="155"/>
        <v>0</v>
      </c>
      <c r="AQ292" s="53">
        <f t="shared" ca="1" si="156"/>
        <v>0</v>
      </c>
      <c r="AR292" s="53">
        <f t="shared" ca="1" si="157"/>
        <v>0</v>
      </c>
      <c r="AS292" s="53">
        <f t="shared" ca="1" si="158"/>
        <v>0</v>
      </c>
      <c r="AT292" s="53">
        <f t="shared" ca="1" si="159"/>
        <v>0</v>
      </c>
      <c r="AU292" s="53">
        <f t="shared" ca="1" si="160"/>
        <v>0</v>
      </c>
      <c r="AV292" s="53">
        <f t="shared" ca="1" si="161"/>
        <v>0</v>
      </c>
      <c r="AW292" s="53">
        <f t="shared" ca="1" si="162"/>
        <v>0</v>
      </c>
      <c r="AX292" s="53">
        <f t="shared" ca="1" si="163"/>
        <v>0</v>
      </c>
      <c r="AY292" s="53">
        <f t="shared" ca="1" si="164"/>
        <v>0</v>
      </c>
      <c r="AZ292" s="53">
        <f t="shared" ca="1" si="165"/>
        <v>0</v>
      </c>
      <c r="BA292" s="53">
        <f t="shared" ca="1" si="166"/>
        <v>0</v>
      </c>
      <c r="BB292" s="53">
        <f t="shared" ca="1" si="167"/>
        <v>0</v>
      </c>
      <c r="BC292" s="53">
        <f t="shared" ca="1" si="168"/>
        <v>0</v>
      </c>
      <c r="BD292" s="53">
        <f t="shared" ca="1" si="169"/>
        <v>0</v>
      </c>
      <c r="BE292" s="53">
        <f t="shared" ca="1" si="170"/>
        <v>0</v>
      </c>
      <c r="BF292" s="53">
        <f t="shared" ca="1" si="171"/>
        <v>0</v>
      </c>
      <c r="BG292" s="53">
        <f t="shared" ca="1" si="172"/>
        <v>0</v>
      </c>
      <c r="BH292" s="53">
        <f t="shared" ca="1" si="173"/>
        <v>0</v>
      </c>
      <c r="BI292" s="53">
        <f t="shared" ca="1" si="174"/>
        <v>0</v>
      </c>
      <c r="BJ292" s="53">
        <f t="shared" ca="1" si="175"/>
        <v>0</v>
      </c>
      <c r="BK292" s="53">
        <f t="shared" ca="1" si="176"/>
        <v>0</v>
      </c>
      <c r="BL292" s="53">
        <f t="shared" ca="1" si="177"/>
        <v>0</v>
      </c>
      <c r="BM292" s="53">
        <f t="shared" ca="1" si="178"/>
        <v>0</v>
      </c>
      <c r="BN292" s="53">
        <f t="shared" ca="1" si="179"/>
        <v>0</v>
      </c>
      <c r="BO292" s="53">
        <f t="shared" ca="1" si="180"/>
        <v>1</v>
      </c>
      <c r="BP292" s="53">
        <f t="shared" ca="1" si="181"/>
        <v>0</v>
      </c>
      <c r="BQ292" s="53">
        <f t="shared" ca="1" si="182"/>
        <v>0</v>
      </c>
      <c r="BR292" s="53">
        <f t="shared" ca="1" si="183"/>
        <v>0</v>
      </c>
      <c r="BS292" s="53">
        <f t="shared" ca="1" si="184"/>
        <v>0</v>
      </c>
      <c r="BU292" s="53">
        <v>0</v>
      </c>
      <c r="BV292" s="53">
        <v>0</v>
      </c>
      <c r="BW292" s="53">
        <v>0</v>
      </c>
      <c r="BX292" s="53">
        <v>0</v>
      </c>
      <c r="BY292" s="53">
        <v>0</v>
      </c>
      <c r="BZ292" s="53">
        <v>0</v>
      </c>
      <c r="CA292" s="53">
        <v>0</v>
      </c>
      <c r="CB292" s="53">
        <v>0</v>
      </c>
      <c r="CC292" s="53">
        <v>0</v>
      </c>
      <c r="CD292" s="53">
        <v>0</v>
      </c>
      <c r="CE292" s="53">
        <v>0</v>
      </c>
      <c r="CF292" s="53">
        <v>0</v>
      </c>
      <c r="CG292" s="53">
        <v>0</v>
      </c>
      <c r="CH292" s="53">
        <v>0</v>
      </c>
      <c r="CI292" s="53">
        <v>0</v>
      </c>
      <c r="CJ292" s="53">
        <v>0</v>
      </c>
      <c r="CK292" s="53">
        <v>0</v>
      </c>
      <c r="CL292" s="53">
        <v>0</v>
      </c>
      <c r="CM292" s="53">
        <v>0</v>
      </c>
      <c r="CN292" s="53">
        <v>0</v>
      </c>
      <c r="CO292" s="53">
        <v>0</v>
      </c>
      <c r="CP292" s="53">
        <v>0</v>
      </c>
      <c r="CQ292" s="53">
        <v>0</v>
      </c>
      <c r="CR292" s="53">
        <v>0</v>
      </c>
      <c r="CS292" s="53">
        <v>0</v>
      </c>
      <c r="CT292" s="53">
        <v>0</v>
      </c>
      <c r="CU292" s="53">
        <v>0</v>
      </c>
      <c r="CV292" s="53">
        <v>0</v>
      </c>
      <c r="CW292" s="53">
        <v>0</v>
      </c>
      <c r="CX292" s="53">
        <v>0</v>
      </c>
      <c r="CY292" s="53">
        <v>0</v>
      </c>
      <c r="CZ292" s="53">
        <v>2</v>
      </c>
      <c r="DA292" s="53">
        <v>0</v>
      </c>
      <c r="DB292" s="53">
        <v>0</v>
      </c>
      <c r="DC292" s="53">
        <v>0</v>
      </c>
      <c r="DD292" s="53">
        <v>0</v>
      </c>
    </row>
    <row r="293" spans="3:108" hidden="1" outlineLevel="1">
      <c r="C293" s="16" t="e">
        <f t="shared" si="146"/>
        <v>#DIV/0!</v>
      </c>
      <c r="D293" s="16">
        <f t="shared" si="147"/>
        <v>0</v>
      </c>
      <c r="E293" s="16">
        <f>COUNTIF($F$136:F293,F293)</f>
        <v>150</v>
      </c>
      <c r="F293" s="16" t="e">
        <f>O293</f>
        <v>#VALUE!</v>
      </c>
      <c r="G293" s="16" t="e">
        <f>P293</f>
        <v>#VALUE!</v>
      </c>
      <c r="L293" s="16">
        <v>4</v>
      </c>
      <c r="M293" s="16"/>
      <c r="N293" s="16"/>
      <c r="O293" s="71" t="e">
        <f>DGET(種族解放条件,T293,P291:P292)</f>
        <v>#VALUE!</v>
      </c>
      <c r="P293" s="71" t="e">
        <f>DGET(種族解放条件,U293,P291:P292)</f>
        <v>#VALUE!</v>
      </c>
      <c r="Q293" s="16"/>
      <c r="R293" s="16"/>
      <c r="S293" s="16"/>
      <c r="T293" s="16">
        <v>6</v>
      </c>
      <c r="U293" s="16">
        <v>7</v>
      </c>
      <c r="AE293" s="59">
        <v>201</v>
      </c>
      <c r="AF293" s="59">
        <f ca="1">IF(AI293&lt;&gt;0,0,COUNTIF(AI$92:$AI293,0))</f>
        <v>0</v>
      </c>
      <c r="AG293" s="59" t="s">
        <v>299</v>
      </c>
      <c r="AH293" s="59" t="s">
        <v>304</v>
      </c>
      <c r="AI293" s="59">
        <f t="shared" ca="1" si="148"/>
        <v>1</v>
      </c>
      <c r="AJ293" s="53">
        <f t="shared" ca="1" si="149"/>
        <v>0</v>
      </c>
      <c r="AK293" s="53">
        <f t="shared" ca="1" si="150"/>
        <v>0</v>
      </c>
      <c r="AL293" s="53">
        <f t="shared" ca="1" si="151"/>
        <v>0</v>
      </c>
      <c r="AM293" s="53">
        <f t="shared" ca="1" si="152"/>
        <v>0</v>
      </c>
      <c r="AN293" s="53">
        <f t="shared" ca="1" si="153"/>
        <v>0</v>
      </c>
      <c r="AO293" s="53">
        <f t="shared" ca="1" si="154"/>
        <v>0</v>
      </c>
      <c r="AP293" s="53">
        <f t="shared" ca="1" si="155"/>
        <v>0</v>
      </c>
      <c r="AQ293" s="53">
        <f t="shared" ca="1" si="156"/>
        <v>0</v>
      </c>
      <c r="AR293" s="53">
        <f t="shared" ca="1" si="157"/>
        <v>0</v>
      </c>
      <c r="AS293" s="53">
        <f t="shared" ca="1" si="158"/>
        <v>0</v>
      </c>
      <c r="AT293" s="53">
        <f t="shared" ca="1" si="159"/>
        <v>0</v>
      </c>
      <c r="AU293" s="53">
        <f t="shared" ca="1" si="160"/>
        <v>0</v>
      </c>
      <c r="AV293" s="53">
        <f t="shared" ca="1" si="161"/>
        <v>0</v>
      </c>
      <c r="AW293" s="53">
        <f t="shared" ca="1" si="162"/>
        <v>0</v>
      </c>
      <c r="AX293" s="53">
        <f t="shared" ca="1" si="163"/>
        <v>0</v>
      </c>
      <c r="AY293" s="53">
        <f t="shared" ca="1" si="164"/>
        <v>0</v>
      </c>
      <c r="AZ293" s="53">
        <f t="shared" ca="1" si="165"/>
        <v>0</v>
      </c>
      <c r="BA293" s="53">
        <f t="shared" ca="1" si="166"/>
        <v>0</v>
      </c>
      <c r="BB293" s="53">
        <f t="shared" ca="1" si="167"/>
        <v>0</v>
      </c>
      <c r="BC293" s="53">
        <f t="shared" ca="1" si="168"/>
        <v>0</v>
      </c>
      <c r="BD293" s="53">
        <f t="shared" ca="1" si="169"/>
        <v>0</v>
      </c>
      <c r="BE293" s="53">
        <f t="shared" ca="1" si="170"/>
        <v>0</v>
      </c>
      <c r="BF293" s="53">
        <f t="shared" ca="1" si="171"/>
        <v>0</v>
      </c>
      <c r="BG293" s="53">
        <f t="shared" ca="1" si="172"/>
        <v>0</v>
      </c>
      <c r="BH293" s="53">
        <f t="shared" ca="1" si="173"/>
        <v>0</v>
      </c>
      <c r="BI293" s="53">
        <f t="shared" ca="1" si="174"/>
        <v>0</v>
      </c>
      <c r="BJ293" s="53">
        <f t="shared" ca="1" si="175"/>
        <v>0</v>
      </c>
      <c r="BK293" s="53">
        <f t="shared" ca="1" si="176"/>
        <v>0</v>
      </c>
      <c r="BL293" s="53">
        <f t="shared" ca="1" si="177"/>
        <v>0</v>
      </c>
      <c r="BM293" s="53">
        <f t="shared" ca="1" si="178"/>
        <v>0</v>
      </c>
      <c r="BN293" s="53">
        <f t="shared" ca="1" si="179"/>
        <v>0</v>
      </c>
      <c r="BO293" s="53">
        <f t="shared" ca="1" si="180"/>
        <v>1</v>
      </c>
      <c r="BP293" s="53">
        <f t="shared" ca="1" si="181"/>
        <v>0</v>
      </c>
      <c r="BQ293" s="53">
        <f t="shared" ca="1" si="182"/>
        <v>0</v>
      </c>
      <c r="BR293" s="53">
        <f t="shared" ca="1" si="183"/>
        <v>0</v>
      </c>
      <c r="BS293" s="53">
        <f t="shared" ca="1" si="184"/>
        <v>0</v>
      </c>
      <c r="BU293" s="53">
        <v>0</v>
      </c>
      <c r="BV293" s="53">
        <v>0</v>
      </c>
      <c r="BW293" s="53">
        <v>0</v>
      </c>
      <c r="BX293" s="53">
        <v>0</v>
      </c>
      <c r="BY293" s="53">
        <v>0</v>
      </c>
      <c r="BZ293" s="53">
        <v>0</v>
      </c>
      <c r="CA293" s="53">
        <v>0</v>
      </c>
      <c r="CB293" s="53">
        <v>0</v>
      </c>
      <c r="CC293" s="53">
        <v>0</v>
      </c>
      <c r="CD293" s="53">
        <v>0</v>
      </c>
      <c r="CE293" s="53">
        <v>0</v>
      </c>
      <c r="CF293" s="53">
        <v>0</v>
      </c>
      <c r="CG293" s="53">
        <v>0</v>
      </c>
      <c r="CH293" s="53">
        <v>0</v>
      </c>
      <c r="CI293" s="53">
        <v>0</v>
      </c>
      <c r="CJ293" s="53">
        <v>0</v>
      </c>
      <c r="CK293" s="53">
        <v>0</v>
      </c>
      <c r="CL293" s="53">
        <v>0</v>
      </c>
      <c r="CM293" s="53">
        <v>0</v>
      </c>
      <c r="CN293" s="53">
        <v>0</v>
      </c>
      <c r="CO293" s="53">
        <v>0</v>
      </c>
      <c r="CP293" s="53">
        <v>0</v>
      </c>
      <c r="CQ293" s="53">
        <v>0</v>
      </c>
      <c r="CR293" s="53">
        <v>0</v>
      </c>
      <c r="CS293" s="53">
        <v>0</v>
      </c>
      <c r="CT293" s="53">
        <v>0</v>
      </c>
      <c r="CU293" s="53">
        <v>0</v>
      </c>
      <c r="CV293" s="53">
        <v>0</v>
      </c>
      <c r="CW293" s="53">
        <v>0</v>
      </c>
      <c r="CX293" s="53">
        <v>0</v>
      </c>
      <c r="CY293" s="53">
        <v>0</v>
      </c>
      <c r="CZ293" s="53">
        <v>2</v>
      </c>
      <c r="DA293" s="53">
        <v>0</v>
      </c>
      <c r="DB293" s="53">
        <v>0</v>
      </c>
      <c r="DC293" s="53">
        <v>0</v>
      </c>
      <c r="DD293" s="53">
        <v>0</v>
      </c>
    </row>
    <row r="294" spans="3:108" hidden="1" outlineLevel="1">
      <c r="C294" s="16" t="e">
        <f t="shared" si="146"/>
        <v>#DIV/0!</v>
      </c>
      <c r="D294" s="16">
        <f t="shared" si="147"/>
        <v>0</v>
      </c>
      <c r="E294" s="16">
        <f>COUNTIF($F$136:F294,F294)</f>
        <v>151</v>
      </c>
      <c r="F294" s="16" t="e">
        <f>M294</f>
        <v>#VALUE!</v>
      </c>
      <c r="G294" s="16" t="e">
        <f>N294</f>
        <v>#VALUE!</v>
      </c>
      <c r="L294" s="16">
        <v>5</v>
      </c>
      <c r="M294" s="72" t="e">
        <f>DGET(種族解放条件,T294,O292:O293)</f>
        <v>#VALUE!</v>
      </c>
      <c r="N294" s="72" t="e">
        <f>DGET(種族解放条件,U294,O292:O293)</f>
        <v>#VALUE!</v>
      </c>
      <c r="O294" s="16"/>
      <c r="P294" s="16"/>
      <c r="Q294" s="16"/>
      <c r="R294" s="16"/>
      <c r="S294" s="16"/>
      <c r="T294" s="16">
        <v>6</v>
      </c>
      <c r="U294" s="16">
        <v>7</v>
      </c>
      <c r="AE294" s="59">
        <v>202</v>
      </c>
      <c r="AF294" s="59">
        <f ca="1">IF(AI294&lt;&gt;0,0,COUNTIF(AI$92:$AI294,0))</f>
        <v>0</v>
      </c>
      <c r="AG294" s="59" t="s">
        <v>299</v>
      </c>
      <c r="AH294" s="59" t="s">
        <v>305</v>
      </c>
      <c r="AI294" s="59">
        <f t="shared" ca="1" si="148"/>
        <v>1</v>
      </c>
      <c r="AJ294" s="53">
        <f t="shared" ca="1" si="149"/>
        <v>0</v>
      </c>
      <c r="AK294" s="53">
        <f t="shared" ca="1" si="150"/>
        <v>0</v>
      </c>
      <c r="AL294" s="53">
        <f t="shared" ca="1" si="151"/>
        <v>0</v>
      </c>
      <c r="AM294" s="53">
        <f t="shared" ca="1" si="152"/>
        <v>0</v>
      </c>
      <c r="AN294" s="53">
        <f t="shared" ca="1" si="153"/>
        <v>0</v>
      </c>
      <c r="AO294" s="53">
        <f t="shared" ca="1" si="154"/>
        <v>0</v>
      </c>
      <c r="AP294" s="53">
        <f t="shared" ca="1" si="155"/>
        <v>0</v>
      </c>
      <c r="AQ294" s="53">
        <f t="shared" ca="1" si="156"/>
        <v>0</v>
      </c>
      <c r="AR294" s="53">
        <f t="shared" ca="1" si="157"/>
        <v>0</v>
      </c>
      <c r="AS294" s="53">
        <f t="shared" ca="1" si="158"/>
        <v>0</v>
      </c>
      <c r="AT294" s="53">
        <f t="shared" ca="1" si="159"/>
        <v>0</v>
      </c>
      <c r="AU294" s="53">
        <f t="shared" ca="1" si="160"/>
        <v>0</v>
      </c>
      <c r="AV294" s="53">
        <f t="shared" ca="1" si="161"/>
        <v>0</v>
      </c>
      <c r="AW294" s="53">
        <f t="shared" ca="1" si="162"/>
        <v>0</v>
      </c>
      <c r="AX294" s="53">
        <f t="shared" ca="1" si="163"/>
        <v>0</v>
      </c>
      <c r="AY294" s="53">
        <f t="shared" ca="1" si="164"/>
        <v>0</v>
      </c>
      <c r="AZ294" s="53">
        <f t="shared" ca="1" si="165"/>
        <v>0</v>
      </c>
      <c r="BA294" s="53">
        <f t="shared" ca="1" si="166"/>
        <v>0</v>
      </c>
      <c r="BB294" s="53">
        <f t="shared" ca="1" si="167"/>
        <v>0</v>
      </c>
      <c r="BC294" s="53">
        <f t="shared" ca="1" si="168"/>
        <v>0</v>
      </c>
      <c r="BD294" s="53">
        <f t="shared" ca="1" si="169"/>
        <v>0</v>
      </c>
      <c r="BE294" s="53">
        <f t="shared" ca="1" si="170"/>
        <v>0</v>
      </c>
      <c r="BF294" s="53">
        <f t="shared" ca="1" si="171"/>
        <v>0</v>
      </c>
      <c r="BG294" s="53">
        <f t="shared" ca="1" si="172"/>
        <v>0</v>
      </c>
      <c r="BH294" s="53">
        <f t="shared" ca="1" si="173"/>
        <v>0</v>
      </c>
      <c r="BI294" s="53">
        <f t="shared" ca="1" si="174"/>
        <v>0</v>
      </c>
      <c r="BJ294" s="53">
        <f t="shared" ca="1" si="175"/>
        <v>0</v>
      </c>
      <c r="BK294" s="53">
        <f t="shared" ca="1" si="176"/>
        <v>0</v>
      </c>
      <c r="BL294" s="53">
        <f t="shared" ca="1" si="177"/>
        <v>0</v>
      </c>
      <c r="BM294" s="53">
        <f t="shared" ca="1" si="178"/>
        <v>0</v>
      </c>
      <c r="BN294" s="53">
        <f t="shared" ca="1" si="179"/>
        <v>0</v>
      </c>
      <c r="BO294" s="53">
        <f t="shared" ca="1" si="180"/>
        <v>1</v>
      </c>
      <c r="BP294" s="53">
        <f t="shared" ca="1" si="181"/>
        <v>0</v>
      </c>
      <c r="BQ294" s="53">
        <f t="shared" ca="1" si="182"/>
        <v>0</v>
      </c>
      <c r="BR294" s="53">
        <f t="shared" ca="1" si="183"/>
        <v>0</v>
      </c>
      <c r="BS294" s="53">
        <f t="shared" ca="1" si="184"/>
        <v>0</v>
      </c>
      <c r="BU294" s="53">
        <v>0</v>
      </c>
      <c r="BV294" s="53">
        <v>0</v>
      </c>
      <c r="BW294" s="53">
        <v>0</v>
      </c>
      <c r="BX294" s="53">
        <v>0</v>
      </c>
      <c r="BY294" s="53">
        <v>0</v>
      </c>
      <c r="BZ294" s="53">
        <v>0</v>
      </c>
      <c r="CA294" s="53">
        <v>0</v>
      </c>
      <c r="CB294" s="53">
        <v>0</v>
      </c>
      <c r="CC294" s="53">
        <v>0</v>
      </c>
      <c r="CD294" s="53">
        <v>0</v>
      </c>
      <c r="CE294" s="53">
        <v>0</v>
      </c>
      <c r="CF294" s="53">
        <v>0</v>
      </c>
      <c r="CG294" s="53">
        <v>0</v>
      </c>
      <c r="CH294" s="53">
        <v>0</v>
      </c>
      <c r="CI294" s="53">
        <v>0</v>
      </c>
      <c r="CJ294" s="53">
        <v>0</v>
      </c>
      <c r="CK294" s="53">
        <v>0</v>
      </c>
      <c r="CL294" s="53">
        <v>0</v>
      </c>
      <c r="CM294" s="53">
        <v>0</v>
      </c>
      <c r="CN294" s="53">
        <v>0</v>
      </c>
      <c r="CO294" s="53">
        <v>0</v>
      </c>
      <c r="CP294" s="53">
        <v>0</v>
      </c>
      <c r="CQ294" s="53">
        <v>0</v>
      </c>
      <c r="CR294" s="53">
        <v>0</v>
      </c>
      <c r="CS294" s="53">
        <v>0</v>
      </c>
      <c r="CT294" s="53">
        <v>0</v>
      </c>
      <c r="CU294" s="53">
        <v>0</v>
      </c>
      <c r="CV294" s="53">
        <v>0</v>
      </c>
      <c r="CW294" s="53">
        <v>0</v>
      </c>
      <c r="CX294" s="53">
        <v>0</v>
      </c>
      <c r="CY294" s="53">
        <v>0</v>
      </c>
      <c r="CZ294" s="53">
        <v>2</v>
      </c>
      <c r="DA294" s="53">
        <v>0</v>
      </c>
      <c r="DB294" s="53">
        <v>0</v>
      </c>
      <c r="DC294" s="53">
        <v>0</v>
      </c>
      <c r="DD294" s="53">
        <v>0</v>
      </c>
    </row>
    <row r="295" spans="3:108" hidden="1" outlineLevel="1">
      <c r="C295" s="16" t="e">
        <f t="shared" si="146"/>
        <v>#DIV/0!</v>
      </c>
      <c r="D295" s="16">
        <f t="shared" si="147"/>
        <v>0</v>
      </c>
      <c r="E295" s="16">
        <f>COUNTIF($F$136:F295,F295)</f>
        <v>152</v>
      </c>
      <c r="F295" s="16" t="e">
        <f>M295</f>
        <v>#VALUE!</v>
      </c>
      <c r="G295" s="16" t="e">
        <f>N295</f>
        <v>#VALUE!</v>
      </c>
      <c r="L295" s="16">
        <v>5</v>
      </c>
      <c r="M295" s="72" t="e">
        <f>DGET(種族解放条件,T295,O292:O293)</f>
        <v>#VALUE!</v>
      </c>
      <c r="N295" s="72" t="e">
        <f>DGET(種族解放条件,U295,O292:O293)</f>
        <v>#VALUE!</v>
      </c>
      <c r="O295" s="16" t="s">
        <v>2</v>
      </c>
      <c r="P295" s="16"/>
      <c r="Q295" s="16"/>
      <c r="R295" s="16"/>
      <c r="S295" s="16"/>
      <c r="T295" s="16">
        <v>8</v>
      </c>
      <c r="U295" s="16">
        <v>9</v>
      </c>
      <c r="AE295" s="59">
        <v>203</v>
      </c>
      <c r="AF295" s="59">
        <f ca="1">IF(AI295&lt;&gt;0,0,COUNTIF(AI$92:$AI295,0))</f>
        <v>0</v>
      </c>
      <c r="AG295" s="59" t="s">
        <v>299</v>
      </c>
      <c r="AH295" s="59" t="s">
        <v>306</v>
      </c>
      <c r="AI295" s="59">
        <f t="shared" ca="1" si="148"/>
        <v>1</v>
      </c>
      <c r="AJ295" s="53">
        <f t="shared" ca="1" si="149"/>
        <v>0</v>
      </c>
      <c r="AK295" s="53">
        <f t="shared" ca="1" si="150"/>
        <v>0</v>
      </c>
      <c r="AL295" s="53">
        <f t="shared" ca="1" si="151"/>
        <v>0</v>
      </c>
      <c r="AM295" s="53">
        <f t="shared" ca="1" si="152"/>
        <v>0</v>
      </c>
      <c r="AN295" s="53">
        <f t="shared" ca="1" si="153"/>
        <v>0</v>
      </c>
      <c r="AO295" s="53">
        <f t="shared" ca="1" si="154"/>
        <v>0</v>
      </c>
      <c r="AP295" s="53">
        <f t="shared" ca="1" si="155"/>
        <v>0</v>
      </c>
      <c r="AQ295" s="53">
        <f t="shared" ca="1" si="156"/>
        <v>0</v>
      </c>
      <c r="AR295" s="53">
        <f t="shared" ca="1" si="157"/>
        <v>0</v>
      </c>
      <c r="AS295" s="53">
        <f t="shared" ca="1" si="158"/>
        <v>0</v>
      </c>
      <c r="AT295" s="53">
        <f t="shared" ca="1" si="159"/>
        <v>0</v>
      </c>
      <c r="AU295" s="53">
        <f t="shared" ca="1" si="160"/>
        <v>0</v>
      </c>
      <c r="AV295" s="53">
        <f t="shared" ca="1" si="161"/>
        <v>0</v>
      </c>
      <c r="AW295" s="53">
        <f t="shared" ca="1" si="162"/>
        <v>0</v>
      </c>
      <c r="AX295" s="53">
        <f t="shared" ca="1" si="163"/>
        <v>0</v>
      </c>
      <c r="AY295" s="53">
        <f t="shared" ca="1" si="164"/>
        <v>0</v>
      </c>
      <c r="AZ295" s="53">
        <f t="shared" ca="1" si="165"/>
        <v>0</v>
      </c>
      <c r="BA295" s="53">
        <f t="shared" ca="1" si="166"/>
        <v>0</v>
      </c>
      <c r="BB295" s="53">
        <f t="shared" ca="1" si="167"/>
        <v>0</v>
      </c>
      <c r="BC295" s="53">
        <f t="shared" ca="1" si="168"/>
        <v>0</v>
      </c>
      <c r="BD295" s="53">
        <f t="shared" ca="1" si="169"/>
        <v>0</v>
      </c>
      <c r="BE295" s="53">
        <f t="shared" ca="1" si="170"/>
        <v>0</v>
      </c>
      <c r="BF295" s="53">
        <f t="shared" ca="1" si="171"/>
        <v>0</v>
      </c>
      <c r="BG295" s="53">
        <f t="shared" ca="1" si="172"/>
        <v>0</v>
      </c>
      <c r="BH295" s="53">
        <f t="shared" ca="1" si="173"/>
        <v>0</v>
      </c>
      <c r="BI295" s="53">
        <f t="shared" ca="1" si="174"/>
        <v>0</v>
      </c>
      <c r="BJ295" s="53">
        <f t="shared" ca="1" si="175"/>
        <v>0</v>
      </c>
      <c r="BK295" s="53">
        <f t="shared" ca="1" si="176"/>
        <v>0</v>
      </c>
      <c r="BL295" s="53">
        <f t="shared" ca="1" si="177"/>
        <v>0</v>
      </c>
      <c r="BM295" s="53">
        <f t="shared" ca="1" si="178"/>
        <v>0</v>
      </c>
      <c r="BN295" s="53">
        <f t="shared" ca="1" si="179"/>
        <v>0</v>
      </c>
      <c r="BO295" s="53">
        <f t="shared" ca="1" si="180"/>
        <v>1</v>
      </c>
      <c r="BP295" s="53">
        <f t="shared" ca="1" si="181"/>
        <v>0</v>
      </c>
      <c r="BQ295" s="53">
        <f t="shared" ca="1" si="182"/>
        <v>0</v>
      </c>
      <c r="BR295" s="53">
        <f t="shared" ca="1" si="183"/>
        <v>0</v>
      </c>
      <c r="BS295" s="53">
        <f t="shared" ca="1" si="184"/>
        <v>0</v>
      </c>
      <c r="BU295" s="53">
        <v>0</v>
      </c>
      <c r="BV295" s="53">
        <v>0</v>
      </c>
      <c r="BW295" s="53">
        <v>0</v>
      </c>
      <c r="BX295" s="53">
        <v>0</v>
      </c>
      <c r="BY295" s="53">
        <v>0</v>
      </c>
      <c r="BZ295" s="53">
        <v>0</v>
      </c>
      <c r="CA295" s="53">
        <v>0</v>
      </c>
      <c r="CB295" s="53">
        <v>0</v>
      </c>
      <c r="CC295" s="53">
        <v>0</v>
      </c>
      <c r="CD295" s="53">
        <v>0</v>
      </c>
      <c r="CE295" s="53">
        <v>0</v>
      </c>
      <c r="CF295" s="53">
        <v>0</v>
      </c>
      <c r="CG295" s="53">
        <v>0</v>
      </c>
      <c r="CH295" s="53">
        <v>0</v>
      </c>
      <c r="CI295" s="53">
        <v>0</v>
      </c>
      <c r="CJ295" s="53">
        <v>0</v>
      </c>
      <c r="CK295" s="53">
        <v>0</v>
      </c>
      <c r="CL295" s="53">
        <v>0</v>
      </c>
      <c r="CM295" s="53">
        <v>0</v>
      </c>
      <c r="CN295" s="53">
        <v>0</v>
      </c>
      <c r="CO295" s="53">
        <v>0</v>
      </c>
      <c r="CP295" s="53">
        <v>0</v>
      </c>
      <c r="CQ295" s="53">
        <v>0</v>
      </c>
      <c r="CR295" s="53">
        <v>0</v>
      </c>
      <c r="CS295" s="53">
        <v>0</v>
      </c>
      <c r="CT295" s="53">
        <v>0</v>
      </c>
      <c r="CU295" s="53">
        <v>0</v>
      </c>
      <c r="CV295" s="53">
        <v>0</v>
      </c>
      <c r="CW295" s="53">
        <v>0</v>
      </c>
      <c r="CX295" s="53">
        <v>0</v>
      </c>
      <c r="CY295" s="53">
        <v>0</v>
      </c>
      <c r="CZ295" s="53">
        <v>3</v>
      </c>
      <c r="DA295" s="53">
        <v>0</v>
      </c>
      <c r="DB295" s="53">
        <v>0</v>
      </c>
      <c r="DC295" s="53">
        <v>0</v>
      </c>
      <c r="DD295" s="53">
        <v>0</v>
      </c>
    </row>
    <row r="296" spans="3:108" hidden="1" outlineLevel="1">
      <c r="C296" s="16" t="e">
        <f t="shared" si="146"/>
        <v>#DIV/0!</v>
      </c>
      <c r="D296" s="16">
        <f t="shared" si="147"/>
        <v>0</v>
      </c>
      <c r="E296" s="16">
        <f>COUNTIF($F$136:F296,F296)</f>
        <v>153</v>
      </c>
      <c r="F296" s="16" t="e">
        <f>O296</f>
        <v>#VALUE!</v>
      </c>
      <c r="G296" s="16" t="e">
        <f>P296</f>
        <v>#VALUE!</v>
      </c>
      <c r="L296" s="16">
        <v>4</v>
      </c>
      <c r="M296" s="16"/>
      <c r="N296" s="16"/>
      <c r="O296" s="71" t="e">
        <f>DGET(種族解放条件,T296,P291:P292)</f>
        <v>#VALUE!</v>
      </c>
      <c r="P296" s="71" t="e">
        <f>DGET(種族解放条件,U296,P291:P292)</f>
        <v>#VALUE!</v>
      </c>
      <c r="Q296" s="16"/>
      <c r="R296" s="16"/>
      <c r="S296" s="16"/>
      <c r="T296" s="16">
        <v>8</v>
      </c>
      <c r="U296" s="16">
        <v>9</v>
      </c>
      <c r="AE296" s="59">
        <v>204</v>
      </c>
      <c r="AF296" s="59">
        <f ca="1">IF(AI296&lt;&gt;0,0,COUNTIF(AI$92:$AI296,0))</f>
        <v>0</v>
      </c>
      <c r="AG296" s="59" t="s">
        <v>299</v>
      </c>
      <c r="AH296" s="59" t="s">
        <v>307</v>
      </c>
      <c r="AI296" s="59">
        <f t="shared" ca="1" si="148"/>
        <v>1</v>
      </c>
      <c r="AJ296" s="53">
        <f t="shared" ca="1" si="149"/>
        <v>0</v>
      </c>
      <c r="AK296" s="53">
        <f t="shared" ca="1" si="150"/>
        <v>0</v>
      </c>
      <c r="AL296" s="53">
        <f t="shared" ca="1" si="151"/>
        <v>0</v>
      </c>
      <c r="AM296" s="53">
        <f t="shared" ca="1" si="152"/>
        <v>0</v>
      </c>
      <c r="AN296" s="53">
        <f t="shared" ca="1" si="153"/>
        <v>0</v>
      </c>
      <c r="AO296" s="53">
        <f t="shared" ca="1" si="154"/>
        <v>0</v>
      </c>
      <c r="AP296" s="53">
        <f t="shared" ca="1" si="155"/>
        <v>0</v>
      </c>
      <c r="AQ296" s="53">
        <f t="shared" ca="1" si="156"/>
        <v>0</v>
      </c>
      <c r="AR296" s="53">
        <f t="shared" ca="1" si="157"/>
        <v>0</v>
      </c>
      <c r="AS296" s="53">
        <f t="shared" ca="1" si="158"/>
        <v>0</v>
      </c>
      <c r="AT296" s="53">
        <f t="shared" ca="1" si="159"/>
        <v>0</v>
      </c>
      <c r="AU296" s="53">
        <f t="shared" ca="1" si="160"/>
        <v>0</v>
      </c>
      <c r="AV296" s="53">
        <f t="shared" ca="1" si="161"/>
        <v>0</v>
      </c>
      <c r="AW296" s="53">
        <f t="shared" ca="1" si="162"/>
        <v>0</v>
      </c>
      <c r="AX296" s="53">
        <f t="shared" ca="1" si="163"/>
        <v>0</v>
      </c>
      <c r="AY296" s="53">
        <f t="shared" ca="1" si="164"/>
        <v>0</v>
      </c>
      <c r="AZ296" s="53">
        <f t="shared" ca="1" si="165"/>
        <v>0</v>
      </c>
      <c r="BA296" s="53">
        <f t="shared" ca="1" si="166"/>
        <v>0</v>
      </c>
      <c r="BB296" s="53">
        <f t="shared" ca="1" si="167"/>
        <v>0</v>
      </c>
      <c r="BC296" s="53">
        <f t="shared" ca="1" si="168"/>
        <v>0</v>
      </c>
      <c r="BD296" s="53">
        <f t="shared" ca="1" si="169"/>
        <v>0</v>
      </c>
      <c r="BE296" s="53">
        <f t="shared" ca="1" si="170"/>
        <v>0</v>
      </c>
      <c r="BF296" s="53">
        <f t="shared" ca="1" si="171"/>
        <v>0</v>
      </c>
      <c r="BG296" s="53">
        <f t="shared" ca="1" si="172"/>
        <v>0</v>
      </c>
      <c r="BH296" s="53">
        <f t="shared" ca="1" si="173"/>
        <v>0</v>
      </c>
      <c r="BI296" s="53">
        <f t="shared" ca="1" si="174"/>
        <v>0</v>
      </c>
      <c r="BJ296" s="53">
        <f t="shared" ca="1" si="175"/>
        <v>0</v>
      </c>
      <c r="BK296" s="53">
        <f t="shared" ca="1" si="176"/>
        <v>0</v>
      </c>
      <c r="BL296" s="53">
        <f t="shared" ca="1" si="177"/>
        <v>0</v>
      </c>
      <c r="BM296" s="53">
        <f t="shared" ca="1" si="178"/>
        <v>0</v>
      </c>
      <c r="BN296" s="53">
        <f t="shared" ca="1" si="179"/>
        <v>0</v>
      </c>
      <c r="BO296" s="53">
        <f t="shared" ca="1" si="180"/>
        <v>1</v>
      </c>
      <c r="BP296" s="53">
        <f t="shared" ca="1" si="181"/>
        <v>0</v>
      </c>
      <c r="BQ296" s="53">
        <f t="shared" ca="1" si="182"/>
        <v>0</v>
      </c>
      <c r="BR296" s="53">
        <f t="shared" ca="1" si="183"/>
        <v>0</v>
      </c>
      <c r="BS296" s="53">
        <f t="shared" ca="1" si="184"/>
        <v>0</v>
      </c>
      <c r="BU296" s="53">
        <v>0</v>
      </c>
      <c r="BV296" s="53">
        <v>0</v>
      </c>
      <c r="BW296" s="53">
        <v>0</v>
      </c>
      <c r="BX296" s="53">
        <v>0</v>
      </c>
      <c r="BY296" s="53">
        <v>0</v>
      </c>
      <c r="BZ296" s="53">
        <v>0</v>
      </c>
      <c r="CA296" s="53">
        <v>0</v>
      </c>
      <c r="CB296" s="53">
        <v>0</v>
      </c>
      <c r="CC296" s="53">
        <v>0</v>
      </c>
      <c r="CD296" s="53">
        <v>0</v>
      </c>
      <c r="CE296" s="53">
        <v>0</v>
      </c>
      <c r="CF296" s="53">
        <v>0</v>
      </c>
      <c r="CG296" s="53">
        <v>0</v>
      </c>
      <c r="CH296" s="53">
        <v>0</v>
      </c>
      <c r="CI296" s="53">
        <v>0</v>
      </c>
      <c r="CJ296" s="53">
        <v>0</v>
      </c>
      <c r="CK296" s="53">
        <v>0</v>
      </c>
      <c r="CL296" s="53">
        <v>0</v>
      </c>
      <c r="CM296" s="53">
        <v>0</v>
      </c>
      <c r="CN296" s="53">
        <v>0</v>
      </c>
      <c r="CO296" s="53">
        <v>0</v>
      </c>
      <c r="CP296" s="53">
        <v>0</v>
      </c>
      <c r="CQ296" s="53">
        <v>0</v>
      </c>
      <c r="CR296" s="53">
        <v>0</v>
      </c>
      <c r="CS296" s="53">
        <v>0</v>
      </c>
      <c r="CT296" s="53">
        <v>0</v>
      </c>
      <c r="CU296" s="53">
        <v>0</v>
      </c>
      <c r="CV296" s="53">
        <v>0</v>
      </c>
      <c r="CW296" s="53">
        <v>0</v>
      </c>
      <c r="CX296" s="53">
        <v>0</v>
      </c>
      <c r="CY296" s="53">
        <v>0</v>
      </c>
      <c r="CZ296" s="53">
        <v>4</v>
      </c>
      <c r="DA296" s="53">
        <v>0</v>
      </c>
      <c r="DB296" s="53">
        <v>0</v>
      </c>
      <c r="DC296" s="53">
        <v>0</v>
      </c>
      <c r="DD296" s="53">
        <v>0</v>
      </c>
    </row>
    <row r="297" spans="3:108" hidden="1" outlineLevel="1">
      <c r="C297" s="16" t="e">
        <f t="shared" ref="C297:C320" si="185">D297*E297/D297+D297</f>
        <v>#DIV/0!</v>
      </c>
      <c r="D297" s="16">
        <f t="shared" ref="D297:D320" si="186">SUMIF($C$94:$C$129,F297,$D$94:$D$129)</f>
        <v>0</v>
      </c>
      <c r="E297" s="16">
        <f>COUNTIF($F$136:F297,F297)</f>
        <v>154</v>
      </c>
      <c r="F297" s="16" t="e">
        <f>M297</f>
        <v>#VALUE!</v>
      </c>
      <c r="G297" s="16" t="e">
        <f>N297</f>
        <v>#VALUE!</v>
      </c>
      <c r="L297" s="16">
        <v>5</v>
      </c>
      <c r="M297" s="72" t="e">
        <f>DGET(種族解放条件,T297,O295:O296)</f>
        <v>#VALUE!</v>
      </c>
      <c r="N297" s="72" t="e">
        <f>DGET(種族解放条件,U297,O295:O296)</f>
        <v>#VALUE!</v>
      </c>
      <c r="O297" s="16"/>
      <c r="P297" s="16"/>
      <c r="Q297" s="16"/>
      <c r="R297" s="16"/>
      <c r="S297" s="16"/>
      <c r="T297" s="16">
        <v>6</v>
      </c>
      <c r="U297" s="16">
        <v>7</v>
      </c>
      <c r="AE297" s="59">
        <v>205</v>
      </c>
      <c r="AF297" s="59">
        <f ca="1">IF(AI297&lt;&gt;0,0,COUNTIF(AI$92:$AI297,0))</f>
        <v>0</v>
      </c>
      <c r="AG297" s="59" t="s">
        <v>299</v>
      </c>
      <c r="AH297" s="59" t="s">
        <v>308</v>
      </c>
      <c r="AI297" s="59">
        <f t="shared" ca="1" si="148"/>
        <v>1</v>
      </c>
      <c r="AJ297" s="53">
        <f t="shared" ca="1" si="149"/>
        <v>0</v>
      </c>
      <c r="AK297" s="53">
        <f t="shared" ca="1" si="150"/>
        <v>0</v>
      </c>
      <c r="AL297" s="53">
        <f t="shared" ca="1" si="151"/>
        <v>0</v>
      </c>
      <c r="AM297" s="53">
        <f t="shared" ca="1" si="152"/>
        <v>0</v>
      </c>
      <c r="AN297" s="53">
        <f t="shared" ca="1" si="153"/>
        <v>0</v>
      </c>
      <c r="AO297" s="53">
        <f t="shared" ca="1" si="154"/>
        <v>0</v>
      </c>
      <c r="AP297" s="53">
        <f t="shared" ca="1" si="155"/>
        <v>0</v>
      </c>
      <c r="AQ297" s="53">
        <f t="shared" ca="1" si="156"/>
        <v>0</v>
      </c>
      <c r="AR297" s="53">
        <f t="shared" ca="1" si="157"/>
        <v>0</v>
      </c>
      <c r="AS297" s="53">
        <f t="shared" ca="1" si="158"/>
        <v>0</v>
      </c>
      <c r="AT297" s="53">
        <f t="shared" ca="1" si="159"/>
        <v>0</v>
      </c>
      <c r="AU297" s="53">
        <f t="shared" ca="1" si="160"/>
        <v>0</v>
      </c>
      <c r="AV297" s="53">
        <f t="shared" ca="1" si="161"/>
        <v>0</v>
      </c>
      <c r="AW297" s="53">
        <f t="shared" ca="1" si="162"/>
        <v>0</v>
      </c>
      <c r="AX297" s="53">
        <f t="shared" ca="1" si="163"/>
        <v>0</v>
      </c>
      <c r="AY297" s="53">
        <f t="shared" ca="1" si="164"/>
        <v>0</v>
      </c>
      <c r="AZ297" s="53">
        <f t="shared" ca="1" si="165"/>
        <v>0</v>
      </c>
      <c r="BA297" s="53">
        <f t="shared" ca="1" si="166"/>
        <v>0</v>
      </c>
      <c r="BB297" s="53">
        <f t="shared" ca="1" si="167"/>
        <v>0</v>
      </c>
      <c r="BC297" s="53">
        <f t="shared" ca="1" si="168"/>
        <v>0</v>
      </c>
      <c r="BD297" s="53">
        <f t="shared" ca="1" si="169"/>
        <v>0</v>
      </c>
      <c r="BE297" s="53">
        <f t="shared" ca="1" si="170"/>
        <v>0</v>
      </c>
      <c r="BF297" s="53">
        <f t="shared" ca="1" si="171"/>
        <v>0</v>
      </c>
      <c r="BG297" s="53">
        <f t="shared" ca="1" si="172"/>
        <v>0</v>
      </c>
      <c r="BH297" s="53">
        <f t="shared" ca="1" si="173"/>
        <v>0</v>
      </c>
      <c r="BI297" s="53">
        <f t="shared" ca="1" si="174"/>
        <v>0</v>
      </c>
      <c r="BJ297" s="53">
        <f t="shared" ca="1" si="175"/>
        <v>0</v>
      </c>
      <c r="BK297" s="53">
        <f t="shared" ca="1" si="176"/>
        <v>0</v>
      </c>
      <c r="BL297" s="53">
        <f t="shared" ca="1" si="177"/>
        <v>0</v>
      </c>
      <c r="BM297" s="53">
        <f t="shared" ca="1" si="178"/>
        <v>0</v>
      </c>
      <c r="BN297" s="53">
        <f t="shared" ca="1" si="179"/>
        <v>0</v>
      </c>
      <c r="BO297" s="53">
        <f t="shared" ca="1" si="180"/>
        <v>1</v>
      </c>
      <c r="BP297" s="53">
        <f t="shared" ca="1" si="181"/>
        <v>0</v>
      </c>
      <c r="BQ297" s="53">
        <f t="shared" ca="1" si="182"/>
        <v>0</v>
      </c>
      <c r="BR297" s="53">
        <f t="shared" ca="1" si="183"/>
        <v>0</v>
      </c>
      <c r="BS297" s="53">
        <f t="shared" ca="1" si="184"/>
        <v>0</v>
      </c>
      <c r="BU297" s="53">
        <v>0</v>
      </c>
      <c r="BV297" s="53">
        <v>0</v>
      </c>
      <c r="BW297" s="53">
        <v>0</v>
      </c>
      <c r="BX297" s="53">
        <v>0</v>
      </c>
      <c r="BY297" s="53">
        <v>0</v>
      </c>
      <c r="BZ297" s="53">
        <v>0</v>
      </c>
      <c r="CA297" s="53">
        <v>0</v>
      </c>
      <c r="CB297" s="53">
        <v>0</v>
      </c>
      <c r="CC297" s="53">
        <v>0</v>
      </c>
      <c r="CD297" s="53">
        <v>0</v>
      </c>
      <c r="CE297" s="53">
        <v>0</v>
      </c>
      <c r="CF297" s="53">
        <v>0</v>
      </c>
      <c r="CG297" s="53">
        <v>0</v>
      </c>
      <c r="CH297" s="53">
        <v>0</v>
      </c>
      <c r="CI297" s="53">
        <v>0</v>
      </c>
      <c r="CJ297" s="53">
        <v>0</v>
      </c>
      <c r="CK297" s="53">
        <v>0</v>
      </c>
      <c r="CL297" s="53">
        <v>0</v>
      </c>
      <c r="CM297" s="53">
        <v>0</v>
      </c>
      <c r="CN297" s="53">
        <v>0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5</v>
      </c>
      <c r="DA297" s="53">
        <v>0</v>
      </c>
      <c r="DB297" s="53">
        <v>0</v>
      </c>
      <c r="DC297" s="53">
        <v>0</v>
      </c>
      <c r="DD297" s="53">
        <v>0</v>
      </c>
    </row>
    <row r="298" spans="3:108" hidden="1" outlineLevel="1">
      <c r="C298" s="16" t="e">
        <f t="shared" si="185"/>
        <v>#DIV/0!</v>
      </c>
      <c r="D298" s="16">
        <f t="shared" si="186"/>
        <v>0</v>
      </c>
      <c r="E298" s="16">
        <f>COUNTIF($F$136:F298,F298)</f>
        <v>155</v>
      </c>
      <c r="F298" s="16" t="e">
        <f>M298</f>
        <v>#VALUE!</v>
      </c>
      <c r="G298" s="16" t="e">
        <f>N298</f>
        <v>#VALUE!</v>
      </c>
      <c r="L298" s="16">
        <v>5</v>
      </c>
      <c r="M298" s="72" t="e">
        <f>DGET(種族解放条件,T298,O295:O296)</f>
        <v>#VALUE!</v>
      </c>
      <c r="N298" s="72" t="e">
        <f>DGET(種族解放条件,U298,O295:O296)</f>
        <v>#VALUE!</v>
      </c>
      <c r="O298" s="16"/>
      <c r="P298" s="16" t="s">
        <v>2</v>
      </c>
      <c r="Q298" s="16"/>
      <c r="R298" s="16"/>
      <c r="S298" s="16"/>
      <c r="T298" s="16">
        <v>8</v>
      </c>
      <c r="U298" s="16">
        <v>9</v>
      </c>
      <c r="AE298" s="59">
        <v>206</v>
      </c>
      <c r="AF298" s="59">
        <f ca="1">IF(AI298&lt;&gt;0,0,COUNTIF(AI$92:$AI298,0))</f>
        <v>0</v>
      </c>
      <c r="AG298" s="59" t="s">
        <v>299</v>
      </c>
      <c r="AH298" s="59" t="s">
        <v>309</v>
      </c>
      <c r="AI298" s="59">
        <f t="shared" ca="1" si="148"/>
        <v>1</v>
      </c>
      <c r="AJ298" s="53">
        <f t="shared" ca="1" si="149"/>
        <v>0</v>
      </c>
      <c r="AK298" s="53">
        <f t="shared" ca="1" si="150"/>
        <v>0</v>
      </c>
      <c r="AL298" s="53">
        <f t="shared" ca="1" si="151"/>
        <v>0</v>
      </c>
      <c r="AM298" s="53">
        <f t="shared" ca="1" si="152"/>
        <v>0</v>
      </c>
      <c r="AN298" s="53">
        <f t="shared" ca="1" si="153"/>
        <v>0</v>
      </c>
      <c r="AO298" s="53">
        <f t="shared" ca="1" si="154"/>
        <v>0</v>
      </c>
      <c r="AP298" s="53">
        <f t="shared" ca="1" si="155"/>
        <v>0</v>
      </c>
      <c r="AQ298" s="53">
        <f t="shared" ca="1" si="156"/>
        <v>0</v>
      </c>
      <c r="AR298" s="53">
        <f t="shared" ca="1" si="157"/>
        <v>0</v>
      </c>
      <c r="AS298" s="53">
        <f t="shared" ca="1" si="158"/>
        <v>0</v>
      </c>
      <c r="AT298" s="53">
        <f t="shared" ca="1" si="159"/>
        <v>0</v>
      </c>
      <c r="AU298" s="53">
        <f t="shared" ca="1" si="160"/>
        <v>0</v>
      </c>
      <c r="AV298" s="53">
        <f t="shared" ca="1" si="161"/>
        <v>0</v>
      </c>
      <c r="AW298" s="53">
        <f t="shared" ca="1" si="162"/>
        <v>0</v>
      </c>
      <c r="AX298" s="53">
        <f t="shared" ca="1" si="163"/>
        <v>0</v>
      </c>
      <c r="AY298" s="53">
        <f t="shared" ca="1" si="164"/>
        <v>0</v>
      </c>
      <c r="AZ298" s="53">
        <f t="shared" ca="1" si="165"/>
        <v>0</v>
      </c>
      <c r="BA298" s="53">
        <f t="shared" ca="1" si="166"/>
        <v>0</v>
      </c>
      <c r="BB298" s="53">
        <f t="shared" ca="1" si="167"/>
        <v>0</v>
      </c>
      <c r="BC298" s="53">
        <f t="shared" ca="1" si="168"/>
        <v>0</v>
      </c>
      <c r="BD298" s="53">
        <f t="shared" ca="1" si="169"/>
        <v>0</v>
      </c>
      <c r="BE298" s="53">
        <f t="shared" ca="1" si="170"/>
        <v>0</v>
      </c>
      <c r="BF298" s="53">
        <f t="shared" ca="1" si="171"/>
        <v>0</v>
      </c>
      <c r="BG298" s="53">
        <f t="shared" ca="1" si="172"/>
        <v>0</v>
      </c>
      <c r="BH298" s="53">
        <f t="shared" ca="1" si="173"/>
        <v>0</v>
      </c>
      <c r="BI298" s="53">
        <f t="shared" ca="1" si="174"/>
        <v>0</v>
      </c>
      <c r="BJ298" s="53">
        <f t="shared" ca="1" si="175"/>
        <v>0</v>
      </c>
      <c r="BK298" s="53">
        <f t="shared" ca="1" si="176"/>
        <v>0</v>
      </c>
      <c r="BL298" s="53">
        <f t="shared" ca="1" si="177"/>
        <v>0</v>
      </c>
      <c r="BM298" s="53">
        <f t="shared" ca="1" si="178"/>
        <v>0</v>
      </c>
      <c r="BN298" s="53">
        <f t="shared" ca="1" si="179"/>
        <v>0</v>
      </c>
      <c r="BO298" s="53">
        <f t="shared" ca="1" si="180"/>
        <v>1</v>
      </c>
      <c r="BP298" s="53">
        <f t="shared" ca="1" si="181"/>
        <v>0</v>
      </c>
      <c r="BQ298" s="53">
        <f t="shared" ca="1" si="182"/>
        <v>0</v>
      </c>
      <c r="BR298" s="53">
        <f t="shared" ca="1" si="183"/>
        <v>0</v>
      </c>
      <c r="BS298" s="53">
        <f t="shared" ca="1" si="184"/>
        <v>0</v>
      </c>
      <c r="BU298" s="53">
        <v>0</v>
      </c>
      <c r="BV298" s="53">
        <v>0</v>
      </c>
      <c r="BW298" s="53">
        <v>0</v>
      </c>
      <c r="BX298" s="53">
        <v>0</v>
      </c>
      <c r="BY298" s="53">
        <v>0</v>
      </c>
      <c r="BZ298" s="53">
        <v>0</v>
      </c>
      <c r="CA298" s="53">
        <v>0</v>
      </c>
      <c r="CB298" s="53">
        <v>0</v>
      </c>
      <c r="CC298" s="53">
        <v>0</v>
      </c>
      <c r="CD298" s="53">
        <v>0</v>
      </c>
      <c r="CE298" s="53">
        <v>0</v>
      </c>
      <c r="CF298" s="53">
        <v>0</v>
      </c>
      <c r="CG298" s="53">
        <v>0</v>
      </c>
      <c r="CH298" s="53">
        <v>0</v>
      </c>
      <c r="CI298" s="53">
        <v>0</v>
      </c>
      <c r="CJ298" s="53">
        <v>0</v>
      </c>
      <c r="CK298" s="53">
        <v>0</v>
      </c>
      <c r="CL298" s="53">
        <v>0</v>
      </c>
      <c r="CM298" s="53">
        <v>0</v>
      </c>
      <c r="CN298" s="53">
        <v>0</v>
      </c>
      <c r="CO298" s="53">
        <v>0</v>
      </c>
      <c r="CP298" s="53">
        <v>0</v>
      </c>
      <c r="CQ298" s="53">
        <v>0</v>
      </c>
      <c r="CR298" s="53">
        <v>0</v>
      </c>
      <c r="CS298" s="53">
        <v>0</v>
      </c>
      <c r="CT298" s="53">
        <v>0</v>
      </c>
      <c r="CU298" s="53">
        <v>0</v>
      </c>
      <c r="CV298" s="53">
        <v>0</v>
      </c>
      <c r="CW298" s="53">
        <v>0</v>
      </c>
      <c r="CX298" s="53">
        <v>0</v>
      </c>
      <c r="CY298" s="53">
        <v>0</v>
      </c>
      <c r="CZ298" s="53">
        <v>6</v>
      </c>
      <c r="DA298" s="53">
        <v>0</v>
      </c>
      <c r="DB298" s="53">
        <v>0</v>
      </c>
      <c r="DC298" s="53">
        <v>0</v>
      </c>
      <c r="DD298" s="53">
        <v>0</v>
      </c>
    </row>
    <row r="299" spans="3:108" hidden="1" outlineLevel="1">
      <c r="C299" s="16" t="e">
        <f t="shared" si="185"/>
        <v>#DIV/0!</v>
      </c>
      <c r="D299" s="16">
        <f t="shared" si="186"/>
        <v>0</v>
      </c>
      <c r="E299" s="16">
        <f>COUNTIF($F$136:F299,F299)</f>
        <v>156</v>
      </c>
      <c r="F299" s="16" t="e">
        <f>P299</f>
        <v>#VALUE!</v>
      </c>
      <c r="G299" s="16" t="e">
        <f>Q299</f>
        <v>#VALUE!</v>
      </c>
      <c r="L299" s="16">
        <v>3</v>
      </c>
      <c r="M299" s="16"/>
      <c r="N299" s="16"/>
      <c r="O299" s="16" t="s">
        <v>2</v>
      </c>
      <c r="P299" s="70" t="e">
        <f>DGET(種族解放条件,T299,Q290:Q291)</f>
        <v>#VALUE!</v>
      </c>
      <c r="Q299" s="70" t="e">
        <f>DGET(種族解放条件,U299,Q290:Q291)</f>
        <v>#VALUE!</v>
      </c>
      <c r="R299" s="16"/>
      <c r="S299" s="16"/>
      <c r="T299" s="16">
        <v>8</v>
      </c>
      <c r="U299" s="16">
        <v>9</v>
      </c>
      <c r="AE299" s="59">
        <v>207</v>
      </c>
      <c r="AF299" s="59">
        <f ca="1">IF(AI299&lt;&gt;0,0,COUNTIF(AI$92:$AI299,0))</f>
        <v>0</v>
      </c>
      <c r="AG299" s="59" t="s">
        <v>299</v>
      </c>
      <c r="AH299" s="59" t="s">
        <v>310</v>
      </c>
      <c r="AI299" s="59">
        <f t="shared" ca="1" si="148"/>
        <v>1</v>
      </c>
      <c r="AJ299" s="53">
        <f t="shared" ca="1" si="149"/>
        <v>0</v>
      </c>
      <c r="AK299" s="53">
        <f t="shared" ca="1" si="150"/>
        <v>0</v>
      </c>
      <c r="AL299" s="53">
        <f t="shared" ca="1" si="151"/>
        <v>0</v>
      </c>
      <c r="AM299" s="53">
        <f t="shared" ca="1" si="152"/>
        <v>0</v>
      </c>
      <c r="AN299" s="53">
        <f t="shared" ca="1" si="153"/>
        <v>0</v>
      </c>
      <c r="AO299" s="53">
        <f t="shared" ca="1" si="154"/>
        <v>0</v>
      </c>
      <c r="AP299" s="53">
        <f t="shared" ca="1" si="155"/>
        <v>0</v>
      </c>
      <c r="AQ299" s="53">
        <f t="shared" ca="1" si="156"/>
        <v>0</v>
      </c>
      <c r="AR299" s="53">
        <f t="shared" ca="1" si="157"/>
        <v>0</v>
      </c>
      <c r="AS299" s="53">
        <f t="shared" ca="1" si="158"/>
        <v>0</v>
      </c>
      <c r="AT299" s="53">
        <f t="shared" ca="1" si="159"/>
        <v>0</v>
      </c>
      <c r="AU299" s="53">
        <f t="shared" ca="1" si="160"/>
        <v>0</v>
      </c>
      <c r="AV299" s="53">
        <f t="shared" ca="1" si="161"/>
        <v>0</v>
      </c>
      <c r="AW299" s="53">
        <f t="shared" ca="1" si="162"/>
        <v>0</v>
      </c>
      <c r="AX299" s="53">
        <f t="shared" ca="1" si="163"/>
        <v>0</v>
      </c>
      <c r="AY299" s="53">
        <f t="shared" ca="1" si="164"/>
        <v>0</v>
      </c>
      <c r="AZ299" s="53">
        <f t="shared" ca="1" si="165"/>
        <v>0</v>
      </c>
      <c r="BA299" s="53">
        <f t="shared" ca="1" si="166"/>
        <v>0</v>
      </c>
      <c r="BB299" s="53">
        <f t="shared" ca="1" si="167"/>
        <v>0</v>
      </c>
      <c r="BC299" s="53">
        <f t="shared" ca="1" si="168"/>
        <v>0</v>
      </c>
      <c r="BD299" s="53">
        <f t="shared" ca="1" si="169"/>
        <v>0</v>
      </c>
      <c r="BE299" s="53">
        <f t="shared" ca="1" si="170"/>
        <v>0</v>
      </c>
      <c r="BF299" s="53">
        <f t="shared" ca="1" si="171"/>
        <v>0</v>
      </c>
      <c r="BG299" s="53">
        <f t="shared" ca="1" si="172"/>
        <v>0</v>
      </c>
      <c r="BH299" s="53">
        <f t="shared" ca="1" si="173"/>
        <v>0</v>
      </c>
      <c r="BI299" s="53">
        <f t="shared" ca="1" si="174"/>
        <v>0</v>
      </c>
      <c r="BJ299" s="53">
        <f t="shared" ca="1" si="175"/>
        <v>0</v>
      </c>
      <c r="BK299" s="53">
        <f t="shared" ca="1" si="176"/>
        <v>0</v>
      </c>
      <c r="BL299" s="53">
        <f t="shared" ca="1" si="177"/>
        <v>0</v>
      </c>
      <c r="BM299" s="53">
        <f t="shared" ca="1" si="178"/>
        <v>0</v>
      </c>
      <c r="BN299" s="53">
        <f t="shared" ca="1" si="179"/>
        <v>0</v>
      </c>
      <c r="BO299" s="53">
        <f t="shared" ca="1" si="180"/>
        <v>1</v>
      </c>
      <c r="BP299" s="53">
        <f t="shared" ca="1" si="181"/>
        <v>0</v>
      </c>
      <c r="BQ299" s="53">
        <f t="shared" ca="1" si="182"/>
        <v>0</v>
      </c>
      <c r="BR299" s="53">
        <f t="shared" ca="1" si="183"/>
        <v>0</v>
      </c>
      <c r="BS299" s="53">
        <f t="shared" ca="1" si="184"/>
        <v>0</v>
      </c>
      <c r="BU299" s="53">
        <v>0</v>
      </c>
      <c r="BV299" s="53">
        <v>0</v>
      </c>
      <c r="BW299" s="53">
        <v>0</v>
      </c>
      <c r="BX299" s="53">
        <v>0</v>
      </c>
      <c r="BY299" s="53">
        <v>0</v>
      </c>
      <c r="BZ299" s="53">
        <v>0</v>
      </c>
      <c r="CA299" s="53">
        <v>0</v>
      </c>
      <c r="CB299" s="53">
        <v>0</v>
      </c>
      <c r="CC299" s="53">
        <v>0</v>
      </c>
      <c r="CD299" s="53">
        <v>0</v>
      </c>
      <c r="CE299" s="53">
        <v>0</v>
      </c>
      <c r="CF299" s="53">
        <v>0</v>
      </c>
      <c r="CG299" s="53">
        <v>0</v>
      </c>
      <c r="CH299" s="53">
        <v>0</v>
      </c>
      <c r="CI299" s="53">
        <v>0</v>
      </c>
      <c r="CJ299" s="53">
        <v>0</v>
      </c>
      <c r="CK299" s="53">
        <v>0</v>
      </c>
      <c r="CL299" s="53">
        <v>0</v>
      </c>
      <c r="CM299" s="53">
        <v>0</v>
      </c>
      <c r="CN299" s="53">
        <v>0</v>
      </c>
      <c r="CO299" s="53">
        <v>0</v>
      </c>
      <c r="CP299" s="53">
        <v>0</v>
      </c>
      <c r="CQ299" s="53">
        <v>0</v>
      </c>
      <c r="CR299" s="53">
        <v>0</v>
      </c>
      <c r="CS299" s="53">
        <v>0</v>
      </c>
      <c r="CT299" s="53">
        <v>0</v>
      </c>
      <c r="CU299" s="53">
        <v>0</v>
      </c>
      <c r="CV299" s="53">
        <v>0</v>
      </c>
      <c r="CW299" s="53">
        <v>0</v>
      </c>
      <c r="CX299" s="53">
        <v>0</v>
      </c>
      <c r="CY299" s="53">
        <v>0</v>
      </c>
      <c r="CZ299" s="53">
        <v>6</v>
      </c>
      <c r="DA299" s="53">
        <v>0</v>
      </c>
      <c r="DB299" s="53">
        <v>0</v>
      </c>
      <c r="DC299" s="53">
        <v>0</v>
      </c>
      <c r="DD299" s="53">
        <v>0</v>
      </c>
    </row>
    <row r="300" spans="3:108" hidden="1" outlineLevel="1">
      <c r="C300" s="16" t="e">
        <f t="shared" si="185"/>
        <v>#DIV/0!</v>
      </c>
      <c r="D300" s="16">
        <f t="shared" si="186"/>
        <v>0</v>
      </c>
      <c r="E300" s="16">
        <f>COUNTIF($F$136:F300,F300)</f>
        <v>157</v>
      </c>
      <c r="F300" s="16" t="e">
        <f>O300</f>
        <v>#VALUE!</v>
      </c>
      <c r="G300" s="16" t="e">
        <f>P300</f>
        <v>#VALUE!</v>
      </c>
      <c r="L300" s="16">
        <v>4</v>
      </c>
      <c r="M300" s="16"/>
      <c r="N300" s="16"/>
      <c r="O300" s="71" t="e">
        <f>DGET(種族解放条件,T300,P298:P299)</f>
        <v>#VALUE!</v>
      </c>
      <c r="P300" s="71" t="e">
        <f>DGET(種族解放条件,U300,P298:P299)</f>
        <v>#VALUE!</v>
      </c>
      <c r="Q300" s="16"/>
      <c r="R300" s="16"/>
      <c r="S300" s="16"/>
      <c r="T300" s="16">
        <v>6</v>
      </c>
      <c r="U300" s="16">
        <v>7</v>
      </c>
      <c r="AE300" s="59">
        <v>208</v>
      </c>
      <c r="AF300" s="59">
        <f ca="1">IF(AI300&lt;&gt;0,0,COUNTIF(AI$92:$AI300,0))</f>
        <v>0</v>
      </c>
      <c r="AG300" s="59" t="s">
        <v>299</v>
      </c>
      <c r="AH300" s="59" t="s">
        <v>311</v>
      </c>
      <c r="AI300" s="59">
        <f t="shared" ca="1" si="148"/>
        <v>1</v>
      </c>
      <c r="AJ300" s="53">
        <f t="shared" ca="1" si="149"/>
        <v>0</v>
      </c>
      <c r="AK300" s="53">
        <f t="shared" ca="1" si="150"/>
        <v>0</v>
      </c>
      <c r="AL300" s="53">
        <f t="shared" ca="1" si="151"/>
        <v>0</v>
      </c>
      <c r="AM300" s="53">
        <f t="shared" ca="1" si="152"/>
        <v>0</v>
      </c>
      <c r="AN300" s="53">
        <f t="shared" ca="1" si="153"/>
        <v>0</v>
      </c>
      <c r="AO300" s="53">
        <f t="shared" ca="1" si="154"/>
        <v>0</v>
      </c>
      <c r="AP300" s="53">
        <f t="shared" ca="1" si="155"/>
        <v>0</v>
      </c>
      <c r="AQ300" s="53">
        <f t="shared" ca="1" si="156"/>
        <v>0</v>
      </c>
      <c r="AR300" s="53">
        <f t="shared" ca="1" si="157"/>
        <v>0</v>
      </c>
      <c r="AS300" s="53">
        <f t="shared" ca="1" si="158"/>
        <v>0</v>
      </c>
      <c r="AT300" s="53">
        <f t="shared" ca="1" si="159"/>
        <v>0</v>
      </c>
      <c r="AU300" s="53">
        <f t="shared" ca="1" si="160"/>
        <v>0</v>
      </c>
      <c r="AV300" s="53">
        <f t="shared" ca="1" si="161"/>
        <v>0</v>
      </c>
      <c r="AW300" s="53">
        <f t="shared" ca="1" si="162"/>
        <v>0</v>
      </c>
      <c r="AX300" s="53">
        <f t="shared" ca="1" si="163"/>
        <v>0</v>
      </c>
      <c r="AY300" s="53">
        <f t="shared" ca="1" si="164"/>
        <v>0</v>
      </c>
      <c r="AZ300" s="53">
        <f t="shared" ca="1" si="165"/>
        <v>0</v>
      </c>
      <c r="BA300" s="53">
        <f t="shared" ca="1" si="166"/>
        <v>0</v>
      </c>
      <c r="BB300" s="53">
        <f t="shared" ca="1" si="167"/>
        <v>0</v>
      </c>
      <c r="BC300" s="53">
        <f t="shared" ca="1" si="168"/>
        <v>0</v>
      </c>
      <c r="BD300" s="53">
        <f t="shared" ca="1" si="169"/>
        <v>0</v>
      </c>
      <c r="BE300" s="53">
        <f t="shared" ca="1" si="170"/>
        <v>0</v>
      </c>
      <c r="BF300" s="53">
        <f t="shared" ca="1" si="171"/>
        <v>0</v>
      </c>
      <c r="BG300" s="53">
        <f t="shared" ca="1" si="172"/>
        <v>0</v>
      </c>
      <c r="BH300" s="53">
        <f t="shared" ca="1" si="173"/>
        <v>0</v>
      </c>
      <c r="BI300" s="53">
        <f t="shared" ca="1" si="174"/>
        <v>0</v>
      </c>
      <c r="BJ300" s="53">
        <f t="shared" ca="1" si="175"/>
        <v>0</v>
      </c>
      <c r="BK300" s="53">
        <f t="shared" ca="1" si="176"/>
        <v>0</v>
      </c>
      <c r="BL300" s="53">
        <f t="shared" ca="1" si="177"/>
        <v>0</v>
      </c>
      <c r="BM300" s="53">
        <f t="shared" ca="1" si="178"/>
        <v>0</v>
      </c>
      <c r="BN300" s="53">
        <f t="shared" ca="1" si="179"/>
        <v>0</v>
      </c>
      <c r="BO300" s="53">
        <f t="shared" ca="1" si="180"/>
        <v>1</v>
      </c>
      <c r="BP300" s="53">
        <f t="shared" ca="1" si="181"/>
        <v>0</v>
      </c>
      <c r="BQ300" s="53">
        <f t="shared" ca="1" si="182"/>
        <v>0</v>
      </c>
      <c r="BR300" s="53">
        <f t="shared" ca="1" si="183"/>
        <v>0</v>
      </c>
      <c r="BS300" s="53">
        <f t="shared" ca="1" si="184"/>
        <v>0</v>
      </c>
      <c r="BU300" s="53">
        <v>0</v>
      </c>
      <c r="BV300" s="53">
        <v>0</v>
      </c>
      <c r="BW300" s="53">
        <v>0</v>
      </c>
      <c r="BX300" s="53">
        <v>0</v>
      </c>
      <c r="BY300" s="53">
        <v>0</v>
      </c>
      <c r="BZ300" s="53">
        <v>0</v>
      </c>
      <c r="CA300" s="53">
        <v>0</v>
      </c>
      <c r="CB300" s="53">
        <v>0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0</v>
      </c>
      <c r="CK300" s="53">
        <v>0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7</v>
      </c>
      <c r="DA300" s="53">
        <v>0</v>
      </c>
      <c r="DB300" s="53">
        <v>0</v>
      </c>
      <c r="DC300" s="53">
        <v>0</v>
      </c>
      <c r="DD300" s="53">
        <v>0</v>
      </c>
    </row>
    <row r="301" spans="3:108" hidden="1" outlineLevel="1">
      <c r="C301" s="16" t="e">
        <f t="shared" si="185"/>
        <v>#DIV/0!</v>
      </c>
      <c r="D301" s="16">
        <f t="shared" si="186"/>
        <v>0</v>
      </c>
      <c r="E301" s="16">
        <f>COUNTIF($F$136:F301,F301)</f>
        <v>158</v>
      </c>
      <c r="F301" s="16" t="e">
        <f>M301</f>
        <v>#VALUE!</v>
      </c>
      <c r="G301" s="16" t="e">
        <f>N301</f>
        <v>#VALUE!</v>
      </c>
      <c r="L301" s="16">
        <v>5</v>
      </c>
      <c r="M301" s="72" t="e">
        <f>DGET(種族解放条件,T301,O299:O300)</f>
        <v>#VALUE!</v>
      </c>
      <c r="N301" s="72" t="e">
        <f>DGET(種族解放条件,U301,O299:O300)</f>
        <v>#VALUE!</v>
      </c>
      <c r="O301" s="16"/>
      <c r="P301" s="16"/>
      <c r="Q301" s="16"/>
      <c r="R301" s="16"/>
      <c r="S301" s="16"/>
      <c r="T301" s="16">
        <v>6</v>
      </c>
      <c r="U301" s="16">
        <v>7</v>
      </c>
      <c r="AE301" s="59">
        <v>209</v>
      </c>
      <c r="AF301" s="59">
        <f ca="1">IF(AI301&lt;&gt;0,0,COUNTIF(AI$92:$AI301,0))</f>
        <v>0</v>
      </c>
      <c r="AG301" s="59" t="s">
        <v>299</v>
      </c>
      <c r="AH301" s="59" t="s">
        <v>312</v>
      </c>
      <c r="AI301" s="59">
        <f t="shared" ca="1" si="148"/>
        <v>1</v>
      </c>
      <c r="AJ301" s="53">
        <f t="shared" ca="1" si="149"/>
        <v>0</v>
      </c>
      <c r="AK301" s="53">
        <f t="shared" ca="1" si="150"/>
        <v>0</v>
      </c>
      <c r="AL301" s="53">
        <f t="shared" ca="1" si="151"/>
        <v>0</v>
      </c>
      <c r="AM301" s="53">
        <f t="shared" ca="1" si="152"/>
        <v>0</v>
      </c>
      <c r="AN301" s="53">
        <f t="shared" ca="1" si="153"/>
        <v>0</v>
      </c>
      <c r="AO301" s="53">
        <f t="shared" ca="1" si="154"/>
        <v>0</v>
      </c>
      <c r="AP301" s="53">
        <f t="shared" ca="1" si="155"/>
        <v>0</v>
      </c>
      <c r="AQ301" s="53">
        <f t="shared" ca="1" si="156"/>
        <v>0</v>
      </c>
      <c r="AR301" s="53">
        <f t="shared" ca="1" si="157"/>
        <v>0</v>
      </c>
      <c r="AS301" s="53">
        <f t="shared" ca="1" si="158"/>
        <v>0</v>
      </c>
      <c r="AT301" s="53">
        <f t="shared" ca="1" si="159"/>
        <v>0</v>
      </c>
      <c r="AU301" s="53">
        <f t="shared" ca="1" si="160"/>
        <v>0</v>
      </c>
      <c r="AV301" s="53">
        <f t="shared" ca="1" si="161"/>
        <v>0</v>
      </c>
      <c r="AW301" s="53">
        <f t="shared" ca="1" si="162"/>
        <v>0</v>
      </c>
      <c r="AX301" s="53">
        <f t="shared" ca="1" si="163"/>
        <v>0</v>
      </c>
      <c r="AY301" s="53">
        <f t="shared" ca="1" si="164"/>
        <v>0</v>
      </c>
      <c r="AZ301" s="53">
        <f t="shared" ca="1" si="165"/>
        <v>0</v>
      </c>
      <c r="BA301" s="53">
        <f t="shared" ca="1" si="166"/>
        <v>0</v>
      </c>
      <c r="BB301" s="53">
        <f t="shared" ca="1" si="167"/>
        <v>0</v>
      </c>
      <c r="BC301" s="53">
        <f t="shared" ca="1" si="168"/>
        <v>0</v>
      </c>
      <c r="BD301" s="53">
        <f t="shared" ca="1" si="169"/>
        <v>0</v>
      </c>
      <c r="BE301" s="53">
        <f t="shared" ca="1" si="170"/>
        <v>0</v>
      </c>
      <c r="BF301" s="53">
        <f t="shared" ca="1" si="171"/>
        <v>0</v>
      </c>
      <c r="BG301" s="53">
        <f t="shared" ca="1" si="172"/>
        <v>0</v>
      </c>
      <c r="BH301" s="53">
        <f t="shared" ca="1" si="173"/>
        <v>0</v>
      </c>
      <c r="BI301" s="53">
        <f t="shared" ca="1" si="174"/>
        <v>0</v>
      </c>
      <c r="BJ301" s="53">
        <f t="shared" ca="1" si="175"/>
        <v>0</v>
      </c>
      <c r="BK301" s="53">
        <f t="shared" ca="1" si="176"/>
        <v>0</v>
      </c>
      <c r="BL301" s="53">
        <f t="shared" ca="1" si="177"/>
        <v>0</v>
      </c>
      <c r="BM301" s="53">
        <f t="shared" ca="1" si="178"/>
        <v>0</v>
      </c>
      <c r="BN301" s="53">
        <f t="shared" ca="1" si="179"/>
        <v>0</v>
      </c>
      <c r="BO301" s="53">
        <f t="shared" ca="1" si="180"/>
        <v>1</v>
      </c>
      <c r="BP301" s="53">
        <f t="shared" ca="1" si="181"/>
        <v>0</v>
      </c>
      <c r="BQ301" s="53">
        <f t="shared" ca="1" si="182"/>
        <v>0</v>
      </c>
      <c r="BR301" s="53">
        <f t="shared" ca="1" si="183"/>
        <v>0</v>
      </c>
      <c r="BS301" s="53">
        <f t="shared" ca="1" si="184"/>
        <v>0</v>
      </c>
      <c r="BU301" s="53">
        <v>0</v>
      </c>
      <c r="BV301" s="53">
        <v>0</v>
      </c>
      <c r="BW301" s="53">
        <v>0</v>
      </c>
      <c r="BX301" s="53">
        <v>0</v>
      </c>
      <c r="BY301" s="53">
        <v>0</v>
      </c>
      <c r="BZ301" s="53">
        <v>0</v>
      </c>
      <c r="CA301" s="53">
        <v>0</v>
      </c>
      <c r="CB301" s="53">
        <v>0</v>
      </c>
      <c r="CC301" s="53">
        <v>0</v>
      </c>
      <c r="CD301" s="53">
        <v>0</v>
      </c>
      <c r="CE301" s="53">
        <v>0</v>
      </c>
      <c r="CF301" s="53">
        <v>0</v>
      </c>
      <c r="CG301" s="53">
        <v>0</v>
      </c>
      <c r="CH301" s="53">
        <v>0</v>
      </c>
      <c r="CI301" s="53">
        <v>0</v>
      </c>
      <c r="CJ301" s="53">
        <v>0</v>
      </c>
      <c r="CK301" s="53">
        <v>0</v>
      </c>
      <c r="CL301" s="53">
        <v>0</v>
      </c>
      <c r="CM301" s="53">
        <v>0</v>
      </c>
      <c r="CN301" s="53">
        <v>0</v>
      </c>
      <c r="CO301" s="53">
        <v>0</v>
      </c>
      <c r="CP301" s="53">
        <v>0</v>
      </c>
      <c r="CQ301" s="53">
        <v>0</v>
      </c>
      <c r="CR301" s="53">
        <v>0</v>
      </c>
      <c r="CS301" s="53">
        <v>0</v>
      </c>
      <c r="CT301" s="53">
        <v>0</v>
      </c>
      <c r="CU301" s="53">
        <v>0</v>
      </c>
      <c r="CV301" s="53">
        <v>0</v>
      </c>
      <c r="CW301" s="53">
        <v>0</v>
      </c>
      <c r="CX301" s="53">
        <v>0</v>
      </c>
      <c r="CY301" s="53">
        <v>0</v>
      </c>
      <c r="CZ301" s="53">
        <v>8</v>
      </c>
      <c r="DA301" s="53">
        <v>0</v>
      </c>
      <c r="DB301" s="53">
        <v>0</v>
      </c>
      <c r="DC301" s="53">
        <v>0</v>
      </c>
      <c r="DD301" s="53">
        <v>0</v>
      </c>
    </row>
    <row r="302" spans="3:108" hidden="1" outlineLevel="1">
      <c r="C302" s="16" t="e">
        <f t="shared" si="185"/>
        <v>#DIV/0!</v>
      </c>
      <c r="D302" s="16">
        <f t="shared" si="186"/>
        <v>0</v>
      </c>
      <c r="E302" s="16">
        <f>COUNTIF($F$136:F302,F302)</f>
        <v>159</v>
      </c>
      <c r="F302" s="16" t="e">
        <f>M302</f>
        <v>#VALUE!</v>
      </c>
      <c r="G302" s="16" t="e">
        <f>N302</f>
        <v>#VALUE!</v>
      </c>
      <c r="L302" s="16">
        <v>5</v>
      </c>
      <c r="M302" s="72" t="e">
        <f>DGET(種族解放条件,T302,O299:O300)</f>
        <v>#VALUE!</v>
      </c>
      <c r="N302" s="72" t="e">
        <f>DGET(種族解放条件,U302,O299:O300)</f>
        <v>#VALUE!</v>
      </c>
      <c r="O302" s="16" t="s">
        <v>2</v>
      </c>
      <c r="P302" s="16"/>
      <c r="Q302" s="16"/>
      <c r="R302" s="16"/>
      <c r="S302" s="16"/>
      <c r="T302" s="16">
        <v>8</v>
      </c>
      <c r="U302" s="16">
        <v>9</v>
      </c>
      <c r="AE302" s="59">
        <v>210</v>
      </c>
      <c r="AF302" s="59">
        <f ca="1">IF(AI302&lt;&gt;0,0,COUNTIF(AI$92:$AI302,0))</f>
        <v>0</v>
      </c>
      <c r="AG302" s="59" t="s">
        <v>299</v>
      </c>
      <c r="AH302" s="59" t="s">
        <v>313</v>
      </c>
      <c r="AI302" s="59">
        <f t="shared" ca="1" si="148"/>
        <v>1</v>
      </c>
      <c r="AJ302" s="53">
        <f t="shared" ca="1" si="149"/>
        <v>0</v>
      </c>
      <c r="AK302" s="53">
        <f t="shared" ca="1" si="150"/>
        <v>0</v>
      </c>
      <c r="AL302" s="53">
        <f t="shared" ca="1" si="151"/>
        <v>0</v>
      </c>
      <c r="AM302" s="53">
        <f t="shared" ca="1" si="152"/>
        <v>0</v>
      </c>
      <c r="AN302" s="53">
        <f t="shared" ca="1" si="153"/>
        <v>0</v>
      </c>
      <c r="AO302" s="53">
        <f t="shared" ca="1" si="154"/>
        <v>0</v>
      </c>
      <c r="AP302" s="53">
        <f t="shared" ca="1" si="155"/>
        <v>0</v>
      </c>
      <c r="AQ302" s="53">
        <f t="shared" ca="1" si="156"/>
        <v>0</v>
      </c>
      <c r="AR302" s="53">
        <f t="shared" ca="1" si="157"/>
        <v>0</v>
      </c>
      <c r="AS302" s="53">
        <f t="shared" ca="1" si="158"/>
        <v>0</v>
      </c>
      <c r="AT302" s="53">
        <f t="shared" ca="1" si="159"/>
        <v>0</v>
      </c>
      <c r="AU302" s="53">
        <f t="shared" ca="1" si="160"/>
        <v>0</v>
      </c>
      <c r="AV302" s="53">
        <f t="shared" ca="1" si="161"/>
        <v>0</v>
      </c>
      <c r="AW302" s="53">
        <f t="shared" ca="1" si="162"/>
        <v>0</v>
      </c>
      <c r="AX302" s="53">
        <f t="shared" ca="1" si="163"/>
        <v>0</v>
      </c>
      <c r="AY302" s="53">
        <f t="shared" ca="1" si="164"/>
        <v>0</v>
      </c>
      <c r="AZ302" s="53">
        <f t="shared" ca="1" si="165"/>
        <v>0</v>
      </c>
      <c r="BA302" s="53">
        <f t="shared" ca="1" si="166"/>
        <v>0</v>
      </c>
      <c r="BB302" s="53">
        <f t="shared" ca="1" si="167"/>
        <v>0</v>
      </c>
      <c r="BC302" s="53">
        <f t="shared" ca="1" si="168"/>
        <v>0</v>
      </c>
      <c r="BD302" s="53">
        <f t="shared" ca="1" si="169"/>
        <v>0</v>
      </c>
      <c r="BE302" s="53">
        <f t="shared" ca="1" si="170"/>
        <v>0</v>
      </c>
      <c r="BF302" s="53">
        <f t="shared" ca="1" si="171"/>
        <v>0</v>
      </c>
      <c r="BG302" s="53">
        <f t="shared" ca="1" si="172"/>
        <v>0</v>
      </c>
      <c r="BH302" s="53">
        <f t="shared" ca="1" si="173"/>
        <v>0</v>
      </c>
      <c r="BI302" s="53">
        <f t="shared" ca="1" si="174"/>
        <v>0</v>
      </c>
      <c r="BJ302" s="53">
        <f t="shared" ca="1" si="175"/>
        <v>0</v>
      </c>
      <c r="BK302" s="53">
        <f t="shared" ca="1" si="176"/>
        <v>0</v>
      </c>
      <c r="BL302" s="53">
        <f t="shared" ca="1" si="177"/>
        <v>0</v>
      </c>
      <c r="BM302" s="53">
        <f t="shared" ca="1" si="178"/>
        <v>0</v>
      </c>
      <c r="BN302" s="53">
        <f t="shared" ca="1" si="179"/>
        <v>0</v>
      </c>
      <c r="BO302" s="53">
        <f t="shared" ca="1" si="180"/>
        <v>1</v>
      </c>
      <c r="BP302" s="53">
        <f t="shared" ca="1" si="181"/>
        <v>0</v>
      </c>
      <c r="BQ302" s="53">
        <f t="shared" ca="1" si="182"/>
        <v>0</v>
      </c>
      <c r="BR302" s="53">
        <f t="shared" ca="1" si="183"/>
        <v>0</v>
      </c>
      <c r="BS302" s="53">
        <f t="shared" ca="1" si="184"/>
        <v>0</v>
      </c>
      <c r="BU302" s="53">
        <v>0</v>
      </c>
      <c r="BV302" s="53">
        <v>0</v>
      </c>
      <c r="BW302" s="53">
        <v>0</v>
      </c>
      <c r="BX302" s="53">
        <v>0</v>
      </c>
      <c r="BY302" s="53">
        <v>0</v>
      </c>
      <c r="BZ302" s="53">
        <v>0</v>
      </c>
      <c r="CA302" s="53">
        <v>0</v>
      </c>
      <c r="CB302" s="53">
        <v>0</v>
      </c>
      <c r="CC302" s="53">
        <v>0</v>
      </c>
      <c r="CD302" s="53">
        <v>0</v>
      </c>
      <c r="CE302" s="53">
        <v>0</v>
      </c>
      <c r="CF302" s="53">
        <v>0</v>
      </c>
      <c r="CG302" s="53">
        <v>0</v>
      </c>
      <c r="CH302" s="53">
        <v>0</v>
      </c>
      <c r="CI302" s="53">
        <v>0</v>
      </c>
      <c r="CJ302" s="53">
        <v>0</v>
      </c>
      <c r="CK302" s="53">
        <v>0</v>
      </c>
      <c r="CL302" s="53">
        <v>0</v>
      </c>
      <c r="CM302" s="53">
        <v>0</v>
      </c>
      <c r="CN302" s="53">
        <v>0</v>
      </c>
      <c r="CO302" s="53">
        <v>0</v>
      </c>
      <c r="CP302" s="53">
        <v>0</v>
      </c>
      <c r="CQ302" s="53">
        <v>0</v>
      </c>
      <c r="CR302" s="53">
        <v>0</v>
      </c>
      <c r="CS302" s="53">
        <v>0</v>
      </c>
      <c r="CT302" s="53">
        <v>0</v>
      </c>
      <c r="CU302" s="53">
        <v>0</v>
      </c>
      <c r="CV302" s="53">
        <v>0</v>
      </c>
      <c r="CW302" s="53">
        <v>0</v>
      </c>
      <c r="CX302" s="53">
        <v>0</v>
      </c>
      <c r="CY302" s="53">
        <v>0</v>
      </c>
      <c r="CZ302" s="53">
        <v>9</v>
      </c>
      <c r="DA302" s="53">
        <v>0</v>
      </c>
      <c r="DB302" s="53">
        <v>0</v>
      </c>
      <c r="DC302" s="53">
        <v>0</v>
      </c>
      <c r="DD302" s="53">
        <v>0</v>
      </c>
    </row>
    <row r="303" spans="3:108" hidden="1" outlineLevel="1">
      <c r="C303" s="16" t="e">
        <f t="shared" si="185"/>
        <v>#DIV/0!</v>
      </c>
      <c r="D303" s="16">
        <f t="shared" si="186"/>
        <v>0</v>
      </c>
      <c r="E303" s="16">
        <f>COUNTIF($F$136:F303,F303)</f>
        <v>160</v>
      </c>
      <c r="F303" s="16" t="e">
        <f>O303</f>
        <v>#VALUE!</v>
      </c>
      <c r="G303" s="16" t="e">
        <f>P303</f>
        <v>#VALUE!</v>
      </c>
      <c r="L303" s="16">
        <v>4</v>
      </c>
      <c r="M303" s="16"/>
      <c r="N303" s="16"/>
      <c r="O303" s="71" t="e">
        <f>DGET(種族解放条件,T303,P298:P299)</f>
        <v>#VALUE!</v>
      </c>
      <c r="P303" s="71" t="e">
        <f>DGET(種族解放条件,U303,P298:P299)</f>
        <v>#VALUE!</v>
      </c>
      <c r="Q303" s="16"/>
      <c r="R303" s="16"/>
      <c r="S303" s="16"/>
      <c r="T303" s="16">
        <v>8</v>
      </c>
      <c r="U303" s="16">
        <v>9</v>
      </c>
      <c r="AE303" s="59">
        <v>211</v>
      </c>
      <c r="AF303" s="59">
        <f ca="1">IF(AI303&lt;&gt;0,0,COUNTIF(AI$92:$AI303,0))</f>
        <v>0</v>
      </c>
      <c r="AG303" s="59" t="s">
        <v>314</v>
      </c>
      <c r="AH303" s="59" t="s">
        <v>315</v>
      </c>
      <c r="AI303" s="59">
        <f t="shared" ca="1" si="148"/>
        <v>1</v>
      </c>
      <c r="AJ303" s="53">
        <f t="shared" ca="1" si="149"/>
        <v>0</v>
      </c>
      <c r="AK303" s="53">
        <f t="shared" ca="1" si="150"/>
        <v>0</v>
      </c>
      <c r="AL303" s="53">
        <f t="shared" ca="1" si="151"/>
        <v>0</v>
      </c>
      <c r="AM303" s="53">
        <f t="shared" ca="1" si="152"/>
        <v>0</v>
      </c>
      <c r="AN303" s="53">
        <f t="shared" ca="1" si="153"/>
        <v>0</v>
      </c>
      <c r="AO303" s="53">
        <f t="shared" ca="1" si="154"/>
        <v>0</v>
      </c>
      <c r="AP303" s="53">
        <f t="shared" ca="1" si="155"/>
        <v>0</v>
      </c>
      <c r="AQ303" s="53">
        <f t="shared" ca="1" si="156"/>
        <v>0</v>
      </c>
      <c r="AR303" s="53">
        <f t="shared" ca="1" si="157"/>
        <v>0</v>
      </c>
      <c r="AS303" s="53">
        <f t="shared" ca="1" si="158"/>
        <v>0</v>
      </c>
      <c r="AT303" s="53">
        <f t="shared" ca="1" si="159"/>
        <v>0</v>
      </c>
      <c r="AU303" s="53">
        <f t="shared" ca="1" si="160"/>
        <v>0</v>
      </c>
      <c r="AV303" s="53">
        <f t="shared" ca="1" si="161"/>
        <v>0</v>
      </c>
      <c r="AW303" s="53">
        <f t="shared" ca="1" si="162"/>
        <v>0</v>
      </c>
      <c r="AX303" s="53">
        <f t="shared" ca="1" si="163"/>
        <v>0</v>
      </c>
      <c r="AY303" s="53">
        <f t="shared" ca="1" si="164"/>
        <v>0</v>
      </c>
      <c r="AZ303" s="53">
        <f t="shared" ca="1" si="165"/>
        <v>0</v>
      </c>
      <c r="BA303" s="53">
        <f t="shared" ca="1" si="166"/>
        <v>0</v>
      </c>
      <c r="BB303" s="53">
        <f t="shared" ca="1" si="167"/>
        <v>0</v>
      </c>
      <c r="BC303" s="53">
        <f t="shared" ca="1" si="168"/>
        <v>0</v>
      </c>
      <c r="BD303" s="53">
        <f t="shared" ca="1" si="169"/>
        <v>0</v>
      </c>
      <c r="BE303" s="53">
        <f t="shared" ca="1" si="170"/>
        <v>0</v>
      </c>
      <c r="BF303" s="53">
        <f t="shared" ca="1" si="171"/>
        <v>0</v>
      </c>
      <c r="BG303" s="53">
        <f t="shared" ca="1" si="172"/>
        <v>0</v>
      </c>
      <c r="BH303" s="53">
        <f t="shared" ca="1" si="173"/>
        <v>0</v>
      </c>
      <c r="BI303" s="53">
        <f t="shared" ca="1" si="174"/>
        <v>0</v>
      </c>
      <c r="BJ303" s="53">
        <f t="shared" ca="1" si="175"/>
        <v>0</v>
      </c>
      <c r="BK303" s="53">
        <f t="shared" ca="1" si="176"/>
        <v>0</v>
      </c>
      <c r="BL303" s="53">
        <f t="shared" ca="1" si="177"/>
        <v>0</v>
      </c>
      <c r="BM303" s="53">
        <f t="shared" ca="1" si="178"/>
        <v>0</v>
      </c>
      <c r="BN303" s="53">
        <f t="shared" ca="1" si="179"/>
        <v>0</v>
      </c>
      <c r="BO303" s="53">
        <f t="shared" ca="1" si="180"/>
        <v>0</v>
      </c>
      <c r="BP303" s="53">
        <f t="shared" ca="1" si="181"/>
        <v>1</v>
      </c>
      <c r="BQ303" s="53">
        <f t="shared" ca="1" si="182"/>
        <v>0</v>
      </c>
      <c r="BR303" s="53">
        <f t="shared" ca="1" si="183"/>
        <v>0</v>
      </c>
      <c r="BS303" s="53">
        <f t="shared" ca="1" si="184"/>
        <v>0</v>
      </c>
      <c r="BU303" s="53">
        <v>0</v>
      </c>
      <c r="BV303" s="53">
        <v>0</v>
      </c>
      <c r="BW303" s="53">
        <v>0</v>
      </c>
      <c r="BX303" s="53">
        <v>0</v>
      </c>
      <c r="BY303" s="53">
        <v>0</v>
      </c>
      <c r="BZ303" s="53">
        <v>0</v>
      </c>
      <c r="CA303" s="53">
        <v>0</v>
      </c>
      <c r="CB303" s="53">
        <v>0</v>
      </c>
      <c r="CC303" s="53">
        <v>0</v>
      </c>
      <c r="CD303" s="53">
        <v>0</v>
      </c>
      <c r="CE303" s="53">
        <v>0</v>
      </c>
      <c r="CF303" s="53">
        <v>0</v>
      </c>
      <c r="CG303" s="53">
        <v>0</v>
      </c>
      <c r="CH303" s="53">
        <v>0</v>
      </c>
      <c r="CI303" s="53">
        <v>0</v>
      </c>
      <c r="CJ303" s="53">
        <v>0</v>
      </c>
      <c r="CK303" s="53">
        <v>0</v>
      </c>
      <c r="CL303" s="53">
        <v>0</v>
      </c>
      <c r="CM303" s="53">
        <v>0</v>
      </c>
      <c r="CN303" s="53">
        <v>0</v>
      </c>
      <c r="CO303" s="53">
        <v>0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0</v>
      </c>
      <c r="DA303" s="53">
        <v>1</v>
      </c>
      <c r="DB303" s="53">
        <v>0</v>
      </c>
      <c r="DC303" s="53">
        <v>0</v>
      </c>
      <c r="DD303" s="53">
        <v>0</v>
      </c>
    </row>
    <row r="304" spans="3:108" hidden="1" outlineLevel="1">
      <c r="C304" s="16" t="e">
        <f t="shared" si="185"/>
        <v>#DIV/0!</v>
      </c>
      <c r="D304" s="16">
        <f t="shared" si="186"/>
        <v>0</v>
      </c>
      <c r="E304" s="16">
        <f>COUNTIF($F$136:F304,F304)</f>
        <v>161</v>
      </c>
      <c r="F304" s="16" t="e">
        <f>M304</f>
        <v>#VALUE!</v>
      </c>
      <c r="G304" s="16" t="e">
        <f>N304</f>
        <v>#VALUE!</v>
      </c>
      <c r="L304" s="16">
        <v>5</v>
      </c>
      <c r="M304" s="72" t="e">
        <f>DGET(種族解放条件,T304,O302:O303)</f>
        <v>#VALUE!</v>
      </c>
      <c r="N304" s="72" t="e">
        <f>DGET(種族解放条件,U304,O302:O303)</f>
        <v>#VALUE!</v>
      </c>
      <c r="O304" s="16"/>
      <c r="P304" s="16"/>
      <c r="Q304" s="16"/>
      <c r="R304" s="16"/>
      <c r="S304" s="16"/>
      <c r="T304" s="16">
        <v>6</v>
      </c>
      <c r="U304" s="16">
        <v>7</v>
      </c>
      <c r="AE304" s="59">
        <v>212</v>
      </c>
      <c r="AF304" s="59">
        <f ca="1">IF(AI304&lt;&gt;0,0,COUNTIF(AI$92:$AI304,0))</f>
        <v>0</v>
      </c>
      <c r="AG304" s="59" t="s">
        <v>314</v>
      </c>
      <c r="AH304" s="59" t="s">
        <v>316</v>
      </c>
      <c r="AI304" s="59">
        <f t="shared" ca="1" si="148"/>
        <v>1</v>
      </c>
      <c r="AJ304" s="53">
        <f t="shared" ca="1" si="149"/>
        <v>0</v>
      </c>
      <c r="AK304" s="53">
        <f t="shared" ca="1" si="150"/>
        <v>0</v>
      </c>
      <c r="AL304" s="53">
        <f t="shared" ca="1" si="151"/>
        <v>0</v>
      </c>
      <c r="AM304" s="53">
        <f t="shared" ca="1" si="152"/>
        <v>0</v>
      </c>
      <c r="AN304" s="53">
        <f t="shared" ca="1" si="153"/>
        <v>0</v>
      </c>
      <c r="AO304" s="53">
        <f t="shared" ca="1" si="154"/>
        <v>0</v>
      </c>
      <c r="AP304" s="53">
        <f t="shared" ca="1" si="155"/>
        <v>0</v>
      </c>
      <c r="AQ304" s="53">
        <f t="shared" ca="1" si="156"/>
        <v>0</v>
      </c>
      <c r="AR304" s="53">
        <f t="shared" ca="1" si="157"/>
        <v>0</v>
      </c>
      <c r="AS304" s="53">
        <f t="shared" ca="1" si="158"/>
        <v>0</v>
      </c>
      <c r="AT304" s="53">
        <f t="shared" ca="1" si="159"/>
        <v>0</v>
      </c>
      <c r="AU304" s="53">
        <f t="shared" ca="1" si="160"/>
        <v>0</v>
      </c>
      <c r="AV304" s="53">
        <f t="shared" ca="1" si="161"/>
        <v>0</v>
      </c>
      <c r="AW304" s="53">
        <f t="shared" ca="1" si="162"/>
        <v>0</v>
      </c>
      <c r="AX304" s="53">
        <f t="shared" ca="1" si="163"/>
        <v>0</v>
      </c>
      <c r="AY304" s="53">
        <f t="shared" ca="1" si="164"/>
        <v>0</v>
      </c>
      <c r="AZ304" s="53">
        <f t="shared" ca="1" si="165"/>
        <v>0</v>
      </c>
      <c r="BA304" s="53">
        <f t="shared" ca="1" si="166"/>
        <v>0</v>
      </c>
      <c r="BB304" s="53">
        <f t="shared" ca="1" si="167"/>
        <v>0</v>
      </c>
      <c r="BC304" s="53">
        <f t="shared" ca="1" si="168"/>
        <v>0</v>
      </c>
      <c r="BD304" s="53">
        <f t="shared" ca="1" si="169"/>
        <v>0</v>
      </c>
      <c r="BE304" s="53">
        <f t="shared" ca="1" si="170"/>
        <v>0</v>
      </c>
      <c r="BF304" s="53">
        <f t="shared" ca="1" si="171"/>
        <v>0</v>
      </c>
      <c r="BG304" s="53">
        <f t="shared" ca="1" si="172"/>
        <v>0</v>
      </c>
      <c r="BH304" s="53">
        <f t="shared" ca="1" si="173"/>
        <v>0</v>
      </c>
      <c r="BI304" s="53">
        <f t="shared" ca="1" si="174"/>
        <v>0</v>
      </c>
      <c r="BJ304" s="53">
        <f t="shared" ca="1" si="175"/>
        <v>0</v>
      </c>
      <c r="BK304" s="53">
        <f t="shared" ca="1" si="176"/>
        <v>0</v>
      </c>
      <c r="BL304" s="53">
        <f t="shared" ca="1" si="177"/>
        <v>0</v>
      </c>
      <c r="BM304" s="53">
        <f t="shared" ca="1" si="178"/>
        <v>0</v>
      </c>
      <c r="BN304" s="53">
        <f t="shared" ca="1" si="179"/>
        <v>0</v>
      </c>
      <c r="BO304" s="53">
        <f t="shared" ca="1" si="180"/>
        <v>0</v>
      </c>
      <c r="BP304" s="53">
        <f t="shared" ca="1" si="181"/>
        <v>1</v>
      </c>
      <c r="BQ304" s="53">
        <f t="shared" ca="1" si="182"/>
        <v>0</v>
      </c>
      <c r="BR304" s="53">
        <f t="shared" ca="1" si="183"/>
        <v>0</v>
      </c>
      <c r="BS304" s="53">
        <f t="shared" ca="1" si="184"/>
        <v>0</v>
      </c>
      <c r="BU304" s="53">
        <v>0</v>
      </c>
      <c r="BV304" s="53">
        <v>0</v>
      </c>
      <c r="BW304" s="53">
        <v>0</v>
      </c>
      <c r="BX304" s="53">
        <v>0</v>
      </c>
      <c r="BY304" s="53">
        <v>0</v>
      </c>
      <c r="BZ304" s="53">
        <v>0</v>
      </c>
      <c r="CA304" s="53">
        <v>0</v>
      </c>
      <c r="CB304" s="53">
        <v>0</v>
      </c>
      <c r="CC304" s="53">
        <v>0</v>
      </c>
      <c r="CD304" s="53">
        <v>0</v>
      </c>
      <c r="CE304" s="53">
        <v>0</v>
      </c>
      <c r="CF304" s="53">
        <v>0</v>
      </c>
      <c r="CG304" s="53">
        <v>0</v>
      </c>
      <c r="CH304" s="53">
        <v>0</v>
      </c>
      <c r="CI304" s="53">
        <v>0</v>
      </c>
      <c r="CJ304" s="53">
        <v>0</v>
      </c>
      <c r="CK304" s="53">
        <v>0</v>
      </c>
      <c r="CL304" s="53">
        <v>0</v>
      </c>
      <c r="CM304" s="53">
        <v>0</v>
      </c>
      <c r="CN304" s="53">
        <v>0</v>
      </c>
      <c r="CO304" s="53">
        <v>0</v>
      </c>
      <c r="CP304" s="53">
        <v>0</v>
      </c>
      <c r="CQ304" s="53">
        <v>0</v>
      </c>
      <c r="CR304" s="53">
        <v>0</v>
      </c>
      <c r="CS304" s="53">
        <v>0</v>
      </c>
      <c r="CT304" s="53">
        <v>0</v>
      </c>
      <c r="CU304" s="53">
        <v>0</v>
      </c>
      <c r="CV304" s="53">
        <v>0</v>
      </c>
      <c r="CW304" s="53">
        <v>0</v>
      </c>
      <c r="CX304" s="53">
        <v>0</v>
      </c>
      <c r="CY304" s="53">
        <v>0</v>
      </c>
      <c r="CZ304" s="53">
        <v>0</v>
      </c>
      <c r="DA304" s="53">
        <v>1</v>
      </c>
      <c r="DB304" s="53">
        <v>0</v>
      </c>
      <c r="DC304" s="53">
        <v>0</v>
      </c>
      <c r="DD304" s="53">
        <v>0</v>
      </c>
    </row>
    <row r="305" spans="3:108" hidden="1" outlineLevel="1">
      <c r="C305" s="16" t="e">
        <f t="shared" si="185"/>
        <v>#DIV/0!</v>
      </c>
      <c r="D305" s="16">
        <f t="shared" si="186"/>
        <v>0</v>
      </c>
      <c r="E305" s="16">
        <f>COUNTIF($F$136:F305,F305)</f>
        <v>162</v>
      </c>
      <c r="F305" s="16" t="e">
        <f>M305</f>
        <v>#VALUE!</v>
      </c>
      <c r="G305" s="16" t="e">
        <f>N305</f>
        <v>#VALUE!</v>
      </c>
      <c r="L305" s="16">
        <v>5</v>
      </c>
      <c r="M305" s="72" t="e">
        <f>DGET(種族解放条件,T305,O302:O303)</f>
        <v>#VALUE!</v>
      </c>
      <c r="N305" s="72" t="e">
        <f>DGET(種族解放条件,U305,O302:O303)</f>
        <v>#VALUE!</v>
      </c>
      <c r="O305" s="16"/>
      <c r="P305" s="16"/>
      <c r="Q305" s="16" t="s">
        <v>2</v>
      </c>
      <c r="R305" s="16"/>
      <c r="S305" s="16"/>
      <c r="T305" s="16">
        <v>8</v>
      </c>
      <c r="U305" s="16">
        <v>9</v>
      </c>
      <c r="AE305" s="59">
        <v>213</v>
      </c>
      <c r="AF305" s="59">
        <f ca="1">IF(AI305&lt;&gt;0,0,COUNTIF(AI$92:$AI305,0))</f>
        <v>0</v>
      </c>
      <c r="AG305" s="59" t="s">
        <v>314</v>
      </c>
      <c r="AH305" s="59" t="s">
        <v>317</v>
      </c>
      <c r="AI305" s="59">
        <f t="shared" ca="1" si="148"/>
        <v>1</v>
      </c>
      <c r="AJ305" s="53">
        <f t="shared" ca="1" si="149"/>
        <v>0</v>
      </c>
      <c r="AK305" s="53">
        <f t="shared" ca="1" si="150"/>
        <v>0</v>
      </c>
      <c r="AL305" s="53">
        <f t="shared" ca="1" si="151"/>
        <v>0</v>
      </c>
      <c r="AM305" s="53">
        <f t="shared" ca="1" si="152"/>
        <v>0</v>
      </c>
      <c r="AN305" s="53">
        <f t="shared" ca="1" si="153"/>
        <v>0</v>
      </c>
      <c r="AO305" s="53">
        <f t="shared" ca="1" si="154"/>
        <v>0</v>
      </c>
      <c r="AP305" s="53">
        <f t="shared" ca="1" si="155"/>
        <v>0</v>
      </c>
      <c r="AQ305" s="53">
        <f t="shared" ca="1" si="156"/>
        <v>0</v>
      </c>
      <c r="AR305" s="53">
        <f t="shared" ca="1" si="157"/>
        <v>0</v>
      </c>
      <c r="AS305" s="53">
        <f t="shared" ca="1" si="158"/>
        <v>0</v>
      </c>
      <c r="AT305" s="53">
        <f t="shared" ca="1" si="159"/>
        <v>0</v>
      </c>
      <c r="AU305" s="53">
        <f t="shared" ca="1" si="160"/>
        <v>0</v>
      </c>
      <c r="AV305" s="53">
        <f t="shared" ca="1" si="161"/>
        <v>0</v>
      </c>
      <c r="AW305" s="53">
        <f t="shared" ca="1" si="162"/>
        <v>0</v>
      </c>
      <c r="AX305" s="53">
        <f t="shared" ca="1" si="163"/>
        <v>0</v>
      </c>
      <c r="AY305" s="53">
        <f t="shared" ca="1" si="164"/>
        <v>0</v>
      </c>
      <c r="AZ305" s="53">
        <f t="shared" ca="1" si="165"/>
        <v>0</v>
      </c>
      <c r="BA305" s="53">
        <f t="shared" ca="1" si="166"/>
        <v>0</v>
      </c>
      <c r="BB305" s="53">
        <f t="shared" ca="1" si="167"/>
        <v>0</v>
      </c>
      <c r="BC305" s="53">
        <f t="shared" ca="1" si="168"/>
        <v>0</v>
      </c>
      <c r="BD305" s="53">
        <f t="shared" ca="1" si="169"/>
        <v>0</v>
      </c>
      <c r="BE305" s="53">
        <f t="shared" ca="1" si="170"/>
        <v>0</v>
      </c>
      <c r="BF305" s="53">
        <f t="shared" ca="1" si="171"/>
        <v>0</v>
      </c>
      <c r="BG305" s="53">
        <f t="shared" ca="1" si="172"/>
        <v>0</v>
      </c>
      <c r="BH305" s="53">
        <f t="shared" ca="1" si="173"/>
        <v>0</v>
      </c>
      <c r="BI305" s="53">
        <f t="shared" ca="1" si="174"/>
        <v>0</v>
      </c>
      <c r="BJ305" s="53">
        <f t="shared" ca="1" si="175"/>
        <v>0</v>
      </c>
      <c r="BK305" s="53">
        <f t="shared" ca="1" si="176"/>
        <v>0</v>
      </c>
      <c r="BL305" s="53">
        <f t="shared" ca="1" si="177"/>
        <v>0</v>
      </c>
      <c r="BM305" s="53">
        <f t="shared" ca="1" si="178"/>
        <v>0</v>
      </c>
      <c r="BN305" s="53">
        <f t="shared" ca="1" si="179"/>
        <v>0</v>
      </c>
      <c r="BO305" s="53">
        <f t="shared" ca="1" si="180"/>
        <v>0</v>
      </c>
      <c r="BP305" s="53">
        <f t="shared" ca="1" si="181"/>
        <v>1</v>
      </c>
      <c r="BQ305" s="53">
        <f t="shared" ca="1" si="182"/>
        <v>0</v>
      </c>
      <c r="BR305" s="53">
        <f t="shared" ca="1" si="183"/>
        <v>0</v>
      </c>
      <c r="BS305" s="53">
        <f t="shared" ca="1" si="184"/>
        <v>0</v>
      </c>
      <c r="BU305" s="53">
        <v>0</v>
      </c>
      <c r="BV305" s="53">
        <v>0</v>
      </c>
      <c r="BW305" s="53">
        <v>0</v>
      </c>
      <c r="BX305" s="53">
        <v>0</v>
      </c>
      <c r="BY305" s="53">
        <v>0</v>
      </c>
      <c r="BZ305" s="53">
        <v>0</v>
      </c>
      <c r="CA305" s="53">
        <v>0</v>
      </c>
      <c r="CB305" s="53">
        <v>0</v>
      </c>
      <c r="CC305" s="53">
        <v>0</v>
      </c>
      <c r="CD305" s="53">
        <v>0</v>
      </c>
      <c r="CE305" s="53">
        <v>0</v>
      </c>
      <c r="CF305" s="53">
        <v>0</v>
      </c>
      <c r="CG305" s="53">
        <v>0</v>
      </c>
      <c r="CH305" s="53">
        <v>0</v>
      </c>
      <c r="CI305" s="53">
        <v>0</v>
      </c>
      <c r="CJ305" s="53">
        <v>0</v>
      </c>
      <c r="CK305" s="53">
        <v>0</v>
      </c>
      <c r="CL305" s="53">
        <v>0</v>
      </c>
      <c r="CM305" s="53">
        <v>0</v>
      </c>
      <c r="CN305" s="53">
        <v>0</v>
      </c>
      <c r="CO305" s="53">
        <v>0</v>
      </c>
      <c r="CP305" s="53">
        <v>0</v>
      </c>
      <c r="CQ305" s="53">
        <v>0</v>
      </c>
      <c r="CR305" s="53">
        <v>0</v>
      </c>
      <c r="CS305" s="53">
        <v>0</v>
      </c>
      <c r="CT305" s="53">
        <v>0</v>
      </c>
      <c r="CU305" s="53">
        <v>0</v>
      </c>
      <c r="CV305" s="53">
        <v>0</v>
      </c>
      <c r="CW305" s="53">
        <v>0</v>
      </c>
      <c r="CX305" s="53">
        <v>0</v>
      </c>
      <c r="CY305" s="53">
        <v>0</v>
      </c>
      <c r="CZ305" s="53">
        <v>0</v>
      </c>
      <c r="DA305" s="53">
        <v>1</v>
      </c>
      <c r="DB305" s="53">
        <v>0</v>
      </c>
      <c r="DC305" s="53">
        <v>0</v>
      </c>
      <c r="DD305" s="53">
        <v>0</v>
      </c>
    </row>
    <row r="306" spans="3:108" hidden="1" outlineLevel="1">
      <c r="C306" s="16" t="e">
        <f t="shared" si="185"/>
        <v>#DIV/0!</v>
      </c>
      <c r="D306" s="16">
        <f t="shared" si="186"/>
        <v>0</v>
      </c>
      <c r="E306" s="16">
        <f>COUNTIF($F$136:F306,F306)</f>
        <v>163</v>
      </c>
      <c r="F306" s="16" t="e">
        <f>Q306</f>
        <v>#VALUE!</v>
      </c>
      <c r="G306" s="16" t="e">
        <f>R306</f>
        <v>#VALUE!</v>
      </c>
      <c r="L306" s="16">
        <v>2</v>
      </c>
      <c r="M306" s="16"/>
      <c r="N306" s="16"/>
      <c r="O306" s="16"/>
      <c r="P306" s="16" t="s">
        <v>2</v>
      </c>
      <c r="Q306" s="69" t="e">
        <f>DGET(種族解放条件,T306,R274:R275)</f>
        <v>#VALUE!</v>
      </c>
      <c r="R306" s="69" t="e">
        <f>DGET(種族解放条件,U306,R274:R275)</f>
        <v>#VALUE!</v>
      </c>
      <c r="S306" s="16"/>
      <c r="T306" s="16">
        <v>10</v>
      </c>
      <c r="U306" s="16">
        <v>11</v>
      </c>
      <c r="AE306" s="59">
        <v>214</v>
      </c>
      <c r="AF306" s="59">
        <f ca="1">IF(AI306&lt;&gt;0,0,COUNTIF(AI$92:$AI306,0))</f>
        <v>0</v>
      </c>
      <c r="AG306" s="59" t="s">
        <v>314</v>
      </c>
      <c r="AH306" s="59" t="s">
        <v>318</v>
      </c>
      <c r="AI306" s="59">
        <f t="shared" ca="1" si="148"/>
        <v>1</v>
      </c>
      <c r="AJ306" s="53">
        <f t="shared" ca="1" si="149"/>
        <v>0</v>
      </c>
      <c r="AK306" s="53">
        <f t="shared" ca="1" si="150"/>
        <v>0</v>
      </c>
      <c r="AL306" s="53">
        <f t="shared" ca="1" si="151"/>
        <v>0</v>
      </c>
      <c r="AM306" s="53">
        <f t="shared" ca="1" si="152"/>
        <v>0</v>
      </c>
      <c r="AN306" s="53">
        <f t="shared" ca="1" si="153"/>
        <v>0</v>
      </c>
      <c r="AO306" s="53">
        <f t="shared" ca="1" si="154"/>
        <v>0</v>
      </c>
      <c r="AP306" s="53">
        <f t="shared" ca="1" si="155"/>
        <v>0</v>
      </c>
      <c r="AQ306" s="53">
        <f t="shared" ca="1" si="156"/>
        <v>0</v>
      </c>
      <c r="AR306" s="53">
        <f t="shared" ca="1" si="157"/>
        <v>0</v>
      </c>
      <c r="AS306" s="53">
        <f t="shared" ca="1" si="158"/>
        <v>0</v>
      </c>
      <c r="AT306" s="53">
        <f t="shared" ca="1" si="159"/>
        <v>0</v>
      </c>
      <c r="AU306" s="53">
        <f t="shared" ca="1" si="160"/>
        <v>0</v>
      </c>
      <c r="AV306" s="53">
        <f t="shared" ca="1" si="161"/>
        <v>0</v>
      </c>
      <c r="AW306" s="53">
        <f t="shared" ca="1" si="162"/>
        <v>0</v>
      </c>
      <c r="AX306" s="53">
        <f t="shared" ca="1" si="163"/>
        <v>0</v>
      </c>
      <c r="AY306" s="53">
        <f t="shared" ca="1" si="164"/>
        <v>0</v>
      </c>
      <c r="AZ306" s="53">
        <f t="shared" ca="1" si="165"/>
        <v>0</v>
      </c>
      <c r="BA306" s="53">
        <f t="shared" ca="1" si="166"/>
        <v>0</v>
      </c>
      <c r="BB306" s="53">
        <f t="shared" ca="1" si="167"/>
        <v>0</v>
      </c>
      <c r="BC306" s="53">
        <f t="shared" ca="1" si="168"/>
        <v>0</v>
      </c>
      <c r="BD306" s="53">
        <f t="shared" ca="1" si="169"/>
        <v>0</v>
      </c>
      <c r="BE306" s="53">
        <f t="shared" ca="1" si="170"/>
        <v>0</v>
      </c>
      <c r="BF306" s="53">
        <f t="shared" ca="1" si="171"/>
        <v>0</v>
      </c>
      <c r="BG306" s="53">
        <f t="shared" ca="1" si="172"/>
        <v>0</v>
      </c>
      <c r="BH306" s="53">
        <f t="shared" ca="1" si="173"/>
        <v>0</v>
      </c>
      <c r="BI306" s="53">
        <f t="shared" ca="1" si="174"/>
        <v>0</v>
      </c>
      <c r="BJ306" s="53">
        <f t="shared" ca="1" si="175"/>
        <v>0</v>
      </c>
      <c r="BK306" s="53">
        <f t="shared" ca="1" si="176"/>
        <v>0</v>
      </c>
      <c r="BL306" s="53">
        <f t="shared" ca="1" si="177"/>
        <v>0</v>
      </c>
      <c r="BM306" s="53">
        <f t="shared" ca="1" si="178"/>
        <v>0</v>
      </c>
      <c r="BN306" s="53">
        <f t="shared" ca="1" si="179"/>
        <v>0</v>
      </c>
      <c r="BO306" s="53">
        <f t="shared" ca="1" si="180"/>
        <v>0</v>
      </c>
      <c r="BP306" s="53">
        <f t="shared" ca="1" si="181"/>
        <v>1</v>
      </c>
      <c r="BQ306" s="53">
        <f t="shared" ca="1" si="182"/>
        <v>0</v>
      </c>
      <c r="BR306" s="53">
        <f t="shared" ca="1" si="183"/>
        <v>0</v>
      </c>
      <c r="BS306" s="53">
        <f t="shared" ca="1" si="184"/>
        <v>0</v>
      </c>
      <c r="BU306" s="53">
        <v>0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v>0</v>
      </c>
      <c r="CB306" s="53">
        <v>0</v>
      </c>
      <c r="CC306" s="53">
        <v>0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0</v>
      </c>
      <c r="DA306" s="53">
        <v>2</v>
      </c>
      <c r="DB306" s="53">
        <v>0</v>
      </c>
      <c r="DC306" s="53">
        <v>0</v>
      </c>
      <c r="DD306" s="53">
        <v>0</v>
      </c>
    </row>
    <row r="307" spans="3:108" hidden="1" outlineLevel="1">
      <c r="C307" s="16" t="e">
        <f t="shared" si="185"/>
        <v>#DIV/0!</v>
      </c>
      <c r="D307" s="16">
        <f t="shared" si="186"/>
        <v>0</v>
      </c>
      <c r="E307" s="16">
        <f>COUNTIF($F$136:F307,F307)</f>
        <v>164</v>
      </c>
      <c r="F307" s="16" t="e">
        <f>P307</f>
        <v>#VALUE!</v>
      </c>
      <c r="G307" s="16" t="e">
        <f>Q307</f>
        <v>#VALUE!</v>
      </c>
      <c r="L307" s="16">
        <v>3</v>
      </c>
      <c r="M307" s="16"/>
      <c r="N307" s="16"/>
      <c r="O307" s="16" t="s">
        <v>2</v>
      </c>
      <c r="P307" s="70" t="e">
        <f>DGET(種族解放条件,T307,Q305:Q306)</f>
        <v>#VALUE!</v>
      </c>
      <c r="Q307" s="70" t="e">
        <f>DGET(種族解放条件,U307,Q305:Q306)</f>
        <v>#VALUE!</v>
      </c>
      <c r="R307" s="16"/>
      <c r="S307" s="16"/>
      <c r="T307" s="16">
        <v>6</v>
      </c>
      <c r="U307" s="16">
        <v>7</v>
      </c>
      <c r="AE307" s="59">
        <v>215</v>
      </c>
      <c r="AF307" s="59">
        <f ca="1">IF(AI307&lt;&gt;0,0,COUNTIF(AI$92:$AI307,0))</f>
        <v>0</v>
      </c>
      <c r="AG307" s="59" t="s">
        <v>314</v>
      </c>
      <c r="AH307" s="59" t="s">
        <v>319</v>
      </c>
      <c r="AI307" s="59">
        <f t="shared" ca="1" si="148"/>
        <v>1</v>
      </c>
      <c r="AJ307" s="53">
        <f t="shared" ca="1" si="149"/>
        <v>0</v>
      </c>
      <c r="AK307" s="53">
        <f t="shared" ca="1" si="150"/>
        <v>0</v>
      </c>
      <c r="AL307" s="53">
        <f t="shared" ca="1" si="151"/>
        <v>0</v>
      </c>
      <c r="AM307" s="53">
        <f t="shared" ca="1" si="152"/>
        <v>0</v>
      </c>
      <c r="AN307" s="53">
        <f t="shared" ca="1" si="153"/>
        <v>0</v>
      </c>
      <c r="AO307" s="53">
        <f t="shared" ca="1" si="154"/>
        <v>0</v>
      </c>
      <c r="AP307" s="53">
        <f t="shared" ca="1" si="155"/>
        <v>0</v>
      </c>
      <c r="AQ307" s="53">
        <f t="shared" ca="1" si="156"/>
        <v>0</v>
      </c>
      <c r="AR307" s="53">
        <f t="shared" ca="1" si="157"/>
        <v>0</v>
      </c>
      <c r="AS307" s="53">
        <f t="shared" ca="1" si="158"/>
        <v>0</v>
      </c>
      <c r="AT307" s="53">
        <f t="shared" ca="1" si="159"/>
        <v>0</v>
      </c>
      <c r="AU307" s="53">
        <f t="shared" ca="1" si="160"/>
        <v>0</v>
      </c>
      <c r="AV307" s="53">
        <f t="shared" ca="1" si="161"/>
        <v>0</v>
      </c>
      <c r="AW307" s="53">
        <f t="shared" ca="1" si="162"/>
        <v>0</v>
      </c>
      <c r="AX307" s="53">
        <f t="shared" ca="1" si="163"/>
        <v>0</v>
      </c>
      <c r="AY307" s="53">
        <f t="shared" ca="1" si="164"/>
        <v>0</v>
      </c>
      <c r="AZ307" s="53">
        <f t="shared" ca="1" si="165"/>
        <v>0</v>
      </c>
      <c r="BA307" s="53">
        <f t="shared" ca="1" si="166"/>
        <v>0</v>
      </c>
      <c r="BB307" s="53">
        <f t="shared" ca="1" si="167"/>
        <v>0</v>
      </c>
      <c r="BC307" s="53">
        <f t="shared" ca="1" si="168"/>
        <v>0</v>
      </c>
      <c r="BD307" s="53">
        <f t="shared" ca="1" si="169"/>
        <v>0</v>
      </c>
      <c r="BE307" s="53">
        <f t="shared" ca="1" si="170"/>
        <v>0</v>
      </c>
      <c r="BF307" s="53">
        <f t="shared" ca="1" si="171"/>
        <v>0</v>
      </c>
      <c r="BG307" s="53">
        <f t="shared" ca="1" si="172"/>
        <v>0</v>
      </c>
      <c r="BH307" s="53">
        <f t="shared" ca="1" si="173"/>
        <v>0</v>
      </c>
      <c r="BI307" s="53">
        <f t="shared" ca="1" si="174"/>
        <v>0</v>
      </c>
      <c r="BJ307" s="53">
        <f t="shared" ca="1" si="175"/>
        <v>0</v>
      </c>
      <c r="BK307" s="53">
        <f t="shared" ca="1" si="176"/>
        <v>0</v>
      </c>
      <c r="BL307" s="53">
        <f t="shared" ca="1" si="177"/>
        <v>0</v>
      </c>
      <c r="BM307" s="53">
        <f t="shared" ca="1" si="178"/>
        <v>0</v>
      </c>
      <c r="BN307" s="53">
        <f t="shared" ca="1" si="179"/>
        <v>0</v>
      </c>
      <c r="BO307" s="53">
        <f t="shared" ca="1" si="180"/>
        <v>0</v>
      </c>
      <c r="BP307" s="53">
        <f t="shared" ca="1" si="181"/>
        <v>1</v>
      </c>
      <c r="BQ307" s="53">
        <f t="shared" ca="1" si="182"/>
        <v>0</v>
      </c>
      <c r="BR307" s="53">
        <f t="shared" ca="1" si="183"/>
        <v>0</v>
      </c>
      <c r="BS307" s="53">
        <f t="shared" ca="1" si="184"/>
        <v>0</v>
      </c>
      <c r="BU307" s="53">
        <v>0</v>
      </c>
      <c r="BV307" s="53">
        <v>0</v>
      </c>
      <c r="BW307" s="53">
        <v>0</v>
      </c>
      <c r="BX307" s="53">
        <v>0</v>
      </c>
      <c r="BY307" s="53">
        <v>0</v>
      </c>
      <c r="BZ307" s="53">
        <v>0</v>
      </c>
      <c r="CA307" s="53">
        <v>0</v>
      </c>
      <c r="CB307" s="53">
        <v>0</v>
      </c>
      <c r="CC307" s="53">
        <v>0</v>
      </c>
      <c r="CD307" s="53">
        <v>0</v>
      </c>
      <c r="CE307" s="53">
        <v>0</v>
      </c>
      <c r="CF307" s="53">
        <v>0</v>
      </c>
      <c r="CG307" s="53">
        <v>0</v>
      </c>
      <c r="CH307" s="53">
        <v>0</v>
      </c>
      <c r="CI307" s="53">
        <v>0</v>
      </c>
      <c r="CJ307" s="53">
        <v>0</v>
      </c>
      <c r="CK307" s="53">
        <v>0</v>
      </c>
      <c r="CL307" s="53">
        <v>0</v>
      </c>
      <c r="CM307" s="53">
        <v>0</v>
      </c>
      <c r="CN307" s="53">
        <v>0</v>
      </c>
      <c r="CO307" s="53">
        <v>0</v>
      </c>
      <c r="CP307" s="53">
        <v>0</v>
      </c>
      <c r="CQ307" s="53">
        <v>0</v>
      </c>
      <c r="CR307" s="53">
        <v>0</v>
      </c>
      <c r="CS307" s="53">
        <v>0</v>
      </c>
      <c r="CT307" s="53">
        <v>0</v>
      </c>
      <c r="CU307" s="53">
        <v>0</v>
      </c>
      <c r="CV307" s="53">
        <v>0</v>
      </c>
      <c r="CW307" s="53">
        <v>0</v>
      </c>
      <c r="CX307" s="53">
        <v>0</v>
      </c>
      <c r="CY307" s="53">
        <v>0</v>
      </c>
      <c r="CZ307" s="53">
        <v>0</v>
      </c>
      <c r="DA307" s="53">
        <v>2</v>
      </c>
      <c r="DB307" s="53">
        <v>0</v>
      </c>
      <c r="DC307" s="53">
        <v>0</v>
      </c>
      <c r="DD307" s="53">
        <v>0</v>
      </c>
    </row>
    <row r="308" spans="3:108" hidden="1" outlineLevel="1">
      <c r="C308" s="16" t="e">
        <f t="shared" si="185"/>
        <v>#DIV/0!</v>
      </c>
      <c r="D308" s="16">
        <f t="shared" si="186"/>
        <v>0</v>
      </c>
      <c r="E308" s="16">
        <f>COUNTIF($F$136:F308,F308)</f>
        <v>165</v>
      </c>
      <c r="F308" s="16" t="e">
        <f>O308</f>
        <v>#VALUE!</v>
      </c>
      <c r="G308" s="16" t="e">
        <f>P308</f>
        <v>#VALUE!</v>
      </c>
      <c r="L308" s="16">
        <v>4</v>
      </c>
      <c r="M308" s="16"/>
      <c r="N308" s="16"/>
      <c r="O308" s="71" t="e">
        <f>DGET(種族解放条件,T308,P306:P307)</f>
        <v>#VALUE!</v>
      </c>
      <c r="P308" s="71" t="e">
        <f>DGET(種族解放条件,U308,P306:P307)</f>
        <v>#VALUE!</v>
      </c>
      <c r="Q308" s="16"/>
      <c r="R308" s="16"/>
      <c r="S308" s="16"/>
      <c r="T308" s="16">
        <v>6</v>
      </c>
      <c r="U308" s="16">
        <v>7</v>
      </c>
      <c r="AE308" s="59">
        <v>216</v>
      </c>
      <c r="AF308" s="59">
        <f ca="1">IF(AI308&lt;&gt;0,0,COUNTIF(AI$92:$AI308,0))</f>
        <v>0</v>
      </c>
      <c r="AG308" s="59" t="s">
        <v>314</v>
      </c>
      <c r="AH308" s="59" t="s">
        <v>320</v>
      </c>
      <c r="AI308" s="59">
        <f t="shared" ca="1" si="148"/>
        <v>1</v>
      </c>
      <c r="AJ308" s="53">
        <f t="shared" ca="1" si="149"/>
        <v>0</v>
      </c>
      <c r="AK308" s="53">
        <f t="shared" ca="1" si="150"/>
        <v>0</v>
      </c>
      <c r="AL308" s="53">
        <f t="shared" ca="1" si="151"/>
        <v>0</v>
      </c>
      <c r="AM308" s="53">
        <f t="shared" ca="1" si="152"/>
        <v>0</v>
      </c>
      <c r="AN308" s="53">
        <f t="shared" ca="1" si="153"/>
        <v>0</v>
      </c>
      <c r="AO308" s="53">
        <f t="shared" ca="1" si="154"/>
        <v>0</v>
      </c>
      <c r="AP308" s="53">
        <f t="shared" ca="1" si="155"/>
        <v>0</v>
      </c>
      <c r="AQ308" s="53">
        <f t="shared" ca="1" si="156"/>
        <v>0</v>
      </c>
      <c r="AR308" s="53">
        <f t="shared" ca="1" si="157"/>
        <v>0</v>
      </c>
      <c r="AS308" s="53">
        <f t="shared" ca="1" si="158"/>
        <v>0</v>
      </c>
      <c r="AT308" s="53">
        <f t="shared" ca="1" si="159"/>
        <v>0</v>
      </c>
      <c r="AU308" s="53">
        <f t="shared" ca="1" si="160"/>
        <v>0</v>
      </c>
      <c r="AV308" s="53">
        <f t="shared" ca="1" si="161"/>
        <v>0</v>
      </c>
      <c r="AW308" s="53">
        <f t="shared" ca="1" si="162"/>
        <v>0</v>
      </c>
      <c r="AX308" s="53">
        <f t="shared" ca="1" si="163"/>
        <v>0</v>
      </c>
      <c r="AY308" s="53">
        <f t="shared" ca="1" si="164"/>
        <v>0</v>
      </c>
      <c r="AZ308" s="53">
        <f t="shared" ca="1" si="165"/>
        <v>0</v>
      </c>
      <c r="BA308" s="53">
        <f t="shared" ca="1" si="166"/>
        <v>0</v>
      </c>
      <c r="BB308" s="53">
        <f t="shared" ca="1" si="167"/>
        <v>0</v>
      </c>
      <c r="BC308" s="53">
        <f t="shared" ca="1" si="168"/>
        <v>0</v>
      </c>
      <c r="BD308" s="53">
        <f t="shared" ca="1" si="169"/>
        <v>0</v>
      </c>
      <c r="BE308" s="53">
        <f t="shared" ca="1" si="170"/>
        <v>0</v>
      </c>
      <c r="BF308" s="53">
        <f t="shared" ca="1" si="171"/>
        <v>0</v>
      </c>
      <c r="BG308" s="53">
        <f t="shared" ca="1" si="172"/>
        <v>0</v>
      </c>
      <c r="BH308" s="53">
        <f t="shared" ca="1" si="173"/>
        <v>0</v>
      </c>
      <c r="BI308" s="53">
        <f t="shared" ca="1" si="174"/>
        <v>0</v>
      </c>
      <c r="BJ308" s="53">
        <f t="shared" ca="1" si="175"/>
        <v>0</v>
      </c>
      <c r="BK308" s="53">
        <f t="shared" ca="1" si="176"/>
        <v>0</v>
      </c>
      <c r="BL308" s="53">
        <f t="shared" ca="1" si="177"/>
        <v>0</v>
      </c>
      <c r="BM308" s="53">
        <f t="shared" ca="1" si="178"/>
        <v>0</v>
      </c>
      <c r="BN308" s="53">
        <f t="shared" ca="1" si="179"/>
        <v>0</v>
      </c>
      <c r="BO308" s="53">
        <f t="shared" ca="1" si="180"/>
        <v>0</v>
      </c>
      <c r="BP308" s="53">
        <f t="shared" ca="1" si="181"/>
        <v>1</v>
      </c>
      <c r="BQ308" s="53">
        <f t="shared" ca="1" si="182"/>
        <v>0</v>
      </c>
      <c r="BR308" s="53">
        <f t="shared" ca="1" si="183"/>
        <v>0</v>
      </c>
      <c r="BS308" s="53">
        <f t="shared" ca="1" si="184"/>
        <v>0</v>
      </c>
      <c r="BU308" s="53">
        <v>0</v>
      </c>
      <c r="BV308" s="53">
        <v>0</v>
      </c>
      <c r="BW308" s="53">
        <v>0</v>
      </c>
      <c r="BX308" s="53">
        <v>0</v>
      </c>
      <c r="BY308" s="53">
        <v>0</v>
      </c>
      <c r="BZ308" s="53">
        <v>0</v>
      </c>
      <c r="CA308" s="53">
        <v>0</v>
      </c>
      <c r="CB308" s="53">
        <v>0</v>
      </c>
      <c r="CC308" s="53">
        <v>0</v>
      </c>
      <c r="CD308" s="53">
        <v>0</v>
      </c>
      <c r="CE308" s="53">
        <v>0</v>
      </c>
      <c r="CF308" s="53">
        <v>0</v>
      </c>
      <c r="CG308" s="53">
        <v>0</v>
      </c>
      <c r="CH308" s="53">
        <v>0</v>
      </c>
      <c r="CI308" s="53">
        <v>0</v>
      </c>
      <c r="CJ308" s="53">
        <v>0</v>
      </c>
      <c r="CK308" s="53">
        <v>0</v>
      </c>
      <c r="CL308" s="53">
        <v>0</v>
      </c>
      <c r="CM308" s="53">
        <v>0</v>
      </c>
      <c r="CN308" s="53">
        <v>0</v>
      </c>
      <c r="CO308" s="53">
        <v>0</v>
      </c>
      <c r="CP308" s="53">
        <v>0</v>
      </c>
      <c r="CQ308" s="53">
        <v>0</v>
      </c>
      <c r="CR308" s="53">
        <v>0</v>
      </c>
      <c r="CS308" s="53">
        <v>0</v>
      </c>
      <c r="CT308" s="53">
        <v>0</v>
      </c>
      <c r="CU308" s="53">
        <v>0</v>
      </c>
      <c r="CV308" s="53">
        <v>0</v>
      </c>
      <c r="CW308" s="53">
        <v>0</v>
      </c>
      <c r="CX308" s="53">
        <v>0</v>
      </c>
      <c r="CY308" s="53">
        <v>0</v>
      </c>
      <c r="CZ308" s="53">
        <v>0</v>
      </c>
      <c r="DA308" s="53">
        <v>3</v>
      </c>
      <c r="DB308" s="53">
        <v>0</v>
      </c>
      <c r="DC308" s="53">
        <v>0</v>
      </c>
      <c r="DD308" s="53">
        <v>0</v>
      </c>
    </row>
    <row r="309" spans="3:108" hidden="1" outlineLevel="1">
      <c r="C309" s="16" t="e">
        <f t="shared" si="185"/>
        <v>#DIV/0!</v>
      </c>
      <c r="D309" s="16">
        <f t="shared" si="186"/>
        <v>0</v>
      </c>
      <c r="E309" s="16">
        <f>COUNTIF($F$136:F309,F309)</f>
        <v>166</v>
      </c>
      <c r="F309" s="16" t="e">
        <f>M309</f>
        <v>#VALUE!</v>
      </c>
      <c r="G309" s="16" t="e">
        <f>N309</f>
        <v>#VALUE!</v>
      </c>
      <c r="L309" s="16">
        <v>5</v>
      </c>
      <c r="M309" s="72" t="e">
        <f>DGET(種族解放条件,T309,O307:O308)</f>
        <v>#VALUE!</v>
      </c>
      <c r="N309" s="72" t="e">
        <f>DGET(種族解放条件,U309,O307:O308)</f>
        <v>#VALUE!</v>
      </c>
      <c r="O309" s="16"/>
      <c r="P309" s="16"/>
      <c r="Q309" s="16"/>
      <c r="R309" s="16"/>
      <c r="S309" s="16"/>
      <c r="T309" s="16">
        <v>6</v>
      </c>
      <c r="U309" s="16">
        <v>7</v>
      </c>
      <c r="AE309" s="59">
        <v>217</v>
      </c>
      <c r="AF309" s="59">
        <f ca="1">IF(AI309&lt;&gt;0,0,COUNTIF(AI$92:$AI309,0))</f>
        <v>0</v>
      </c>
      <c r="AG309" s="59" t="s">
        <v>314</v>
      </c>
      <c r="AH309" s="59" t="s">
        <v>321</v>
      </c>
      <c r="AI309" s="59">
        <f t="shared" ca="1" si="148"/>
        <v>1</v>
      </c>
      <c r="AJ309" s="53">
        <f t="shared" ca="1" si="149"/>
        <v>0</v>
      </c>
      <c r="AK309" s="53">
        <f t="shared" ca="1" si="150"/>
        <v>0</v>
      </c>
      <c r="AL309" s="53">
        <f t="shared" ca="1" si="151"/>
        <v>0</v>
      </c>
      <c r="AM309" s="53">
        <f t="shared" ca="1" si="152"/>
        <v>0</v>
      </c>
      <c r="AN309" s="53">
        <f t="shared" ca="1" si="153"/>
        <v>0</v>
      </c>
      <c r="AO309" s="53">
        <f t="shared" ca="1" si="154"/>
        <v>0</v>
      </c>
      <c r="AP309" s="53">
        <f t="shared" ca="1" si="155"/>
        <v>0</v>
      </c>
      <c r="AQ309" s="53">
        <f t="shared" ca="1" si="156"/>
        <v>0</v>
      </c>
      <c r="AR309" s="53">
        <f t="shared" ca="1" si="157"/>
        <v>0</v>
      </c>
      <c r="AS309" s="53">
        <f t="shared" ca="1" si="158"/>
        <v>0</v>
      </c>
      <c r="AT309" s="53">
        <f t="shared" ca="1" si="159"/>
        <v>0</v>
      </c>
      <c r="AU309" s="53">
        <f t="shared" ca="1" si="160"/>
        <v>0</v>
      </c>
      <c r="AV309" s="53">
        <f t="shared" ca="1" si="161"/>
        <v>0</v>
      </c>
      <c r="AW309" s="53">
        <f t="shared" ca="1" si="162"/>
        <v>0</v>
      </c>
      <c r="AX309" s="53">
        <f t="shared" ca="1" si="163"/>
        <v>0</v>
      </c>
      <c r="AY309" s="53">
        <f t="shared" ca="1" si="164"/>
        <v>0</v>
      </c>
      <c r="AZ309" s="53">
        <f t="shared" ca="1" si="165"/>
        <v>0</v>
      </c>
      <c r="BA309" s="53">
        <f t="shared" ca="1" si="166"/>
        <v>0</v>
      </c>
      <c r="BB309" s="53">
        <f t="shared" ca="1" si="167"/>
        <v>0</v>
      </c>
      <c r="BC309" s="53">
        <f t="shared" ca="1" si="168"/>
        <v>0</v>
      </c>
      <c r="BD309" s="53">
        <f t="shared" ca="1" si="169"/>
        <v>0</v>
      </c>
      <c r="BE309" s="53">
        <f t="shared" ca="1" si="170"/>
        <v>0</v>
      </c>
      <c r="BF309" s="53">
        <f t="shared" ca="1" si="171"/>
        <v>0</v>
      </c>
      <c r="BG309" s="53">
        <f t="shared" ca="1" si="172"/>
        <v>0</v>
      </c>
      <c r="BH309" s="53">
        <f t="shared" ca="1" si="173"/>
        <v>0</v>
      </c>
      <c r="BI309" s="53">
        <f t="shared" ca="1" si="174"/>
        <v>0</v>
      </c>
      <c r="BJ309" s="53">
        <f t="shared" ca="1" si="175"/>
        <v>0</v>
      </c>
      <c r="BK309" s="53">
        <f t="shared" ca="1" si="176"/>
        <v>0</v>
      </c>
      <c r="BL309" s="53">
        <f t="shared" ca="1" si="177"/>
        <v>0</v>
      </c>
      <c r="BM309" s="53">
        <f t="shared" ca="1" si="178"/>
        <v>0</v>
      </c>
      <c r="BN309" s="53">
        <f t="shared" ca="1" si="179"/>
        <v>0</v>
      </c>
      <c r="BO309" s="53">
        <f t="shared" ca="1" si="180"/>
        <v>0</v>
      </c>
      <c r="BP309" s="53">
        <f t="shared" ca="1" si="181"/>
        <v>1</v>
      </c>
      <c r="BQ309" s="53">
        <f t="shared" ca="1" si="182"/>
        <v>0</v>
      </c>
      <c r="BR309" s="53">
        <f t="shared" ca="1" si="183"/>
        <v>0</v>
      </c>
      <c r="BS309" s="53">
        <f t="shared" ca="1" si="184"/>
        <v>0</v>
      </c>
      <c r="BU309" s="53">
        <v>0</v>
      </c>
      <c r="BV309" s="53">
        <v>0</v>
      </c>
      <c r="BW309" s="53">
        <v>0</v>
      </c>
      <c r="BX309" s="53">
        <v>0</v>
      </c>
      <c r="BY309" s="53">
        <v>0</v>
      </c>
      <c r="BZ309" s="53">
        <v>0</v>
      </c>
      <c r="CA309" s="53">
        <v>0</v>
      </c>
      <c r="CB309" s="53">
        <v>0</v>
      </c>
      <c r="CC309" s="53">
        <v>0</v>
      </c>
      <c r="CD309" s="53">
        <v>0</v>
      </c>
      <c r="CE309" s="53">
        <v>0</v>
      </c>
      <c r="CF309" s="53">
        <v>0</v>
      </c>
      <c r="CG309" s="53">
        <v>0</v>
      </c>
      <c r="CH309" s="53">
        <v>0</v>
      </c>
      <c r="CI309" s="53">
        <v>0</v>
      </c>
      <c r="CJ309" s="53">
        <v>0</v>
      </c>
      <c r="CK309" s="53">
        <v>0</v>
      </c>
      <c r="CL309" s="53">
        <v>0</v>
      </c>
      <c r="CM309" s="53">
        <v>0</v>
      </c>
      <c r="CN309" s="53">
        <v>0</v>
      </c>
      <c r="CO309" s="53">
        <v>0</v>
      </c>
      <c r="CP309" s="53">
        <v>0</v>
      </c>
      <c r="CQ309" s="53">
        <v>0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0</v>
      </c>
      <c r="DA309" s="53">
        <v>4</v>
      </c>
      <c r="DB309" s="53">
        <v>0</v>
      </c>
      <c r="DC309" s="53">
        <v>0</v>
      </c>
      <c r="DD309" s="53">
        <v>0</v>
      </c>
    </row>
    <row r="310" spans="3:108" hidden="1" outlineLevel="1">
      <c r="C310" s="16" t="e">
        <f t="shared" si="185"/>
        <v>#DIV/0!</v>
      </c>
      <c r="D310" s="16">
        <f t="shared" si="186"/>
        <v>0</v>
      </c>
      <c r="E310" s="16">
        <f>COUNTIF($F$136:F310,F310)</f>
        <v>167</v>
      </c>
      <c r="F310" s="16" t="e">
        <f>M310</f>
        <v>#VALUE!</v>
      </c>
      <c r="G310" s="16" t="e">
        <f>N310</f>
        <v>#VALUE!</v>
      </c>
      <c r="L310" s="16">
        <v>5</v>
      </c>
      <c r="M310" s="72" t="e">
        <f>DGET(種族解放条件,T310,O307:O308)</f>
        <v>#VALUE!</v>
      </c>
      <c r="N310" s="72" t="e">
        <f>DGET(種族解放条件,U310,O307:O308)</f>
        <v>#VALUE!</v>
      </c>
      <c r="O310" s="16" t="s">
        <v>2</v>
      </c>
      <c r="P310" s="16"/>
      <c r="Q310" s="16"/>
      <c r="R310" s="16"/>
      <c r="S310" s="16"/>
      <c r="T310" s="16">
        <v>8</v>
      </c>
      <c r="U310" s="16">
        <v>9</v>
      </c>
      <c r="AE310" s="59">
        <v>218</v>
      </c>
      <c r="AF310" s="59">
        <f ca="1">IF(AI310&lt;&gt;0,0,COUNTIF(AI$92:$AI310,0))</f>
        <v>0</v>
      </c>
      <c r="AG310" s="59" t="s">
        <v>314</v>
      </c>
      <c r="AH310" s="59" t="s">
        <v>322</v>
      </c>
      <c r="AI310" s="59">
        <f t="shared" ca="1" si="148"/>
        <v>1</v>
      </c>
      <c r="AJ310" s="53">
        <f t="shared" ca="1" si="149"/>
        <v>0</v>
      </c>
      <c r="AK310" s="53">
        <f t="shared" ca="1" si="150"/>
        <v>0</v>
      </c>
      <c r="AL310" s="53">
        <f t="shared" ca="1" si="151"/>
        <v>0</v>
      </c>
      <c r="AM310" s="53">
        <f t="shared" ca="1" si="152"/>
        <v>0</v>
      </c>
      <c r="AN310" s="53">
        <f t="shared" ca="1" si="153"/>
        <v>0</v>
      </c>
      <c r="AO310" s="53">
        <f t="shared" ca="1" si="154"/>
        <v>0</v>
      </c>
      <c r="AP310" s="53">
        <f t="shared" ca="1" si="155"/>
        <v>0</v>
      </c>
      <c r="AQ310" s="53">
        <f t="shared" ca="1" si="156"/>
        <v>0</v>
      </c>
      <c r="AR310" s="53">
        <f t="shared" ca="1" si="157"/>
        <v>0</v>
      </c>
      <c r="AS310" s="53">
        <f t="shared" ca="1" si="158"/>
        <v>0</v>
      </c>
      <c r="AT310" s="53">
        <f t="shared" ca="1" si="159"/>
        <v>0</v>
      </c>
      <c r="AU310" s="53">
        <f t="shared" ca="1" si="160"/>
        <v>0</v>
      </c>
      <c r="AV310" s="53">
        <f t="shared" ca="1" si="161"/>
        <v>0</v>
      </c>
      <c r="AW310" s="53">
        <f t="shared" ca="1" si="162"/>
        <v>0</v>
      </c>
      <c r="AX310" s="53">
        <f t="shared" ca="1" si="163"/>
        <v>0</v>
      </c>
      <c r="AY310" s="53">
        <f t="shared" ca="1" si="164"/>
        <v>0</v>
      </c>
      <c r="AZ310" s="53">
        <f t="shared" ca="1" si="165"/>
        <v>0</v>
      </c>
      <c r="BA310" s="53">
        <f t="shared" ca="1" si="166"/>
        <v>0</v>
      </c>
      <c r="BB310" s="53">
        <f t="shared" ca="1" si="167"/>
        <v>0</v>
      </c>
      <c r="BC310" s="53">
        <f t="shared" ca="1" si="168"/>
        <v>0</v>
      </c>
      <c r="BD310" s="53">
        <f t="shared" ca="1" si="169"/>
        <v>0</v>
      </c>
      <c r="BE310" s="53">
        <f t="shared" ca="1" si="170"/>
        <v>0</v>
      </c>
      <c r="BF310" s="53">
        <f t="shared" ca="1" si="171"/>
        <v>0</v>
      </c>
      <c r="BG310" s="53">
        <f t="shared" ca="1" si="172"/>
        <v>0</v>
      </c>
      <c r="BH310" s="53">
        <f t="shared" ca="1" si="173"/>
        <v>0</v>
      </c>
      <c r="BI310" s="53">
        <f t="shared" ca="1" si="174"/>
        <v>0</v>
      </c>
      <c r="BJ310" s="53">
        <f t="shared" ca="1" si="175"/>
        <v>0</v>
      </c>
      <c r="BK310" s="53">
        <f t="shared" ca="1" si="176"/>
        <v>0</v>
      </c>
      <c r="BL310" s="53">
        <f t="shared" ca="1" si="177"/>
        <v>0</v>
      </c>
      <c r="BM310" s="53">
        <f t="shared" ca="1" si="178"/>
        <v>0</v>
      </c>
      <c r="BN310" s="53">
        <f t="shared" ca="1" si="179"/>
        <v>0</v>
      </c>
      <c r="BO310" s="53">
        <f t="shared" ca="1" si="180"/>
        <v>0</v>
      </c>
      <c r="BP310" s="53">
        <f t="shared" ca="1" si="181"/>
        <v>1</v>
      </c>
      <c r="BQ310" s="53">
        <f t="shared" ca="1" si="182"/>
        <v>0</v>
      </c>
      <c r="BR310" s="53">
        <f t="shared" ca="1" si="183"/>
        <v>0</v>
      </c>
      <c r="BS310" s="53">
        <f t="shared" ca="1" si="184"/>
        <v>0</v>
      </c>
      <c r="BU310" s="53">
        <v>0</v>
      </c>
      <c r="BV310" s="53">
        <v>0</v>
      </c>
      <c r="BW310" s="53">
        <v>0</v>
      </c>
      <c r="BX310" s="53">
        <v>0</v>
      </c>
      <c r="BY310" s="53">
        <v>0</v>
      </c>
      <c r="BZ310" s="53">
        <v>0</v>
      </c>
      <c r="CA310" s="53">
        <v>0</v>
      </c>
      <c r="CB310" s="53">
        <v>0</v>
      </c>
      <c r="CC310" s="53">
        <v>0</v>
      </c>
      <c r="CD310" s="53">
        <v>0</v>
      </c>
      <c r="CE310" s="53">
        <v>0</v>
      </c>
      <c r="CF310" s="53">
        <v>0</v>
      </c>
      <c r="CG310" s="53">
        <v>0</v>
      </c>
      <c r="CH310" s="53">
        <v>0</v>
      </c>
      <c r="CI310" s="53">
        <v>0</v>
      </c>
      <c r="CJ310" s="53">
        <v>0</v>
      </c>
      <c r="CK310" s="53">
        <v>0</v>
      </c>
      <c r="CL310" s="53">
        <v>0</v>
      </c>
      <c r="CM310" s="53">
        <v>0</v>
      </c>
      <c r="CN310" s="53">
        <v>0</v>
      </c>
      <c r="CO310" s="53">
        <v>0</v>
      </c>
      <c r="CP310" s="53">
        <v>0</v>
      </c>
      <c r="CQ310" s="53">
        <v>0</v>
      </c>
      <c r="CR310" s="53">
        <v>0</v>
      </c>
      <c r="CS310" s="53">
        <v>0</v>
      </c>
      <c r="CT310" s="53">
        <v>0</v>
      </c>
      <c r="CU310" s="53">
        <v>0</v>
      </c>
      <c r="CV310" s="53">
        <v>0</v>
      </c>
      <c r="CW310" s="53">
        <v>0</v>
      </c>
      <c r="CX310" s="53">
        <v>0</v>
      </c>
      <c r="CY310" s="53">
        <v>0</v>
      </c>
      <c r="CZ310" s="53">
        <v>0</v>
      </c>
      <c r="DA310" s="53">
        <v>4</v>
      </c>
      <c r="DB310" s="53">
        <v>0</v>
      </c>
      <c r="DC310" s="53">
        <v>0</v>
      </c>
      <c r="DD310" s="53">
        <v>0</v>
      </c>
    </row>
    <row r="311" spans="3:108" hidden="1" outlineLevel="1">
      <c r="C311" s="16" t="e">
        <f t="shared" si="185"/>
        <v>#DIV/0!</v>
      </c>
      <c r="D311" s="16">
        <f t="shared" si="186"/>
        <v>0</v>
      </c>
      <c r="E311" s="16">
        <f>COUNTIF($F$136:F311,F311)</f>
        <v>168</v>
      </c>
      <c r="F311" s="16" t="e">
        <f>O311</f>
        <v>#VALUE!</v>
      </c>
      <c r="G311" s="16" t="e">
        <f>P311</f>
        <v>#VALUE!</v>
      </c>
      <c r="L311" s="16">
        <v>4</v>
      </c>
      <c r="M311" s="16"/>
      <c r="N311" s="16"/>
      <c r="O311" s="71" t="e">
        <f>DGET(種族解放条件,T311,P306:P307)</f>
        <v>#VALUE!</v>
      </c>
      <c r="P311" s="71" t="e">
        <f>DGET(種族解放条件,U311,P306:P307)</f>
        <v>#VALUE!</v>
      </c>
      <c r="Q311" s="16"/>
      <c r="R311" s="16"/>
      <c r="S311" s="16"/>
      <c r="T311" s="16">
        <v>8</v>
      </c>
      <c r="U311" s="16">
        <v>9</v>
      </c>
      <c r="AE311" s="59">
        <v>219</v>
      </c>
      <c r="AF311" s="59">
        <f ca="1">IF(AI311&lt;&gt;0,0,COUNTIF(AI$92:$AI311,0))</f>
        <v>0</v>
      </c>
      <c r="AG311" s="59" t="s">
        <v>314</v>
      </c>
      <c r="AH311" s="59" t="s">
        <v>323</v>
      </c>
      <c r="AI311" s="59">
        <f t="shared" ca="1" si="148"/>
        <v>1</v>
      </c>
      <c r="AJ311" s="53">
        <f t="shared" ca="1" si="149"/>
        <v>0</v>
      </c>
      <c r="AK311" s="53">
        <f t="shared" ca="1" si="150"/>
        <v>0</v>
      </c>
      <c r="AL311" s="53">
        <f t="shared" ca="1" si="151"/>
        <v>0</v>
      </c>
      <c r="AM311" s="53">
        <f t="shared" ca="1" si="152"/>
        <v>0</v>
      </c>
      <c r="AN311" s="53">
        <f t="shared" ca="1" si="153"/>
        <v>0</v>
      </c>
      <c r="AO311" s="53">
        <f t="shared" ca="1" si="154"/>
        <v>0</v>
      </c>
      <c r="AP311" s="53">
        <f t="shared" ca="1" si="155"/>
        <v>0</v>
      </c>
      <c r="AQ311" s="53">
        <f t="shared" ca="1" si="156"/>
        <v>0</v>
      </c>
      <c r="AR311" s="53">
        <f t="shared" ca="1" si="157"/>
        <v>0</v>
      </c>
      <c r="AS311" s="53">
        <f t="shared" ca="1" si="158"/>
        <v>0</v>
      </c>
      <c r="AT311" s="53">
        <f t="shared" ca="1" si="159"/>
        <v>0</v>
      </c>
      <c r="AU311" s="53">
        <f t="shared" ca="1" si="160"/>
        <v>0</v>
      </c>
      <c r="AV311" s="53">
        <f t="shared" ca="1" si="161"/>
        <v>0</v>
      </c>
      <c r="AW311" s="53">
        <f t="shared" ca="1" si="162"/>
        <v>0</v>
      </c>
      <c r="AX311" s="53">
        <f t="shared" ca="1" si="163"/>
        <v>0</v>
      </c>
      <c r="AY311" s="53">
        <f t="shared" ca="1" si="164"/>
        <v>0</v>
      </c>
      <c r="AZ311" s="53">
        <f t="shared" ca="1" si="165"/>
        <v>0</v>
      </c>
      <c r="BA311" s="53">
        <f t="shared" ca="1" si="166"/>
        <v>0</v>
      </c>
      <c r="BB311" s="53">
        <f t="shared" ca="1" si="167"/>
        <v>0</v>
      </c>
      <c r="BC311" s="53">
        <f t="shared" ca="1" si="168"/>
        <v>0</v>
      </c>
      <c r="BD311" s="53">
        <f t="shared" ca="1" si="169"/>
        <v>0</v>
      </c>
      <c r="BE311" s="53">
        <f t="shared" ca="1" si="170"/>
        <v>0</v>
      </c>
      <c r="BF311" s="53">
        <f t="shared" ca="1" si="171"/>
        <v>0</v>
      </c>
      <c r="BG311" s="53">
        <f t="shared" ca="1" si="172"/>
        <v>0</v>
      </c>
      <c r="BH311" s="53">
        <f t="shared" ca="1" si="173"/>
        <v>0</v>
      </c>
      <c r="BI311" s="53">
        <f t="shared" ca="1" si="174"/>
        <v>0</v>
      </c>
      <c r="BJ311" s="53">
        <f t="shared" ca="1" si="175"/>
        <v>0</v>
      </c>
      <c r="BK311" s="53">
        <f t="shared" ca="1" si="176"/>
        <v>0</v>
      </c>
      <c r="BL311" s="53">
        <f t="shared" ca="1" si="177"/>
        <v>0</v>
      </c>
      <c r="BM311" s="53">
        <f t="shared" ca="1" si="178"/>
        <v>0</v>
      </c>
      <c r="BN311" s="53">
        <f t="shared" ca="1" si="179"/>
        <v>0</v>
      </c>
      <c r="BO311" s="53">
        <f t="shared" ca="1" si="180"/>
        <v>0</v>
      </c>
      <c r="BP311" s="53">
        <f t="shared" ca="1" si="181"/>
        <v>1</v>
      </c>
      <c r="BQ311" s="53">
        <f t="shared" ca="1" si="182"/>
        <v>0</v>
      </c>
      <c r="BR311" s="53">
        <f t="shared" ca="1" si="183"/>
        <v>0</v>
      </c>
      <c r="BS311" s="53">
        <f t="shared" ca="1" si="184"/>
        <v>0</v>
      </c>
      <c r="BU311" s="53">
        <v>0</v>
      </c>
      <c r="BV311" s="53">
        <v>0</v>
      </c>
      <c r="BW311" s="53">
        <v>0</v>
      </c>
      <c r="BX311" s="53">
        <v>0</v>
      </c>
      <c r="BY311" s="53">
        <v>0</v>
      </c>
      <c r="BZ311" s="53">
        <v>0</v>
      </c>
      <c r="CA311" s="53">
        <v>0</v>
      </c>
      <c r="CB311" s="53">
        <v>0</v>
      </c>
      <c r="CC311" s="53">
        <v>0</v>
      </c>
      <c r="CD311" s="53">
        <v>0</v>
      </c>
      <c r="CE311" s="53">
        <v>0</v>
      </c>
      <c r="CF311" s="53">
        <v>0</v>
      </c>
      <c r="CG311" s="53">
        <v>0</v>
      </c>
      <c r="CH311" s="53">
        <v>0</v>
      </c>
      <c r="CI311" s="53">
        <v>0</v>
      </c>
      <c r="CJ311" s="53">
        <v>0</v>
      </c>
      <c r="CK311" s="53">
        <v>0</v>
      </c>
      <c r="CL311" s="53">
        <v>0</v>
      </c>
      <c r="CM311" s="53">
        <v>0</v>
      </c>
      <c r="CN311" s="53">
        <v>0</v>
      </c>
      <c r="CO311" s="53">
        <v>0</v>
      </c>
      <c r="CP311" s="53">
        <v>0</v>
      </c>
      <c r="CQ311" s="53">
        <v>0</v>
      </c>
      <c r="CR311" s="53">
        <v>0</v>
      </c>
      <c r="CS311" s="53">
        <v>0</v>
      </c>
      <c r="CT311" s="53">
        <v>0</v>
      </c>
      <c r="CU311" s="53">
        <v>0</v>
      </c>
      <c r="CV311" s="53">
        <v>0</v>
      </c>
      <c r="CW311" s="53">
        <v>0</v>
      </c>
      <c r="CX311" s="53">
        <v>0</v>
      </c>
      <c r="CY311" s="53">
        <v>0</v>
      </c>
      <c r="CZ311" s="53">
        <v>0</v>
      </c>
      <c r="DA311" s="53">
        <v>5</v>
      </c>
      <c r="DB311" s="53">
        <v>0</v>
      </c>
      <c r="DC311" s="53">
        <v>0</v>
      </c>
      <c r="DD311" s="53">
        <v>0</v>
      </c>
    </row>
    <row r="312" spans="3:108" hidden="1" outlineLevel="1">
      <c r="C312" s="16" t="e">
        <f t="shared" si="185"/>
        <v>#DIV/0!</v>
      </c>
      <c r="D312" s="16">
        <f t="shared" si="186"/>
        <v>0</v>
      </c>
      <c r="E312" s="16">
        <f>COUNTIF($F$136:F312,F312)</f>
        <v>169</v>
      </c>
      <c r="F312" s="16" t="e">
        <f>M312</f>
        <v>#VALUE!</v>
      </c>
      <c r="G312" s="16" t="e">
        <f>N312</f>
        <v>#VALUE!</v>
      </c>
      <c r="L312" s="16">
        <v>5</v>
      </c>
      <c r="M312" s="72" t="e">
        <f>DGET(種族解放条件,T312,O310:O311)</f>
        <v>#VALUE!</v>
      </c>
      <c r="N312" s="72" t="e">
        <f>DGET(種族解放条件,U312,O310:O311)</f>
        <v>#VALUE!</v>
      </c>
      <c r="O312" s="16"/>
      <c r="P312" s="16"/>
      <c r="Q312" s="16"/>
      <c r="R312" s="16"/>
      <c r="S312" s="16"/>
      <c r="T312" s="16">
        <v>6</v>
      </c>
      <c r="U312" s="16">
        <v>7</v>
      </c>
      <c r="AE312" s="59">
        <v>220</v>
      </c>
      <c r="AF312" s="59">
        <f ca="1">IF(AI312&lt;&gt;0,0,COUNTIF(AI$92:$AI312,0))</f>
        <v>0</v>
      </c>
      <c r="AG312" s="59" t="s">
        <v>314</v>
      </c>
      <c r="AH312" s="59" t="s">
        <v>324</v>
      </c>
      <c r="AI312" s="59">
        <f t="shared" ca="1" si="148"/>
        <v>1</v>
      </c>
      <c r="AJ312" s="53">
        <f t="shared" ca="1" si="149"/>
        <v>0</v>
      </c>
      <c r="AK312" s="53">
        <f t="shared" ca="1" si="150"/>
        <v>0</v>
      </c>
      <c r="AL312" s="53">
        <f t="shared" ca="1" si="151"/>
        <v>0</v>
      </c>
      <c r="AM312" s="53">
        <f t="shared" ca="1" si="152"/>
        <v>0</v>
      </c>
      <c r="AN312" s="53">
        <f t="shared" ca="1" si="153"/>
        <v>0</v>
      </c>
      <c r="AO312" s="53">
        <f t="shared" ca="1" si="154"/>
        <v>0</v>
      </c>
      <c r="AP312" s="53">
        <f t="shared" ca="1" si="155"/>
        <v>0</v>
      </c>
      <c r="AQ312" s="53">
        <f t="shared" ca="1" si="156"/>
        <v>0</v>
      </c>
      <c r="AR312" s="53">
        <f t="shared" ca="1" si="157"/>
        <v>0</v>
      </c>
      <c r="AS312" s="53">
        <f t="shared" ca="1" si="158"/>
        <v>0</v>
      </c>
      <c r="AT312" s="53">
        <f t="shared" ca="1" si="159"/>
        <v>0</v>
      </c>
      <c r="AU312" s="53">
        <f t="shared" ca="1" si="160"/>
        <v>0</v>
      </c>
      <c r="AV312" s="53">
        <f t="shared" ca="1" si="161"/>
        <v>0</v>
      </c>
      <c r="AW312" s="53">
        <f t="shared" ca="1" si="162"/>
        <v>0</v>
      </c>
      <c r="AX312" s="53">
        <f t="shared" ca="1" si="163"/>
        <v>0</v>
      </c>
      <c r="AY312" s="53">
        <f t="shared" ca="1" si="164"/>
        <v>0</v>
      </c>
      <c r="AZ312" s="53">
        <f t="shared" ca="1" si="165"/>
        <v>0</v>
      </c>
      <c r="BA312" s="53">
        <f t="shared" ca="1" si="166"/>
        <v>0</v>
      </c>
      <c r="BB312" s="53">
        <f t="shared" ca="1" si="167"/>
        <v>0</v>
      </c>
      <c r="BC312" s="53">
        <f t="shared" ca="1" si="168"/>
        <v>0</v>
      </c>
      <c r="BD312" s="53">
        <f t="shared" ca="1" si="169"/>
        <v>0</v>
      </c>
      <c r="BE312" s="53">
        <f t="shared" ca="1" si="170"/>
        <v>0</v>
      </c>
      <c r="BF312" s="53">
        <f t="shared" ca="1" si="171"/>
        <v>0</v>
      </c>
      <c r="BG312" s="53">
        <f t="shared" ca="1" si="172"/>
        <v>0</v>
      </c>
      <c r="BH312" s="53">
        <f t="shared" ca="1" si="173"/>
        <v>0</v>
      </c>
      <c r="BI312" s="53">
        <f t="shared" ca="1" si="174"/>
        <v>0</v>
      </c>
      <c r="BJ312" s="53">
        <f t="shared" ca="1" si="175"/>
        <v>0</v>
      </c>
      <c r="BK312" s="53">
        <f t="shared" ca="1" si="176"/>
        <v>0</v>
      </c>
      <c r="BL312" s="53">
        <f t="shared" ca="1" si="177"/>
        <v>0</v>
      </c>
      <c r="BM312" s="53">
        <f t="shared" ca="1" si="178"/>
        <v>0</v>
      </c>
      <c r="BN312" s="53">
        <f t="shared" ca="1" si="179"/>
        <v>0</v>
      </c>
      <c r="BO312" s="53">
        <f t="shared" ca="1" si="180"/>
        <v>0</v>
      </c>
      <c r="BP312" s="53">
        <f t="shared" ca="1" si="181"/>
        <v>1</v>
      </c>
      <c r="BQ312" s="53">
        <f t="shared" ca="1" si="182"/>
        <v>0</v>
      </c>
      <c r="BR312" s="53">
        <f t="shared" ca="1" si="183"/>
        <v>0</v>
      </c>
      <c r="BS312" s="53">
        <f t="shared" ca="1" si="184"/>
        <v>0</v>
      </c>
      <c r="BU312" s="53">
        <v>0</v>
      </c>
      <c r="BV312" s="53">
        <v>0</v>
      </c>
      <c r="BW312" s="53">
        <v>0</v>
      </c>
      <c r="BX312" s="53">
        <v>0</v>
      </c>
      <c r="BY312" s="53">
        <v>0</v>
      </c>
      <c r="BZ312" s="53">
        <v>0</v>
      </c>
      <c r="CA312" s="53">
        <v>0</v>
      </c>
      <c r="CB312" s="53">
        <v>0</v>
      </c>
      <c r="CC312" s="53">
        <v>0</v>
      </c>
      <c r="CD312" s="53">
        <v>0</v>
      </c>
      <c r="CE312" s="53">
        <v>0</v>
      </c>
      <c r="CF312" s="53">
        <v>0</v>
      </c>
      <c r="CG312" s="53">
        <v>0</v>
      </c>
      <c r="CH312" s="53">
        <v>0</v>
      </c>
      <c r="CI312" s="53">
        <v>0</v>
      </c>
      <c r="CJ312" s="53">
        <v>0</v>
      </c>
      <c r="CK312" s="53">
        <v>0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0</v>
      </c>
      <c r="DA312" s="53">
        <v>6</v>
      </c>
      <c r="DB312" s="53">
        <v>0</v>
      </c>
      <c r="DC312" s="53">
        <v>0</v>
      </c>
      <c r="DD312" s="53">
        <v>0</v>
      </c>
    </row>
    <row r="313" spans="3:108" hidden="1" outlineLevel="1">
      <c r="C313" s="16" t="e">
        <f t="shared" si="185"/>
        <v>#DIV/0!</v>
      </c>
      <c r="D313" s="16">
        <f t="shared" si="186"/>
        <v>0</v>
      </c>
      <c r="E313" s="16">
        <f>COUNTIF($F$136:F313,F313)</f>
        <v>170</v>
      </c>
      <c r="F313" s="16" t="e">
        <f>M313</f>
        <v>#VALUE!</v>
      </c>
      <c r="G313" s="16" t="e">
        <f>N313</f>
        <v>#VALUE!</v>
      </c>
      <c r="L313" s="16">
        <v>5</v>
      </c>
      <c r="M313" s="72" t="e">
        <f>DGET(種族解放条件,T313,O310:O311)</f>
        <v>#VALUE!</v>
      </c>
      <c r="N313" s="72" t="e">
        <f>DGET(種族解放条件,U313,O310:O311)</f>
        <v>#VALUE!</v>
      </c>
      <c r="O313" s="16"/>
      <c r="P313" s="16" t="s">
        <v>2</v>
      </c>
      <c r="Q313" s="16"/>
      <c r="R313" s="16"/>
      <c r="S313" s="16"/>
      <c r="T313" s="16">
        <v>8</v>
      </c>
      <c r="U313" s="16">
        <v>9</v>
      </c>
      <c r="AE313" s="59">
        <v>221</v>
      </c>
      <c r="AF313" s="59">
        <f ca="1">IF(AI313&lt;&gt;0,0,COUNTIF(AI$92:$AI313,0))</f>
        <v>0</v>
      </c>
      <c r="AG313" s="59" t="s">
        <v>314</v>
      </c>
      <c r="AH313" s="59" t="s">
        <v>325</v>
      </c>
      <c r="AI313" s="59">
        <f t="shared" ca="1" si="148"/>
        <v>3</v>
      </c>
      <c r="AJ313" s="53">
        <f t="shared" ca="1" si="149"/>
        <v>0</v>
      </c>
      <c r="AK313" s="53">
        <f t="shared" ca="1" si="150"/>
        <v>0</v>
      </c>
      <c r="AL313" s="53">
        <f t="shared" ca="1" si="151"/>
        <v>0</v>
      </c>
      <c r="AM313" s="53">
        <f t="shared" ca="1" si="152"/>
        <v>0</v>
      </c>
      <c r="AN313" s="53">
        <f t="shared" ca="1" si="153"/>
        <v>0</v>
      </c>
      <c r="AO313" s="53">
        <f t="shared" ca="1" si="154"/>
        <v>0</v>
      </c>
      <c r="AP313" s="53">
        <f t="shared" ca="1" si="155"/>
        <v>0</v>
      </c>
      <c r="AQ313" s="53">
        <f t="shared" ca="1" si="156"/>
        <v>0</v>
      </c>
      <c r="AR313" s="53">
        <f t="shared" ca="1" si="157"/>
        <v>0</v>
      </c>
      <c r="AS313" s="53">
        <f t="shared" ca="1" si="158"/>
        <v>0</v>
      </c>
      <c r="AT313" s="53">
        <f t="shared" ca="1" si="159"/>
        <v>0</v>
      </c>
      <c r="AU313" s="53">
        <f t="shared" ca="1" si="160"/>
        <v>0</v>
      </c>
      <c r="AV313" s="53">
        <f t="shared" ca="1" si="161"/>
        <v>0</v>
      </c>
      <c r="AW313" s="53">
        <f t="shared" ca="1" si="162"/>
        <v>0</v>
      </c>
      <c r="AX313" s="53">
        <f t="shared" ca="1" si="163"/>
        <v>0</v>
      </c>
      <c r="AY313" s="53">
        <f t="shared" ca="1" si="164"/>
        <v>0</v>
      </c>
      <c r="AZ313" s="53">
        <f t="shared" ca="1" si="165"/>
        <v>0</v>
      </c>
      <c r="BA313" s="53">
        <f t="shared" ca="1" si="166"/>
        <v>0</v>
      </c>
      <c r="BB313" s="53">
        <f t="shared" ca="1" si="167"/>
        <v>0</v>
      </c>
      <c r="BC313" s="53">
        <f t="shared" ca="1" si="168"/>
        <v>0</v>
      </c>
      <c r="BD313" s="53">
        <f t="shared" ca="1" si="169"/>
        <v>1</v>
      </c>
      <c r="BE313" s="53">
        <f t="shared" ca="1" si="170"/>
        <v>0</v>
      </c>
      <c r="BF313" s="53">
        <f t="shared" ca="1" si="171"/>
        <v>1</v>
      </c>
      <c r="BG313" s="53">
        <f t="shared" ca="1" si="172"/>
        <v>0</v>
      </c>
      <c r="BH313" s="53">
        <f t="shared" ca="1" si="173"/>
        <v>0</v>
      </c>
      <c r="BI313" s="53">
        <f t="shared" ca="1" si="174"/>
        <v>0</v>
      </c>
      <c r="BJ313" s="53">
        <f t="shared" ca="1" si="175"/>
        <v>0</v>
      </c>
      <c r="BK313" s="53">
        <f t="shared" ca="1" si="176"/>
        <v>0</v>
      </c>
      <c r="BL313" s="53">
        <f t="shared" ca="1" si="177"/>
        <v>0</v>
      </c>
      <c r="BM313" s="53">
        <f t="shared" ca="1" si="178"/>
        <v>0</v>
      </c>
      <c r="BN313" s="53">
        <f t="shared" ca="1" si="179"/>
        <v>0</v>
      </c>
      <c r="BO313" s="53">
        <f t="shared" ca="1" si="180"/>
        <v>0</v>
      </c>
      <c r="BP313" s="53">
        <f t="shared" ca="1" si="181"/>
        <v>1</v>
      </c>
      <c r="BQ313" s="53">
        <f t="shared" ca="1" si="182"/>
        <v>0</v>
      </c>
      <c r="BR313" s="53">
        <f t="shared" ca="1" si="183"/>
        <v>0</v>
      </c>
      <c r="BS313" s="53">
        <f t="shared" ca="1" si="184"/>
        <v>0</v>
      </c>
      <c r="BU313" s="53">
        <v>0</v>
      </c>
      <c r="BV313" s="53">
        <v>0</v>
      </c>
      <c r="BW313" s="53">
        <v>0</v>
      </c>
      <c r="BX313" s="53">
        <v>0</v>
      </c>
      <c r="BY313" s="53">
        <v>0</v>
      </c>
      <c r="BZ313" s="53">
        <v>0</v>
      </c>
      <c r="CA313" s="53">
        <v>0</v>
      </c>
      <c r="CB313" s="53">
        <v>0</v>
      </c>
      <c r="CC313" s="53">
        <v>0</v>
      </c>
      <c r="CD313" s="53">
        <v>0</v>
      </c>
      <c r="CE313" s="53">
        <v>0</v>
      </c>
      <c r="CF313" s="53">
        <v>0</v>
      </c>
      <c r="CG313" s="53">
        <v>0</v>
      </c>
      <c r="CH313" s="53">
        <v>0</v>
      </c>
      <c r="CI313" s="53">
        <v>0</v>
      </c>
      <c r="CJ313" s="53">
        <v>0</v>
      </c>
      <c r="CK313" s="53">
        <v>0</v>
      </c>
      <c r="CL313" s="53">
        <v>0</v>
      </c>
      <c r="CM313" s="53">
        <v>0</v>
      </c>
      <c r="CN313" s="53">
        <v>0</v>
      </c>
      <c r="CO313" s="53">
        <v>6</v>
      </c>
      <c r="CP313" s="53">
        <v>0</v>
      </c>
      <c r="CQ313" s="53">
        <v>6</v>
      </c>
      <c r="CR313" s="53">
        <v>0</v>
      </c>
      <c r="CS313" s="53">
        <v>0</v>
      </c>
      <c r="CT313" s="53">
        <v>0</v>
      </c>
      <c r="CU313" s="53">
        <v>0</v>
      </c>
      <c r="CV313" s="53">
        <v>0</v>
      </c>
      <c r="CW313" s="53">
        <v>0</v>
      </c>
      <c r="CX313" s="53">
        <v>0</v>
      </c>
      <c r="CY313" s="53">
        <v>0</v>
      </c>
      <c r="CZ313" s="53">
        <v>0</v>
      </c>
      <c r="DA313" s="53">
        <v>10</v>
      </c>
      <c r="DB313" s="53">
        <v>0</v>
      </c>
      <c r="DC313" s="53">
        <v>0</v>
      </c>
      <c r="DD313" s="53">
        <v>0</v>
      </c>
    </row>
    <row r="314" spans="3:108" hidden="1" outlineLevel="1">
      <c r="C314" s="16" t="e">
        <f t="shared" si="185"/>
        <v>#DIV/0!</v>
      </c>
      <c r="D314" s="16">
        <f t="shared" si="186"/>
        <v>0</v>
      </c>
      <c r="E314" s="16">
        <f>COUNTIF($F$136:F314,F314)</f>
        <v>171</v>
      </c>
      <c r="F314" s="16" t="e">
        <f>P314</f>
        <v>#VALUE!</v>
      </c>
      <c r="G314" s="16" t="e">
        <f>Q314</f>
        <v>#VALUE!</v>
      </c>
      <c r="L314" s="16">
        <v>3</v>
      </c>
      <c r="M314" s="16"/>
      <c r="N314" s="16"/>
      <c r="O314" s="16" t="s">
        <v>2</v>
      </c>
      <c r="P314" s="70" t="e">
        <f>DGET(種族解放条件,T314,Q305:Q306)</f>
        <v>#VALUE!</v>
      </c>
      <c r="Q314" s="70" t="e">
        <f>DGET(種族解放条件,U314,Q305:Q306)</f>
        <v>#VALUE!</v>
      </c>
      <c r="R314" s="16"/>
      <c r="S314" s="16"/>
      <c r="T314" s="16">
        <v>8</v>
      </c>
      <c r="U314" s="16">
        <v>9</v>
      </c>
      <c r="AE314" s="59">
        <v>222</v>
      </c>
      <c r="AF314" s="59">
        <f ca="1">IF(AI314&lt;&gt;0,0,COUNTIF(AI$92:$AI314,0))</f>
        <v>0</v>
      </c>
      <c r="AG314" s="59" t="s">
        <v>326</v>
      </c>
      <c r="AH314" s="59" t="s">
        <v>327</v>
      </c>
      <c r="AI314" s="59">
        <f t="shared" ca="1" si="148"/>
        <v>1</v>
      </c>
      <c r="AJ314" s="53">
        <f t="shared" ca="1" si="149"/>
        <v>0</v>
      </c>
      <c r="AK314" s="53">
        <f t="shared" ca="1" si="150"/>
        <v>0</v>
      </c>
      <c r="AL314" s="53">
        <f t="shared" ca="1" si="151"/>
        <v>0</v>
      </c>
      <c r="AM314" s="53">
        <f t="shared" ca="1" si="152"/>
        <v>0</v>
      </c>
      <c r="AN314" s="53">
        <f t="shared" ca="1" si="153"/>
        <v>0</v>
      </c>
      <c r="AO314" s="53">
        <f t="shared" ca="1" si="154"/>
        <v>0</v>
      </c>
      <c r="AP314" s="53">
        <f t="shared" ca="1" si="155"/>
        <v>0</v>
      </c>
      <c r="AQ314" s="53">
        <f t="shared" ca="1" si="156"/>
        <v>0</v>
      </c>
      <c r="AR314" s="53">
        <f t="shared" ca="1" si="157"/>
        <v>0</v>
      </c>
      <c r="AS314" s="53">
        <f t="shared" ca="1" si="158"/>
        <v>0</v>
      </c>
      <c r="AT314" s="53">
        <f t="shared" ca="1" si="159"/>
        <v>0</v>
      </c>
      <c r="AU314" s="53">
        <f t="shared" ca="1" si="160"/>
        <v>0</v>
      </c>
      <c r="AV314" s="53">
        <f t="shared" ca="1" si="161"/>
        <v>1</v>
      </c>
      <c r="AW314" s="53">
        <f t="shared" ca="1" si="162"/>
        <v>0</v>
      </c>
      <c r="AX314" s="53">
        <f t="shared" ca="1" si="163"/>
        <v>0</v>
      </c>
      <c r="AY314" s="53">
        <f t="shared" ca="1" si="164"/>
        <v>0</v>
      </c>
      <c r="AZ314" s="53">
        <f t="shared" ca="1" si="165"/>
        <v>0</v>
      </c>
      <c r="BA314" s="53">
        <f t="shared" ca="1" si="166"/>
        <v>0</v>
      </c>
      <c r="BB314" s="53">
        <f t="shared" ca="1" si="167"/>
        <v>0</v>
      </c>
      <c r="BC314" s="53">
        <f t="shared" ca="1" si="168"/>
        <v>0</v>
      </c>
      <c r="BD314" s="53">
        <f t="shared" ca="1" si="169"/>
        <v>0</v>
      </c>
      <c r="BE314" s="53">
        <f t="shared" ca="1" si="170"/>
        <v>0</v>
      </c>
      <c r="BF314" s="53">
        <f t="shared" ca="1" si="171"/>
        <v>0</v>
      </c>
      <c r="BG314" s="53">
        <f t="shared" ca="1" si="172"/>
        <v>0</v>
      </c>
      <c r="BH314" s="53">
        <f t="shared" ca="1" si="173"/>
        <v>0</v>
      </c>
      <c r="BI314" s="53">
        <f t="shared" ca="1" si="174"/>
        <v>0</v>
      </c>
      <c r="BJ314" s="53">
        <f t="shared" ca="1" si="175"/>
        <v>0</v>
      </c>
      <c r="BK314" s="53">
        <f t="shared" ca="1" si="176"/>
        <v>0</v>
      </c>
      <c r="BL314" s="53">
        <f t="shared" ca="1" si="177"/>
        <v>0</v>
      </c>
      <c r="BM314" s="53">
        <f t="shared" ca="1" si="178"/>
        <v>0</v>
      </c>
      <c r="BN314" s="53">
        <f t="shared" ca="1" si="179"/>
        <v>0</v>
      </c>
      <c r="BO314" s="53">
        <f t="shared" ca="1" si="180"/>
        <v>0</v>
      </c>
      <c r="BP314" s="53">
        <f t="shared" ca="1" si="181"/>
        <v>0</v>
      </c>
      <c r="BQ314" s="53">
        <f t="shared" ca="1" si="182"/>
        <v>0</v>
      </c>
      <c r="BR314" s="53">
        <f t="shared" ca="1" si="183"/>
        <v>0</v>
      </c>
      <c r="BS314" s="53">
        <f t="shared" ca="1" si="184"/>
        <v>0</v>
      </c>
      <c r="BU314" s="53">
        <v>0</v>
      </c>
      <c r="BV314" s="53">
        <v>0</v>
      </c>
      <c r="BW314" s="53">
        <v>0</v>
      </c>
      <c r="BX314" s="53">
        <v>0</v>
      </c>
      <c r="BY314" s="53">
        <v>0</v>
      </c>
      <c r="BZ314" s="53">
        <v>0</v>
      </c>
      <c r="CA314" s="53">
        <v>0</v>
      </c>
      <c r="CB314" s="53">
        <v>0</v>
      </c>
      <c r="CC314" s="53">
        <v>0</v>
      </c>
      <c r="CD314" s="53">
        <v>0</v>
      </c>
      <c r="CE314" s="53">
        <v>0</v>
      </c>
      <c r="CF314" s="53">
        <v>0</v>
      </c>
      <c r="CG314" s="53">
        <v>1</v>
      </c>
      <c r="CH314" s="53">
        <v>0</v>
      </c>
      <c r="CI314" s="53">
        <v>0</v>
      </c>
      <c r="CJ314" s="53">
        <v>0</v>
      </c>
      <c r="CK314" s="53">
        <v>0</v>
      </c>
      <c r="CL314" s="53">
        <v>0</v>
      </c>
      <c r="CM314" s="53">
        <v>0</v>
      </c>
      <c r="CN314" s="53">
        <v>0</v>
      </c>
      <c r="CO314" s="53">
        <v>0</v>
      </c>
      <c r="CP314" s="53">
        <v>0</v>
      </c>
      <c r="CQ314" s="53">
        <v>0</v>
      </c>
      <c r="CR314" s="53">
        <v>0</v>
      </c>
      <c r="CS314" s="53">
        <v>0</v>
      </c>
      <c r="CT314" s="53">
        <v>0</v>
      </c>
      <c r="CU314" s="53">
        <v>0</v>
      </c>
      <c r="CV314" s="53">
        <v>0</v>
      </c>
      <c r="CW314" s="53">
        <v>0</v>
      </c>
      <c r="CX314" s="53">
        <v>0</v>
      </c>
      <c r="CY314" s="53">
        <v>0</v>
      </c>
      <c r="CZ314" s="53">
        <v>0</v>
      </c>
      <c r="DA314" s="53">
        <v>0</v>
      </c>
      <c r="DB314" s="53">
        <v>0</v>
      </c>
      <c r="DC314" s="53">
        <v>0</v>
      </c>
      <c r="DD314" s="53">
        <v>0</v>
      </c>
    </row>
    <row r="315" spans="3:108" hidden="1" outlineLevel="1">
      <c r="C315" s="16" t="e">
        <f t="shared" si="185"/>
        <v>#DIV/0!</v>
      </c>
      <c r="D315" s="16">
        <f t="shared" si="186"/>
        <v>0</v>
      </c>
      <c r="E315" s="16">
        <f>COUNTIF($F$136:F315,F315)</f>
        <v>172</v>
      </c>
      <c r="F315" s="16" t="e">
        <f>O315</f>
        <v>#VALUE!</v>
      </c>
      <c r="G315" s="16" t="e">
        <f>P315</f>
        <v>#VALUE!</v>
      </c>
      <c r="L315" s="16">
        <v>4</v>
      </c>
      <c r="M315" s="16"/>
      <c r="N315" s="16"/>
      <c r="O315" s="71" t="e">
        <f>DGET(種族解放条件,T315,P313:P314)</f>
        <v>#VALUE!</v>
      </c>
      <c r="P315" s="71" t="e">
        <f>DGET(種族解放条件,U315,P313:P314)</f>
        <v>#VALUE!</v>
      </c>
      <c r="Q315" s="16"/>
      <c r="R315" s="16"/>
      <c r="S315" s="16"/>
      <c r="T315" s="16">
        <v>6</v>
      </c>
      <c r="U315" s="16">
        <v>7</v>
      </c>
      <c r="AE315" s="59">
        <v>223</v>
      </c>
      <c r="AF315" s="59">
        <f ca="1">IF(AI315&lt;&gt;0,0,COUNTIF(AI$92:$AI315,0))</f>
        <v>0</v>
      </c>
      <c r="AG315" s="59" t="s">
        <v>326</v>
      </c>
      <c r="AH315" s="59" t="s">
        <v>328</v>
      </c>
      <c r="AI315" s="59">
        <f t="shared" ca="1" si="148"/>
        <v>1</v>
      </c>
      <c r="AJ315" s="53">
        <f t="shared" ca="1" si="149"/>
        <v>0</v>
      </c>
      <c r="AK315" s="53">
        <f t="shared" ca="1" si="150"/>
        <v>0</v>
      </c>
      <c r="AL315" s="53">
        <f t="shared" ca="1" si="151"/>
        <v>0</v>
      </c>
      <c r="AM315" s="53">
        <f t="shared" ca="1" si="152"/>
        <v>0</v>
      </c>
      <c r="AN315" s="53">
        <f t="shared" ca="1" si="153"/>
        <v>0</v>
      </c>
      <c r="AO315" s="53">
        <f t="shared" ca="1" si="154"/>
        <v>0</v>
      </c>
      <c r="AP315" s="53">
        <f t="shared" ca="1" si="155"/>
        <v>0</v>
      </c>
      <c r="AQ315" s="53">
        <f t="shared" ca="1" si="156"/>
        <v>0</v>
      </c>
      <c r="AR315" s="53">
        <f t="shared" ca="1" si="157"/>
        <v>0</v>
      </c>
      <c r="AS315" s="53">
        <f t="shared" ca="1" si="158"/>
        <v>0</v>
      </c>
      <c r="AT315" s="53">
        <f t="shared" ca="1" si="159"/>
        <v>0</v>
      </c>
      <c r="AU315" s="53">
        <f t="shared" ca="1" si="160"/>
        <v>0</v>
      </c>
      <c r="AV315" s="53">
        <f t="shared" ca="1" si="161"/>
        <v>1</v>
      </c>
      <c r="AW315" s="53">
        <f t="shared" ca="1" si="162"/>
        <v>0</v>
      </c>
      <c r="AX315" s="53">
        <f t="shared" ca="1" si="163"/>
        <v>0</v>
      </c>
      <c r="AY315" s="53">
        <f t="shared" ca="1" si="164"/>
        <v>0</v>
      </c>
      <c r="AZ315" s="53">
        <f t="shared" ca="1" si="165"/>
        <v>0</v>
      </c>
      <c r="BA315" s="53">
        <f t="shared" ca="1" si="166"/>
        <v>0</v>
      </c>
      <c r="BB315" s="53">
        <f t="shared" ca="1" si="167"/>
        <v>0</v>
      </c>
      <c r="BC315" s="53">
        <f t="shared" ca="1" si="168"/>
        <v>0</v>
      </c>
      <c r="BD315" s="53">
        <f t="shared" ca="1" si="169"/>
        <v>0</v>
      </c>
      <c r="BE315" s="53">
        <f t="shared" ca="1" si="170"/>
        <v>0</v>
      </c>
      <c r="BF315" s="53">
        <f t="shared" ca="1" si="171"/>
        <v>0</v>
      </c>
      <c r="BG315" s="53">
        <f t="shared" ca="1" si="172"/>
        <v>0</v>
      </c>
      <c r="BH315" s="53">
        <f t="shared" ca="1" si="173"/>
        <v>0</v>
      </c>
      <c r="BI315" s="53">
        <f t="shared" ca="1" si="174"/>
        <v>0</v>
      </c>
      <c r="BJ315" s="53">
        <f t="shared" ca="1" si="175"/>
        <v>0</v>
      </c>
      <c r="BK315" s="53">
        <f t="shared" ca="1" si="176"/>
        <v>0</v>
      </c>
      <c r="BL315" s="53">
        <f t="shared" ca="1" si="177"/>
        <v>0</v>
      </c>
      <c r="BM315" s="53">
        <f t="shared" ca="1" si="178"/>
        <v>0</v>
      </c>
      <c r="BN315" s="53">
        <f t="shared" ca="1" si="179"/>
        <v>0</v>
      </c>
      <c r="BO315" s="53">
        <f t="shared" ca="1" si="180"/>
        <v>0</v>
      </c>
      <c r="BP315" s="53">
        <f t="shared" ca="1" si="181"/>
        <v>0</v>
      </c>
      <c r="BQ315" s="53">
        <f t="shared" ca="1" si="182"/>
        <v>0</v>
      </c>
      <c r="BR315" s="53">
        <f t="shared" ca="1" si="183"/>
        <v>0</v>
      </c>
      <c r="BS315" s="53">
        <f t="shared" ca="1" si="184"/>
        <v>0</v>
      </c>
      <c r="BU315" s="53">
        <v>0</v>
      </c>
      <c r="BV315" s="53">
        <v>0</v>
      </c>
      <c r="BW315" s="53">
        <v>0</v>
      </c>
      <c r="BX315" s="53">
        <v>0</v>
      </c>
      <c r="BY315" s="53">
        <v>0</v>
      </c>
      <c r="BZ315" s="53">
        <v>0</v>
      </c>
      <c r="CA315" s="53">
        <v>0</v>
      </c>
      <c r="CB315" s="53">
        <v>0</v>
      </c>
      <c r="CC315" s="53">
        <v>0</v>
      </c>
      <c r="CD315" s="53">
        <v>0</v>
      </c>
      <c r="CE315" s="53">
        <v>0</v>
      </c>
      <c r="CF315" s="53">
        <v>0</v>
      </c>
      <c r="CG315" s="53">
        <v>1</v>
      </c>
      <c r="CH315" s="53">
        <v>0</v>
      </c>
      <c r="CI315" s="53">
        <v>0</v>
      </c>
      <c r="CJ315" s="53">
        <v>0</v>
      </c>
      <c r="CK315" s="53">
        <v>0</v>
      </c>
      <c r="CL315" s="53">
        <v>0</v>
      </c>
      <c r="CM315" s="53">
        <v>0</v>
      </c>
      <c r="CN315" s="53">
        <v>0</v>
      </c>
      <c r="CO315" s="53">
        <v>0</v>
      </c>
      <c r="CP315" s="53">
        <v>0</v>
      </c>
      <c r="CQ315" s="53">
        <v>0</v>
      </c>
      <c r="CR315" s="53">
        <v>0</v>
      </c>
      <c r="CS315" s="53">
        <v>0</v>
      </c>
      <c r="CT315" s="53">
        <v>0</v>
      </c>
      <c r="CU315" s="53">
        <v>0</v>
      </c>
      <c r="CV315" s="53">
        <v>0</v>
      </c>
      <c r="CW315" s="53">
        <v>0</v>
      </c>
      <c r="CX315" s="53">
        <v>0</v>
      </c>
      <c r="CY315" s="53">
        <v>0</v>
      </c>
      <c r="CZ315" s="53">
        <v>0</v>
      </c>
      <c r="DA315" s="53">
        <v>0</v>
      </c>
      <c r="DB315" s="53">
        <v>0</v>
      </c>
      <c r="DC315" s="53">
        <v>0</v>
      </c>
      <c r="DD315" s="53">
        <v>0</v>
      </c>
    </row>
    <row r="316" spans="3:108" hidden="1" outlineLevel="1">
      <c r="C316" s="16" t="e">
        <f t="shared" si="185"/>
        <v>#DIV/0!</v>
      </c>
      <c r="D316" s="16">
        <f t="shared" si="186"/>
        <v>0</v>
      </c>
      <c r="E316" s="16">
        <f>COUNTIF($F$136:F316,F316)</f>
        <v>173</v>
      </c>
      <c r="F316" s="16" t="e">
        <f>M316</f>
        <v>#VALUE!</v>
      </c>
      <c r="G316" s="16" t="e">
        <f>N316</f>
        <v>#VALUE!</v>
      </c>
      <c r="L316" s="16">
        <v>5</v>
      </c>
      <c r="M316" s="72" t="e">
        <f>DGET(種族解放条件,T316,O314:O315)</f>
        <v>#VALUE!</v>
      </c>
      <c r="N316" s="72" t="e">
        <f>DGET(種族解放条件,U316,O314:O315)</f>
        <v>#VALUE!</v>
      </c>
      <c r="O316" s="16"/>
      <c r="P316" s="16"/>
      <c r="Q316" s="16"/>
      <c r="R316" s="16"/>
      <c r="S316" s="16"/>
      <c r="T316" s="16">
        <v>6</v>
      </c>
      <c r="U316" s="16">
        <v>7</v>
      </c>
      <c r="AE316" s="59">
        <v>224</v>
      </c>
      <c r="AF316" s="59">
        <f ca="1">IF(AI316&lt;&gt;0,0,COUNTIF(AI$92:$AI316,0))</f>
        <v>0</v>
      </c>
      <c r="AG316" s="59" t="s">
        <v>326</v>
      </c>
      <c r="AH316" s="59" t="s">
        <v>329</v>
      </c>
      <c r="AI316" s="59">
        <f t="shared" ca="1" si="148"/>
        <v>1</v>
      </c>
      <c r="AJ316" s="53">
        <f t="shared" ca="1" si="149"/>
        <v>0</v>
      </c>
      <c r="AK316" s="53">
        <f t="shared" ca="1" si="150"/>
        <v>0</v>
      </c>
      <c r="AL316" s="53">
        <f t="shared" ca="1" si="151"/>
        <v>0</v>
      </c>
      <c r="AM316" s="53">
        <f t="shared" ca="1" si="152"/>
        <v>0</v>
      </c>
      <c r="AN316" s="53">
        <f t="shared" ca="1" si="153"/>
        <v>0</v>
      </c>
      <c r="AO316" s="53">
        <f t="shared" ca="1" si="154"/>
        <v>0</v>
      </c>
      <c r="AP316" s="53">
        <f t="shared" ca="1" si="155"/>
        <v>0</v>
      </c>
      <c r="AQ316" s="53">
        <f t="shared" ca="1" si="156"/>
        <v>0</v>
      </c>
      <c r="AR316" s="53">
        <f t="shared" ca="1" si="157"/>
        <v>0</v>
      </c>
      <c r="AS316" s="53">
        <f t="shared" ca="1" si="158"/>
        <v>0</v>
      </c>
      <c r="AT316" s="53">
        <f t="shared" ca="1" si="159"/>
        <v>0</v>
      </c>
      <c r="AU316" s="53">
        <f t="shared" ca="1" si="160"/>
        <v>0</v>
      </c>
      <c r="AV316" s="53">
        <f t="shared" ca="1" si="161"/>
        <v>1</v>
      </c>
      <c r="AW316" s="53">
        <f t="shared" ca="1" si="162"/>
        <v>0</v>
      </c>
      <c r="AX316" s="53">
        <f t="shared" ca="1" si="163"/>
        <v>0</v>
      </c>
      <c r="AY316" s="53">
        <f t="shared" ca="1" si="164"/>
        <v>0</v>
      </c>
      <c r="AZ316" s="53">
        <f t="shared" ca="1" si="165"/>
        <v>0</v>
      </c>
      <c r="BA316" s="53">
        <f t="shared" ca="1" si="166"/>
        <v>0</v>
      </c>
      <c r="BB316" s="53">
        <f t="shared" ca="1" si="167"/>
        <v>0</v>
      </c>
      <c r="BC316" s="53">
        <f t="shared" ca="1" si="168"/>
        <v>0</v>
      </c>
      <c r="BD316" s="53">
        <f t="shared" ca="1" si="169"/>
        <v>0</v>
      </c>
      <c r="BE316" s="53">
        <f t="shared" ca="1" si="170"/>
        <v>0</v>
      </c>
      <c r="BF316" s="53">
        <f t="shared" ca="1" si="171"/>
        <v>0</v>
      </c>
      <c r="BG316" s="53">
        <f t="shared" ca="1" si="172"/>
        <v>0</v>
      </c>
      <c r="BH316" s="53">
        <f t="shared" ca="1" si="173"/>
        <v>0</v>
      </c>
      <c r="BI316" s="53">
        <f t="shared" ca="1" si="174"/>
        <v>0</v>
      </c>
      <c r="BJ316" s="53">
        <f t="shared" ca="1" si="175"/>
        <v>0</v>
      </c>
      <c r="BK316" s="53">
        <f t="shared" ca="1" si="176"/>
        <v>0</v>
      </c>
      <c r="BL316" s="53">
        <f t="shared" ca="1" si="177"/>
        <v>0</v>
      </c>
      <c r="BM316" s="53">
        <f t="shared" ca="1" si="178"/>
        <v>0</v>
      </c>
      <c r="BN316" s="53">
        <f t="shared" ca="1" si="179"/>
        <v>0</v>
      </c>
      <c r="BO316" s="53">
        <f t="shared" ca="1" si="180"/>
        <v>0</v>
      </c>
      <c r="BP316" s="53">
        <f t="shared" ca="1" si="181"/>
        <v>0</v>
      </c>
      <c r="BQ316" s="53">
        <f t="shared" ca="1" si="182"/>
        <v>0</v>
      </c>
      <c r="BR316" s="53">
        <f t="shared" ca="1" si="183"/>
        <v>0</v>
      </c>
      <c r="BS316" s="53">
        <f t="shared" ca="1" si="184"/>
        <v>0</v>
      </c>
      <c r="BU316" s="53">
        <v>0</v>
      </c>
      <c r="BV316" s="53">
        <v>0</v>
      </c>
      <c r="BW316" s="53">
        <v>0</v>
      </c>
      <c r="BX316" s="53">
        <v>0</v>
      </c>
      <c r="BY316" s="53">
        <v>0</v>
      </c>
      <c r="BZ316" s="53">
        <v>0</v>
      </c>
      <c r="CA316" s="53">
        <v>0</v>
      </c>
      <c r="CB316" s="53">
        <v>0</v>
      </c>
      <c r="CC316" s="53">
        <v>0</v>
      </c>
      <c r="CD316" s="53">
        <v>0</v>
      </c>
      <c r="CE316" s="53">
        <v>0</v>
      </c>
      <c r="CF316" s="53">
        <v>0</v>
      </c>
      <c r="CG316" s="53">
        <v>4</v>
      </c>
      <c r="CH316" s="53">
        <v>0</v>
      </c>
      <c r="CI316" s="53">
        <v>0</v>
      </c>
      <c r="CJ316" s="53">
        <v>0</v>
      </c>
      <c r="CK316" s="53">
        <v>0</v>
      </c>
      <c r="CL316" s="53">
        <v>0</v>
      </c>
      <c r="CM316" s="53">
        <v>0</v>
      </c>
      <c r="CN316" s="53">
        <v>0</v>
      </c>
      <c r="CO316" s="53">
        <v>0</v>
      </c>
      <c r="CP316" s="53">
        <v>0</v>
      </c>
      <c r="CQ316" s="53">
        <v>0</v>
      </c>
      <c r="CR316" s="53">
        <v>0</v>
      </c>
      <c r="CS316" s="53">
        <v>0</v>
      </c>
      <c r="CT316" s="53">
        <v>0</v>
      </c>
      <c r="CU316" s="53">
        <v>0</v>
      </c>
      <c r="CV316" s="53">
        <v>0</v>
      </c>
      <c r="CW316" s="53">
        <v>0</v>
      </c>
      <c r="CX316" s="53">
        <v>0</v>
      </c>
      <c r="CY316" s="53">
        <v>0</v>
      </c>
      <c r="CZ316" s="53">
        <v>0</v>
      </c>
      <c r="DA316" s="53">
        <v>0</v>
      </c>
      <c r="DB316" s="53">
        <v>0</v>
      </c>
      <c r="DC316" s="53">
        <v>0</v>
      </c>
      <c r="DD316" s="53">
        <v>0</v>
      </c>
    </row>
    <row r="317" spans="3:108" hidden="1" outlineLevel="1">
      <c r="C317" s="16" t="e">
        <f t="shared" si="185"/>
        <v>#DIV/0!</v>
      </c>
      <c r="D317" s="16">
        <f t="shared" si="186"/>
        <v>0</v>
      </c>
      <c r="E317" s="16">
        <f>COUNTIF($F$136:F317,F317)</f>
        <v>174</v>
      </c>
      <c r="F317" s="16" t="e">
        <f>M317</f>
        <v>#VALUE!</v>
      </c>
      <c r="G317" s="16" t="e">
        <f>N317</f>
        <v>#VALUE!</v>
      </c>
      <c r="L317" s="16">
        <v>5</v>
      </c>
      <c r="M317" s="72" t="e">
        <f>DGET(種族解放条件,T317,O314:O315)</f>
        <v>#VALUE!</v>
      </c>
      <c r="N317" s="72" t="e">
        <f>DGET(種族解放条件,U317,O314:O315)</f>
        <v>#VALUE!</v>
      </c>
      <c r="O317" s="16" t="s">
        <v>2</v>
      </c>
      <c r="P317" s="16"/>
      <c r="Q317" s="16"/>
      <c r="R317" s="16"/>
      <c r="S317" s="16"/>
      <c r="T317" s="16">
        <v>8</v>
      </c>
      <c r="U317" s="16">
        <v>9</v>
      </c>
      <c r="AE317" s="59">
        <v>225</v>
      </c>
      <c r="AF317" s="59">
        <f ca="1">IF(AI317&lt;&gt;0,0,COUNTIF(AI$92:$AI317,0))</f>
        <v>0</v>
      </c>
      <c r="AG317" s="59" t="s">
        <v>326</v>
      </c>
      <c r="AH317" s="59" t="s">
        <v>330</v>
      </c>
      <c r="AI317" s="59">
        <f t="shared" ca="1" si="148"/>
        <v>1</v>
      </c>
      <c r="AJ317" s="53">
        <f t="shared" ca="1" si="149"/>
        <v>0</v>
      </c>
      <c r="AK317" s="53">
        <f t="shared" ca="1" si="150"/>
        <v>0</v>
      </c>
      <c r="AL317" s="53">
        <f t="shared" ca="1" si="151"/>
        <v>0</v>
      </c>
      <c r="AM317" s="53">
        <f t="shared" ca="1" si="152"/>
        <v>0</v>
      </c>
      <c r="AN317" s="53">
        <f t="shared" ca="1" si="153"/>
        <v>0</v>
      </c>
      <c r="AO317" s="53">
        <f t="shared" ca="1" si="154"/>
        <v>0</v>
      </c>
      <c r="AP317" s="53">
        <f t="shared" ca="1" si="155"/>
        <v>0</v>
      </c>
      <c r="AQ317" s="53">
        <f t="shared" ca="1" si="156"/>
        <v>0</v>
      </c>
      <c r="AR317" s="53">
        <f t="shared" ca="1" si="157"/>
        <v>0</v>
      </c>
      <c r="AS317" s="53">
        <f t="shared" ca="1" si="158"/>
        <v>0</v>
      </c>
      <c r="AT317" s="53">
        <f t="shared" ca="1" si="159"/>
        <v>0</v>
      </c>
      <c r="AU317" s="53">
        <f t="shared" ca="1" si="160"/>
        <v>0</v>
      </c>
      <c r="AV317" s="53">
        <f t="shared" ca="1" si="161"/>
        <v>1</v>
      </c>
      <c r="AW317" s="53">
        <f t="shared" ca="1" si="162"/>
        <v>0</v>
      </c>
      <c r="AX317" s="53">
        <f t="shared" ca="1" si="163"/>
        <v>0</v>
      </c>
      <c r="AY317" s="53">
        <f t="shared" ca="1" si="164"/>
        <v>0</v>
      </c>
      <c r="AZ317" s="53">
        <f t="shared" ca="1" si="165"/>
        <v>0</v>
      </c>
      <c r="BA317" s="53">
        <f t="shared" ca="1" si="166"/>
        <v>0</v>
      </c>
      <c r="BB317" s="53">
        <f t="shared" ca="1" si="167"/>
        <v>0</v>
      </c>
      <c r="BC317" s="53">
        <f t="shared" ca="1" si="168"/>
        <v>0</v>
      </c>
      <c r="BD317" s="53">
        <f t="shared" ca="1" si="169"/>
        <v>0</v>
      </c>
      <c r="BE317" s="53">
        <f t="shared" ca="1" si="170"/>
        <v>0</v>
      </c>
      <c r="BF317" s="53">
        <f t="shared" ca="1" si="171"/>
        <v>0</v>
      </c>
      <c r="BG317" s="53">
        <f t="shared" ca="1" si="172"/>
        <v>0</v>
      </c>
      <c r="BH317" s="53">
        <f t="shared" ca="1" si="173"/>
        <v>0</v>
      </c>
      <c r="BI317" s="53">
        <f t="shared" ca="1" si="174"/>
        <v>0</v>
      </c>
      <c r="BJ317" s="53">
        <f t="shared" ca="1" si="175"/>
        <v>0</v>
      </c>
      <c r="BK317" s="53">
        <f t="shared" ca="1" si="176"/>
        <v>0</v>
      </c>
      <c r="BL317" s="53">
        <f t="shared" ca="1" si="177"/>
        <v>0</v>
      </c>
      <c r="BM317" s="53">
        <f t="shared" ca="1" si="178"/>
        <v>0</v>
      </c>
      <c r="BN317" s="53">
        <f t="shared" ca="1" si="179"/>
        <v>0</v>
      </c>
      <c r="BO317" s="53">
        <f t="shared" ca="1" si="180"/>
        <v>0</v>
      </c>
      <c r="BP317" s="53">
        <f t="shared" ca="1" si="181"/>
        <v>0</v>
      </c>
      <c r="BQ317" s="53">
        <f t="shared" ca="1" si="182"/>
        <v>0</v>
      </c>
      <c r="BR317" s="53">
        <f t="shared" ca="1" si="183"/>
        <v>0</v>
      </c>
      <c r="BS317" s="53">
        <f t="shared" ca="1" si="184"/>
        <v>0</v>
      </c>
      <c r="BU317" s="53">
        <v>0</v>
      </c>
      <c r="BV317" s="53">
        <v>0</v>
      </c>
      <c r="BW317" s="53">
        <v>0</v>
      </c>
      <c r="BX317" s="53">
        <v>0</v>
      </c>
      <c r="BY317" s="53">
        <v>0</v>
      </c>
      <c r="BZ317" s="53">
        <v>0</v>
      </c>
      <c r="CA317" s="53">
        <v>0</v>
      </c>
      <c r="CB317" s="53">
        <v>0</v>
      </c>
      <c r="CC317" s="53">
        <v>0</v>
      </c>
      <c r="CD317" s="53">
        <v>0</v>
      </c>
      <c r="CE317" s="53">
        <v>0</v>
      </c>
      <c r="CF317" s="53">
        <v>0</v>
      </c>
      <c r="CG317" s="53">
        <v>8</v>
      </c>
      <c r="CH317" s="53">
        <v>0</v>
      </c>
      <c r="CI317" s="53">
        <v>0</v>
      </c>
      <c r="CJ317" s="53">
        <v>0</v>
      </c>
      <c r="CK317" s="53">
        <v>0</v>
      </c>
      <c r="CL317" s="53">
        <v>0</v>
      </c>
      <c r="CM317" s="53">
        <v>0</v>
      </c>
      <c r="CN317" s="53">
        <v>0</v>
      </c>
      <c r="CO317" s="53">
        <v>0</v>
      </c>
      <c r="CP317" s="53">
        <v>0</v>
      </c>
      <c r="CQ317" s="53">
        <v>0</v>
      </c>
      <c r="CR317" s="53">
        <v>0</v>
      </c>
      <c r="CS317" s="53">
        <v>0</v>
      </c>
      <c r="CT317" s="53">
        <v>0</v>
      </c>
      <c r="CU317" s="53">
        <v>0</v>
      </c>
      <c r="CV317" s="53">
        <v>0</v>
      </c>
      <c r="CW317" s="53">
        <v>0</v>
      </c>
      <c r="CX317" s="53">
        <v>0</v>
      </c>
      <c r="CY317" s="53">
        <v>0</v>
      </c>
      <c r="CZ317" s="53">
        <v>0</v>
      </c>
      <c r="DA317" s="53">
        <v>0</v>
      </c>
      <c r="DB317" s="53">
        <v>0</v>
      </c>
      <c r="DC317" s="53">
        <v>0</v>
      </c>
      <c r="DD317" s="53">
        <v>0</v>
      </c>
    </row>
    <row r="318" spans="3:108" hidden="1" outlineLevel="1">
      <c r="C318" s="16" t="e">
        <f t="shared" si="185"/>
        <v>#DIV/0!</v>
      </c>
      <c r="D318" s="16">
        <f t="shared" si="186"/>
        <v>0</v>
      </c>
      <c r="E318" s="16">
        <f>COUNTIF($F$136:F318,F318)</f>
        <v>175</v>
      </c>
      <c r="F318" s="16" t="e">
        <f>O318</f>
        <v>#VALUE!</v>
      </c>
      <c r="G318" s="16" t="e">
        <f>P318</f>
        <v>#VALUE!</v>
      </c>
      <c r="L318" s="16">
        <v>4</v>
      </c>
      <c r="M318" s="16"/>
      <c r="N318" s="16"/>
      <c r="O318" s="71" t="e">
        <f>DGET(種族解放条件,T318,P313:P314)</f>
        <v>#VALUE!</v>
      </c>
      <c r="P318" s="71" t="e">
        <f>DGET(種族解放条件,U318,P313:P314)</f>
        <v>#VALUE!</v>
      </c>
      <c r="Q318" s="16"/>
      <c r="R318" s="16"/>
      <c r="S318" s="16"/>
      <c r="T318" s="16">
        <v>8</v>
      </c>
      <c r="U318" s="16">
        <v>9</v>
      </c>
      <c r="AE318" s="59">
        <v>226</v>
      </c>
      <c r="AF318" s="59">
        <f ca="1">IF(AI318&lt;&gt;0,0,COUNTIF(AI$92:$AI318,0))</f>
        <v>0</v>
      </c>
      <c r="AG318" s="59" t="s">
        <v>326</v>
      </c>
      <c r="AH318" s="59" t="s">
        <v>331</v>
      </c>
      <c r="AI318" s="59">
        <f t="shared" ca="1" si="148"/>
        <v>3</v>
      </c>
      <c r="AJ318" s="53">
        <f t="shared" ca="1" si="149"/>
        <v>0</v>
      </c>
      <c r="AK318" s="53">
        <f t="shared" ca="1" si="150"/>
        <v>0</v>
      </c>
      <c r="AL318" s="53">
        <f t="shared" ca="1" si="151"/>
        <v>0</v>
      </c>
      <c r="AM318" s="53">
        <f t="shared" ca="1" si="152"/>
        <v>0</v>
      </c>
      <c r="AN318" s="53">
        <f t="shared" ca="1" si="153"/>
        <v>0</v>
      </c>
      <c r="AO318" s="53">
        <f t="shared" ca="1" si="154"/>
        <v>0</v>
      </c>
      <c r="AP318" s="53">
        <f t="shared" ca="1" si="155"/>
        <v>0</v>
      </c>
      <c r="AQ318" s="53">
        <f t="shared" ca="1" si="156"/>
        <v>0</v>
      </c>
      <c r="AR318" s="53">
        <f t="shared" ca="1" si="157"/>
        <v>0</v>
      </c>
      <c r="AS318" s="53">
        <f t="shared" ca="1" si="158"/>
        <v>0</v>
      </c>
      <c r="AT318" s="53">
        <f t="shared" ca="1" si="159"/>
        <v>0</v>
      </c>
      <c r="AU318" s="53">
        <f t="shared" ca="1" si="160"/>
        <v>0</v>
      </c>
      <c r="AV318" s="53">
        <f t="shared" ca="1" si="161"/>
        <v>1</v>
      </c>
      <c r="AW318" s="53">
        <f t="shared" ca="1" si="162"/>
        <v>0</v>
      </c>
      <c r="AX318" s="53">
        <f t="shared" ca="1" si="163"/>
        <v>0</v>
      </c>
      <c r="AY318" s="53">
        <f t="shared" ca="1" si="164"/>
        <v>1</v>
      </c>
      <c r="AZ318" s="53">
        <f t="shared" ca="1" si="165"/>
        <v>0</v>
      </c>
      <c r="BA318" s="53">
        <f t="shared" ca="1" si="166"/>
        <v>0</v>
      </c>
      <c r="BB318" s="53">
        <f t="shared" ca="1" si="167"/>
        <v>0</v>
      </c>
      <c r="BC318" s="53">
        <f t="shared" ca="1" si="168"/>
        <v>0</v>
      </c>
      <c r="BD318" s="53">
        <f t="shared" ca="1" si="169"/>
        <v>0</v>
      </c>
      <c r="BE318" s="53">
        <f t="shared" ca="1" si="170"/>
        <v>0</v>
      </c>
      <c r="BF318" s="53">
        <f t="shared" ca="1" si="171"/>
        <v>0</v>
      </c>
      <c r="BG318" s="53">
        <f t="shared" ca="1" si="172"/>
        <v>0</v>
      </c>
      <c r="BH318" s="53">
        <f t="shared" ca="1" si="173"/>
        <v>0</v>
      </c>
      <c r="BI318" s="53">
        <f t="shared" ca="1" si="174"/>
        <v>0</v>
      </c>
      <c r="BJ318" s="53">
        <f t="shared" ca="1" si="175"/>
        <v>0</v>
      </c>
      <c r="BK318" s="53">
        <f t="shared" ca="1" si="176"/>
        <v>0</v>
      </c>
      <c r="BL318" s="53">
        <f t="shared" ca="1" si="177"/>
        <v>0</v>
      </c>
      <c r="BM318" s="53">
        <f t="shared" ca="1" si="178"/>
        <v>1</v>
      </c>
      <c r="BN318" s="53">
        <f t="shared" ca="1" si="179"/>
        <v>0</v>
      </c>
      <c r="BO318" s="53">
        <f t="shared" ca="1" si="180"/>
        <v>0</v>
      </c>
      <c r="BP318" s="53">
        <f t="shared" ca="1" si="181"/>
        <v>0</v>
      </c>
      <c r="BQ318" s="53">
        <f t="shared" ca="1" si="182"/>
        <v>0</v>
      </c>
      <c r="BR318" s="53">
        <f t="shared" ca="1" si="183"/>
        <v>0</v>
      </c>
      <c r="BS318" s="53">
        <f t="shared" ca="1" si="184"/>
        <v>0</v>
      </c>
      <c r="BU318" s="53">
        <v>0</v>
      </c>
      <c r="BV318" s="53">
        <v>0</v>
      </c>
      <c r="BW318" s="53">
        <v>0</v>
      </c>
      <c r="BX318" s="53">
        <v>0</v>
      </c>
      <c r="BY318" s="53">
        <v>0</v>
      </c>
      <c r="BZ318" s="53">
        <v>0</v>
      </c>
      <c r="CA318" s="53">
        <v>0</v>
      </c>
      <c r="CB318" s="53">
        <v>0</v>
      </c>
      <c r="CC318" s="53">
        <v>0</v>
      </c>
      <c r="CD318" s="53">
        <v>0</v>
      </c>
      <c r="CE318" s="53">
        <v>0</v>
      </c>
      <c r="CF318" s="53">
        <v>0</v>
      </c>
      <c r="CG318" s="53">
        <v>8</v>
      </c>
      <c r="CH318" s="53">
        <v>0</v>
      </c>
      <c r="CI318" s="53">
        <v>0</v>
      </c>
      <c r="CJ318" s="53">
        <v>4</v>
      </c>
      <c r="CK318" s="53">
        <v>0</v>
      </c>
      <c r="CL318" s="53">
        <v>0</v>
      </c>
      <c r="CM318" s="53">
        <v>0</v>
      </c>
      <c r="CN318" s="53">
        <v>0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7</v>
      </c>
      <c r="CY318" s="53">
        <v>0</v>
      </c>
      <c r="CZ318" s="53">
        <v>0</v>
      </c>
      <c r="DA318" s="53">
        <v>0</v>
      </c>
      <c r="DB318" s="53">
        <v>0</v>
      </c>
      <c r="DC318" s="53">
        <v>0</v>
      </c>
      <c r="DD318" s="53">
        <v>0</v>
      </c>
    </row>
    <row r="319" spans="3:108" hidden="1" outlineLevel="1">
      <c r="C319" s="16" t="e">
        <f t="shared" si="185"/>
        <v>#DIV/0!</v>
      </c>
      <c r="D319" s="16">
        <f t="shared" si="186"/>
        <v>0</v>
      </c>
      <c r="E319" s="16">
        <f>COUNTIF($F$136:F319,F319)</f>
        <v>176</v>
      </c>
      <c r="F319" s="16" t="e">
        <f>M319</f>
        <v>#VALUE!</v>
      </c>
      <c r="G319" s="16" t="e">
        <f>N319</f>
        <v>#VALUE!</v>
      </c>
      <c r="L319" s="16">
        <v>5</v>
      </c>
      <c r="M319" s="72" t="e">
        <f>DGET(種族解放条件,T319,O317:O318)</f>
        <v>#VALUE!</v>
      </c>
      <c r="N319" s="72" t="e">
        <f>DGET(種族解放条件,U319,O317:O318)</f>
        <v>#VALUE!</v>
      </c>
      <c r="O319" s="16"/>
      <c r="P319" s="16"/>
      <c r="Q319" s="16"/>
      <c r="R319" s="16"/>
      <c r="S319" s="16"/>
      <c r="T319" s="16">
        <v>6</v>
      </c>
      <c r="U319" s="16">
        <v>7</v>
      </c>
      <c r="AE319" s="59">
        <v>227</v>
      </c>
      <c r="AF319" s="59">
        <f ca="1">IF(AI319&lt;&gt;0,0,COUNTIF(AI$92:$AI319,0))</f>
        <v>0</v>
      </c>
      <c r="AG319" s="59" t="s">
        <v>332</v>
      </c>
      <c r="AH319" s="59" t="s">
        <v>333</v>
      </c>
      <c r="AI319" s="59">
        <f t="shared" ca="1" si="148"/>
        <v>1</v>
      </c>
      <c r="AJ319" s="53">
        <f t="shared" ca="1" si="149"/>
        <v>0</v>
      </c>
      <c r="AK319" s="53">
        <f t="shared" ca="1" si="150"/>
        <v>0</v>
      </c>
      <c r="AL319" s="53">
        <f t="shared" ca="1" si="151"/>
        <v>0</v>
      </c>
      <c r="AM319" s="53">
        <f t="shared" ca="1" si="152"/>
        <v>0</v>
      </c>
      <c r="AN319" s="53">
        <f t="shared" ca="1" si="153"/>
        <v>0</v>
      </c>
      <c r="AO319" s="53">
        <f t="shared" ca="1" si="154"/>
        <v>0</v>
      </c>
      <c r="AP319" s="53">
        <f t="shared" ca="1" si="155"/>
        <v>0</v>
      </c>
      <c r="AQ319" s="53">
        <f t="shared" ca="1" si="156"/>
        <v>0</v>
      </c>
      <c r="AR319" s="53">
        <f t="shared" ca="1" si="157"/>
        <v>0</v>
      </c>
      <c r="AS319" s="53">
        <f t="shared" ca="1" si="158"/>
        <v>0</v>
      </c>
      <c r="AT319" s="53">
        <f t="shared" ca="1" si="159"/>
        <v>0</v>
      </c>
      <c r="AU319" s="53">
        <f t="shared" ca="1" si="160"/>
        <v>0</v>
      </c>
      <c r="AV319" s="53">
        <f t="shared" ca="1" si="161"/>
        <v>0</v>
      </c>
      <c r="AW319" s="53">
        <f t="shared" ca="1" si="162"/>
        <v>1</v>
      </c>
      <c r="AX319" s="53">
        <f t="shared" ca="1" si="163"/>
        <v>0</v>
      </c>
      <c r="AY319" s="53">
        <f t="shared" ca="1" si="164"/>
        <v>0</v>
      </c>
      <c r="AZ319" s="53">
        <f t="shared" ca="1" si="165"/>
        <v>0</v>
      </c>
      <c r="BA319" s="53">
        <f t="shared" ca="1" si="166"/>
        <v>0</v>
      </c>
      <c r="BB319" s="53">
        <f t="shared" ca="1" si="167"/>
        <v>0</v>
      </c>
      <c r="BC319" s="53">
        <f t="shared" ca="1" si="168"/>
        <v>0</v>
      </c>
      <c r="BD319" s="53">
        <f t="shared" ca="1" si="169"/>
        <v>0</v>
      </c>
      <c r="BE319" s="53">
        <f t="shared" ca="1" si="170"/>
        <v>0</v>
      </c>
      <c r="BF319" s="53">
        <f t="shared" ca="1" si="171"/>
        <v>0</v>
      </c>
      <c r="BG319" s="53">
        <f t="shared" ca="1" si="172"/>
        <v>0</v>
      </c>
      <c r="BH319" s="53">
        <f t="shared" ca="1" si="173"/>
        <v>0</v>
      </c>
      <c r="BI319" s="53">
        <f t="shared" ca="1" si="174"/>
        <v>0</v>
      </c>
      <c r="BJ319" s="53">
        <f t="shared" ca="1" si="175"/>
        <v>0</v>
      </c>
      <c r="BK319" s="53">
        <f t="shared" ca="1" si="176"/>
        <v>0</v>
      </c>
      <c r="BL319" s="53">
        <f t="shared" ca="1" si="177"/>
        <v>0</v>
      </c>
      <c r="BM319" s="53">
        <f t="shared" ca="1" si="178"/>
        <v>0</v>
      </c>
      <c r="BN319" s="53">
        <f t="shared" ca="1" si="179"/>
        <v>0</v>
      </c>
      <c r="BO319" s="53">
        <f t="shared" ca="1" si="180"/>
        <v>0</v>
      </c>
      <c r="BP319" s="53">
        <f t="shared" ca="1" si="181"/>
        <v>0</v>
      </c>
      <c r="BQ319" s="53">
        <f t="shared" ca="1" si="182"/>
        <v>0</v>
      </c>
      <c r="BR319" s="53">
        <f t="shared" ca="1" si="183"/>
        <v>0</v>
      </c>
      <c r="BS319" s="53">
        <f t="shared" ca="1" si="184"/>
        <v>0</v>
      </c>
      <c r="BU319" s="53">
        <v>0</v>
      </c>
      <c r="BV319" s="53">
        <v>0</v>
      </c>
      <c r="BW319" s="53">
        <v>0</v>
      </c>
      <c r="BX319" s="53">
        <v>0</v>
      </c>
      <c r="BY319" s="53">
        <v>0</v>
      </c>
      <c r="BZ319" s="53">
        <v>0</v>
      </c>
      <c r="CA319" s="53">
        <v>0</v>
      </c>
      <c r="CB319" s="53">
        <v>0</v>
      </c>
      <c r="CC319" s="53">
        <v>0</v>
      </c>
      <c r="CD319" s="53">
        <v>0</v>
      </c>
      <c r="CE319" s="53">
        <v>0</v>
      </c>
      <c r="CF319" s="53">
        <v>0</v>
      </c>
      <c r="CG319" s="53">
        <v>0</v>
      </c>
      <c r="CH319" s="53">
        <v>1</v>
      </c>
      <c r="CI319" s="53">
        <v>0</v>
      </c>
      <c r="CJ319" s="53">
        <v>0</v>
      </c>
      <c r="CK319" s="53">
        <v>0</v>
      </c>
      <c r="CL319" s="53">
        <v>0</v>
      </c>
      <c r="CM319" s="53">
        <v>0</v>
      </c>
      <c r="CN319" s="53">
        <v>0</v>
      </c>
      <c r="CO319" s="53">
        <v>0</v>
      </c>
      <c r="CP319" s="53">
        <v>0</v>
      </c>
      <c r="CQ319" s="53">
        <v>0</v>
      </c>
      <c r="CR319" s="53">
        <v>0</v>
      </c>
      <c r="CS319" s="53">
        <v>0</v>
      </c>
      <c r="CT319" s="53">
        <v>0</v>
      </c>
      <c r="CU319" s="53">
        <v>0</v>
      </c>
      <c r="CV319" s="53">
        <v>0</v>
      </c>
      <c r="CW319" s="53">
        <v>0</v>
      </c>
      <c r="CX319" s="53">
        <v>0</v>
      </c>
      <c r="CY319" s="53">
        <v>0</v>
      </c>
      <c r="CZ319" s="53">
        <v>0</v>
      </c>
      <c r="DA319" s="53">
        <v>0</v>
      </c>
      <c r="DB319" s="53">
        <v>0</v>
      </c>
      <c r="DC319" s="53">
        <v>0</v>
      </c>
      <c r="DD319" s="53">
        <v>0</v>
      </c>
    </row>
    <row r="320" spans="3:108" hidden="1" outlineLevel="1">
      <c r="C320" s="16" t="e">
        <f t="shared" si="185"/>
        <v>#DIV/0!</v>
      </c>
      <c r="D320" s="16">
        <f t="shared" si="186"/>
        <v>0</v>
      </c>
      <c r="E320" s="16">
        <f>COUNTIF($F$136:F320,F320)</f>
        <v>177</v>
      </c>
      <c r="F320" s="16" t="e">
        <f>M320</f>
        <v>#VALUE!</v>
      </c>
      <c r="G320" s="16" t="e">
        <f>N320</f>
        <v>#VALUE!</v>
      </c>
      <c r="L320" s="16">
        <v>5</v>
      </c>
      <c r="M320" s="72" t="e">
        <f>DGET(種族解放条件,T320,O317:O318)</f>
        <v>#VALUE!</v>
      </c>
      <c r="N320" s="72" t="e">
        <f>DGET(種族解放条件,U320,O317:O318)</f>
        <v>#VALUE!</v>
      </c>
      <c r="O320" s="16"/>
      <c r="P320" s="16"/>
      <c r="Q320" s="16"/>
      <c r="R320" s="16"/>
      <c r="S320" s="16"/>
      <c r="T320" s="16">
        <v>8</v>
      </c>
      <c r="U320" s="16">
        <v>9</v>
      </c>
      <c r="AE320" s="59">
        <v>228</v>
      </c>
      <c r="AF320" s="59">
        <f ca="1">IF(AI320&lt;&gt;0,0,COUNTIF(AI$92:$AI320,0))</f>
        <v>0</v>
      </c>
      <c r="AG320" s="59" t="s">
        <v>332</v>
      </c>
      <c r="AH320" s="59" t="s">
        <v>334</v>
      </c>
      <c r="AI320" s="59">
        <f t="shared" ca="1" si="148"/>
        <v>1</v>
      </c>
      <c r="AJ320" s="53">
        <f t="shared" ca="1" si="149"/>
        <v>0</v>
      </c>
      <c r="AK320" s="53">
        <f t="shared" ca="1" si="150"/>
        <v>0</v>
      </c>
      <c r="AL320" s="53">
        <f t="shared" ca="1" si="151"/>
        <v>0</v>
      </c>
      <c r="AM320" s="53">
        <f t="shared" ca="1" si="152"/>
        <v>0</v>
      </c>
      <c r="AN320" s="53">
        <f t="shared" ca="1" si="153"/>
        <v>0</v>
      </c>
      <c r="AO320" s="53">
        <f t="shared" ca="1" si="154"/>
        <v>0</v>
      </c>
      <c r="AP320" s="53">
        <f t="shared" ca="1" si="155"/>
        <v>0</v>
      </c>
      <c r="AQ320" s="53">
        <f t="shared" ca="1" si="156"/>
        <v>0</v>
      </c>
      <c r="AR320" s="53">
        <f t="shared" ca="1" si="157"/>
        <v>0</v>
      </c>
      <c r="AS320" s="53">
        <f t="shared" ca="1" si="158"/>
        <v>0</v>
      </c>
      <c r="AT320" s="53">
        <f t="shared" ca="1" si="159"/>
        <v>0</v>
      </c>
      <c r="AU320" s="53">
        <f t="shared" ca="1" si="160"/>
        <v>0</v>
      </c>
      <c r="AV320" s="53">
        <f t="shared" ca="1" si="161"/>
        <v>0</v>
      </c>
      <c r="AW320" s="53">
        <f t="shared" ca="1" si="162"/>
        <v>1</v>
      </c>
      <c r="AX320" s="53">
        <f t="shared" ca="1" si="163"/>
        <v>0</v>
      </c>
      <c r="AY320" s="53">
        <f t="shared" ca="1" si="164"/>
        <v>0</v>
      </c>
      <c r="AZ320" s="53">
        <f t="shared" ca="1" si="165"/>
        <v>0</v>
      </c>
      <c r="BA320" s="53">
        <f t="shared" ca="1" si="166"/>
        <v>0</v>
      </c>
      <c r="BB320" s="53">
        <f t="shared" ca="1" si="167"/>
        <v>0</v>
      </c>
      <c r="BC320" s="53">
        <f t="shared" ca="1" si="168"/>
        <v>0</v>
      </c>
      <c r="BD320" s="53">
        <f t="shared" ca="1" si="169"/>
        <v>0</v>
      </c>
      <c r="BE320" s="53">
        <f t="shared" ca="1" si="170"/>
        <v>0</v>
      </c>
      <c r="BF320" s="53">
        <f t="shared" ca="1" si="171"/>
        <v>0</v>
      </c>
      <c r="BG320" s="53">
        <f t="shared" ca="1" si="172"/>
        <v>0</v>
      </c>
      <c r="BH320" s="53">
        <f t="shared" ca="1" si="173"/>
        <v>0</v>
      </c>
      <c r="BI320" s="53">
        <f t="shared" ca="1" si="174"/>
        <v>0</v>
      </c>
      <c r="BJ320" s="53">
        <f t="shared" ca="1" si="175"/>
        <v>0</v>
      </c>
      <c r="BK320" s="53">
        <f t="shared" ca="1" si="176"/>
        <v>0</v>
      </c>
      <c r="BL320" s="53">
        <f t="shared" ca="1" si="177"/>
        <v>0</v>
      </c>
      <c r="BM320" s="53">
        <f t="shared" ca="1" si="178"/>
        <v>0</v>
      </c>
      <c r="BN320" s="53">
        <f t="shared" ca="1" si="179"/>
        <v>0</v>
      </c>
      <c r="BO320" s="53">
        <f t="shared" ca="1" si="180"/>
        <v>0</v>
      </c>
      <c r="BP320" s="53">
        <f t="shared" ca="1" si="181"/>
        <v>0</v>
      </c>
      <c r="BQ320" s="53">
        <f t="shared" ca="1" si="182"/>
        <v>0</v>
      </c>
      <c r="BR320" s="53">
        <f t="shared" ca="1" si="183"/>
        <v>0</v>
      </c>
      <c r="BS320" s="53">
        <f t="shared" ca="1" si="184"/>
        <v>0</v>
      </c>
      <c r="BU320" s="53">
        <v>0</v>
      </c>
      <c r="BV320" s="53">
        <v>0</v>
      </c>
      <c r="BW320" s="53">
        <v>0</v>
      </c>
      <c r="BX320" s="53">
        <v>0</v>
      </c>
      <c r="BY320" s="53">
        <v>0</v>
      </c>
      <c r="BZ320" s="53">
        <v>0</v>
      </c>
      <c r="CA320" s="53">
        <v>0</v>
      </c>
      <c r="CB320" s="53">
        <v>0</v>
      </c>
      <c r="CC320" s="53">
        <v>0</v>
      </c>
      <c r="CD320" s="53">
        <v>0</v>
      </c>
      <c r="CE320" s="53">
        <v>0</v>
      </c>
      <c r="CF320" s="53">
        <v>0</v>
      </c>
      <c r="CG320" s="53">
        <v>0</v>
      </c>
      <c r="CH320" s="53">
        <v>1</v>
      </c>
      <c r="CI320" s="53">
        <v>0</v>
      </c>
      <c r="CJ320" s="53">
        <v>0</v>
      </c>
      <c r="CK320" s="53">
        <v>0</v>
      </c>
      <c r="CL320" s="53">
        <v>0</v>
      </c>
      <c r="CM320" s="53">
        <v>0</v>
      </c>
      <c r="CN320" s="53">
        <v>0</v>
      </c>
      <c r="CO320" s="53">
        <v>0</v>
      </c>
      <c r="CP320" s="53">
        <v>0</v>
      </c>
      <c r="CQ320" s="53">
        <v>0</v>
      </c>
      <c r="CR320" s="53">
        <v>0</v>
      </c>
      <c r="CS320" s="53">
        <v>0</v>
      </c>
      <c r="CT320" s="53">
        <v>0</v>
      </c>
      <c r="CU320" s="53">
        <v>0</v>
      </c>
      <c r="CV320" s="53">
        <v>0</v>
      </c>
      <c r="CW320" s="53">
        <v>0</v>
      </c>
      <c r="CX320" s="53">
        <v>0</v>
      </c>
      <c r="CY320" s="53">
        <v>0</v>
      </c>
      <c r="CZ320" s="53">
        <v>0</v>
      </c>
      <c r="DA320" s="53">
        <v>0</v>
      </c>
      <c r="DB320" s="53">
        <v>0</v>
      </c>
      <c r="DC320" s="53">
        <v>0</v>
      </c>
      <c r="DD320" s="53">
        <v>0</v>
      </c>
    </row>
    <row r="321" spans="31:108" hidden="1" outlineLevel="1">
      <c r="AE321" s="59">
        <v>229</v>
      </c>
      <c r="AF321" s="59">
        <f ca="1">IF(AI321&lt;&gt;0,0,COUNTIF(AI$92:$AI321,0))</f>
        <v>0</v>
      </c>
      <c r="AG321" s="59" t="s">
        <v>332</v>
      </c>
      <c r="AH321" s="59" t="s">
        <v>335</v>
      </c>
      <c r="AI321" s="59">
        <f t="shared" ca="1" si="148"/>
        <v>1</v>
      </c>
      <c r="AJ321" s="53">
        <f t="shared" ca="1" si="149"/>
        <v>0</v>
      </c>
      <c r="AK321" s="53">
        <f t="shared" ca="1" si="150"/>
        <v>0</v>
      </c>
      <c r="AL321" s="53">
        <f t="shared" ca="1" si="151"/>
        <v>0</v>
      </c>
      <c r="AM321" s="53">
        <f t="shared" ca="1" si="152"/>
        <v>0</v>
      </c>
      <c r="AN321" s="53">
        <f t="shared" ca="1" si="153"/>
        <v>0</v>
      </c>
      <c r="AO321" s="53">
        <f t="shared" ca="1" si="154"/>
        <v>0</v>
      </c>
      <c r="AP321" s="53">
        <f t="shared" ca="1" si="155"/>
        <v>0</v>
      </c>
      <c r="AQ321" s="53">
        <f t="shared" ca="1" si="156"/>
        <v>0</v>
      </c>
      <c r="AR321" s="53">
        <f t="shared" ca="1" si="157"/>
        <v>0</v>
      </c>
      <c r="AS321" s="53">
        <f t="shared" ca="1" si="158"/>
        <v>0</v>
      </c>
      <c r="AT321" s="53">
        <f t="shared" ca="1" si="159"/>
        <v>0</v>
      </c>
      <c r="AU321" s="53">
        <f t="shared" ca="1" si="160"/>
        <v>0</v>
      </c>
      <c r="AV321" s="53">
        <f t="shared" ca="1" si="161"/>
        <v>0</v>
      </c>
      <c r="AW321" s="53">
        <f t="shared" ca="1" si="162"/>
        <v>1</v>
      </c>
      <c r="AX321" s="53">
        <f t="shared" ca="1" si="163"/>
        <v>0</v>
      </c>
      <c r="AY321" s="53">
        <f t="shared" ca="1" si="164"/>
        <v>0</v>
      </c>
      <c r="AZ321" s="53">
        <f t="shared" ca="1" si="165"/>
        <v>0</v>
      </c>
      <c r="BA321" s="53">
        <f t="shared" ca="1" si="166"/>
        <v>0</v>
      </c>
      <c r="BB321" s="53">
        <f t="shared" ca="1" si="167"/>
        <v>0</v>
      </c>
      <c r="BC321" s="53">
        <f t="shared" ca="1" si="168"/>
        <v>0</v>
      </c>
      <c r="BD321" s="53">
        <f t="shared" ca="1" si="169"/>
        <v>0</v>
      </c>
      <c r="BE321" s="53">
        <f t="shared" ca="1" si="170"/>
        <v>0</v>
      </c>
      <c r="BF321" s="53">
        <f t="shared" ca="1" si="171"/>
        <v>0</v>
      </c>
      <c r="BG321" s="53">
        <f t="shared" ca="1" si="172"/>
        <v>0</v>
      </c>
      <c r="BH321" s="53">
        <f t="shared" ca="1" si="173"/>
        <v>0</v>
      </c>
      <c r="BI321" s="53">
        <f t="shared" ca="1" si="174"/>
        <v>0</v>
      </c>
      <c r="BJ321" s="53">
        <f t="shared" ca="1" si="175"/>
        <v>0</v>
      </c>
      <c r="BK321" s="53">
        <f t="shared" ca="1" si="176"/>
        <v>0</v>
      </c>
      <c r="BL321" s="53">
        <f t="shared" ca="1" si="177"/>
        <v>0</v>
      </c>
      <c r="BM321" s="53">
        <f t="shared" ca="1" si="178"/>
        <v>0</v>
      </c>
      <c r="BN321" s="53">
        <f t="shared" ca="1" si="179"/>
        <v>0</v>
      </c>
      <c r="BO321" s="53">
        <f t="shared" ca="1" si="180"/>
        <v>0</v>
      </c>
      <c r="BP321" s="53">
        <f t="shared" ca="1" si="181"/>
        <v>0</v>
      </c>
      <c r="BQ321" s="53">
        <f t="shared" ca="1" si="182"/>
        <v>0</v>
      </c>
      <c r="BR321" s="53">
        <f t="shared" ca="1" si="183"/>
        <v>0</v>
      </c>
      <c r="BS321" s="53">
        <f t="shared" ca="1" si="184"/>
        <v>0</v>
      </c>
      <c r="BU321" s="53">
        <v>0</v>
      </c>
      <c r="BV321" s="53">
        <v>0</v>
      </c>
      <c r="BW321" s="53">
        <v>0</v>
      </c>
      <c r="BX321" s="53">
        <v>0</v>
      </c>
      <c r="BY321" s="53">
        <v>0</v>
      </c>
      <c r="BZ321" s="53">
        <v>0</v>
      </c>
      <c r="CA321" s="53">
        <v>0</v>
      </c>
      <c r="CB321" s="53">
        <v>0</v>
      </c>
      <c r="CC321" s="53">
        <v>0</v>
      </c>
      <c r="CD321" s="53">
        <v>0</v>
      </c>
      <c r="CE321" s="53">
        <v>0</v>
      </c>
      <c r="CF321" s="53">
        <v>0</v>
      </c>
      <c r="CG321" s="53">
        <v>0</v>
      </c>
      <c r="CH321" s="53">
        <v>1</v>
      </c>
      <c r="CI321" s="53">
        <v>0</v>
      </c>
      <c r="CJ321" s="53">
        <v>0</v>
      </c>
      <c r="CK321" s="53">
        <v>0</v>
      </c>
      <c r="CL321" s="53">
        <v>0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0</v>
      </c>
      <c r="DA321" s="53">
        <v>0</v>
      </c>
      <c r="DB321" s="53">
        <v>0</v>
      </c>
      <c r="DC321" s="53">
        <v>0</v>
      </c>
      <c r="DD321" s="53">
        <v>0</v>
      </c>
    </row>
    <row r="322" spans="31:108" hidden="1" outlineLevel="1">
      <c r="AE322" s="59">
        <v>230</v>
      </c>
      <c r="AF322" s="59">
        <f ca="1">IF(AI322&lt;&gt;0,0,COUNTIF(AI$92:$AI322,0))</f>
        <v>0</v>
      </c>
      <c r="AG322" s="59" t="s">
        <v>332</v>
      </c>
      <c r="AH322" s="59" t="s">
        <v>336</v>
      </c>
      <c r="AI322" s="59">
        <f t="shared" ca="1" si="148"/>
        <v>1</v>
      </c>
      <c r="AJ322" s="53">
        <f t="shared" ca="1" si="149"/>
        <v>0</v>
      </c>
      <c r="AK322" s="53">
        <f t="shared" ca="1" si="150"/>
        <v>0</v>
      </c>
      <c r="AL322" s="53">
        <f t="shared" ca="1" si="151"/>
        <v>0</v>
      </c>
      <c r="AM322" s="53">
        <f t="shared" ca="1" si="152"/>
        <v>0</v>
      </c>
      <c r="AN322" s="53">
        <f t="shared" ca="1" si="153"/>
        <v>0</v>
      </c>
      <c r="AO322" s="53">
        <f t="shared" ca="1" si="154"/>
        <v>0</v>
      </c>
      <c r="AP322" s="53">
        <f t="shared" ca="1" si="155"/>
        <v>0</v>
      </c>
      <c r="AQ322" s="53">
        <f t="shared" ca="1" si="156"/>
        <v>0</v>
      </c>
      <c r="AR322" s="53">
        <f t="shared" ca="1" si="157"/>
        <v>0</v>
      </c>
      <c r="AS322" s="53">
        <f t="shared" ca="1" si="158"/>
        <v>0</v>
      </c>
      <c r="AT322" s="53">
        <f t="shared" ca="1" si="159"/>
        <v>0</v>
      </c>
      <c r="AU322" s="53">
        <f t="shared" ca="1" si="160"/>
        <v>0</v>
      </c>
      <c r="AV322" s="53">
        <f t="shared" ca="1" si="161"/>
        <v>0</v>
      </c>
      <c r="AW322" s="53">
        <f t="shared" ca="1" si="162"/>
        <v>1</v>
      </c>
      <c r="AX322" s="53">
        <f t="shared" ca="1" si="163"/>
        <v>0</v>
      </c>
      <c r="AY322" s="53">
        <f t="shared" ca="1" si="164"/>
        <v>0</v>
      </c>
      <c r="AZ322" s="53">
        <f t="shared" ca="1" si="165"/>
        <v>0</v>
      </c>
      <c r="BA322" s="53">
        <f t="shared" ca="1" si="166"/>
        <v>0</v>
      </c>
      <c r="BB322" s="53">
        <f t="shared" ca="1" si="167"/>
        <v>0</v>
      </c>
      <c r="BC322" s="53">
        <f t="shared" ca="1" si="168"/>
        <v>0</v>
      </c>
      <c r="BD322" s="53">
        <f t="shared" ca="1" si="169"/>
        <v>0</v>
      </c>
      <c r="BE322" s="53">
        <f t="shared" ca="1" si="170"/>
        <v>0</v>
      </c>
      <c r="BF322" s="53">
        <f t="shared" ca="1" si="171"/>
        <v>0</v>
      </c>
      <c r="BG322" s="53">
        <f t="shared" ca="1" si="172"/>
        <v>0</v>
      </c>
      <c r="BH322" s="53">
        <f t="shared" ca="1" si="173"/>
        <v>0</v>
      </c>
      <c r="BI322" s="53">
        <f t="shared" ca="1" si="174"/>
        <v>0</v>
      </c>
      <c r="BJ322" s="53">
        <f t="shared" ca="1" si="175"/>
        <v>0</v>
      </c>
      <c r="BK322" s="53">
        <f t="shared" ca="1" si="176"/>
        <v>0</v>
      </c>
      <c r="BL322" s="53">
        <f t="shared" ca="1" si="177"/>
        <v>0</v>
      </c>
      <c r="BM322" s="53">
        <f t="shared" ca="1" si="178"/>
        <v>0</v>
      </c>
      <c r="BN322" s="53">
        <f t="shared" ca="1" si="179"/>
        <v>0</v>
      </c>
      <c r="BO322" s="53">
        <f t="shared" ca="1" si="180"/>
        <v>0</v>
      </c>
      <c r="BP322" s="53">
        <f t="shared" ca="1" si="181"/>
        <v>0</v>
      </c>
      <c r="BQ322" s="53">
        <f t="shared" ca="1" si="182"/>
        <v>0</v>
      </c>
      <c r="BR322" s="53">
        <f t="shared" ca="1" si="183"/>
        <v>0</v>
      </c>
      <c r="BS322" s="53">
        <f t="shared" ca="1" si="184"/>
        <v>0</v>
      </c>
      <c r="BU322" s="53">
        <v>0</v>
      </c>
      <c r="BV322" s="53">
        <v>0</v>
      </c>
      <c r="BW322" s="53">
        <v>0</v>
      </c>
      <c r="BX322" s="53">
        <v>0</v>
      </c>
      <c r="BY322" s="53">
        <v>0</v>
      </c>
      <c r="BZ322" s="53">
        <v>0</v>
      </c>
      <c r="CA322" s="53">
        <v>0</v>
      </c>
      <c r="CB322" s="53">
        <v>0</v>
      </c>
      <c r="CC322" s="53">
        <v>0</v>
      </c>
      <c r="CD322" s="53">
        <v>0</v>
      </c>
      <c r="CE322" s="53">
        <v>0</v>
      </c>
      <c r="CF322" s="53">
        <v>0</v>
      </c>
      <c r="CG322" s="53">
        <v>0</v>
      </c>
      <c r="CH322" s="53">
        <v>2</v>
      </c>
      <c r="CI322" s="53">
        <v>0</v>
      </c>
      <c r="CJ322" s="53">
        <v>0</v>
      </c>
      <c r="CK322" s="53">
        <v>0</v>
      </c>
      <c r="CL322" s="53">
        <v>0</v>
      </c>
      <c r="CM322" s="53">
        <v>0</v>
      </c>
      <c r="CN322" s="53">
        <v>0</v>
      </c>
      <c r="CO322" s="53">
        <v>0</v>
      </c>
      <c r="CP322" s="53">
        <v>0</v>
      </c>
      <c r="CQ322" s="53">
        <v>0</v>
      </c>
      <c r="CR322" s="53">
        <v>0</v>
      </c>
      <c r="CS322" s="53">
        <v>0</v>
      </c>
      <c r="CT322" s="53">
        <v>0</v>
      </c>
      <c r="CU322" s="53">
        <v>0</v>
      </c>
      <c r="CV322" s="53">
        <v>0</v>
      </c>
      <c r="CW322" s="53">
        <v>0</v>
      </c>
      <c r="CX322" s="53">
        <v>0</v>
      </c>
      <c r="CY322" s="53">
        <v>0</v>
      </c>
      <c r="CZ322" s="53">
        <v>0</v>
      </c>
      <c r="DA322" s="53">
        <v>0</v>
      </c>
      <c r="DB322" s="53">
        <v>0</v>
      </c>
      <c r="DC322" s="53">
        <v>0</v>
      </c>
      <c r="DD322" s="53">
        <v>0</v>
      </c>
    </row>
    <row r="323" spans="31:108" hidden="1" outlineLevel="1">
      <c r="AE323" s="59">
        <v>231</v>
      </c>
      <c r="AF323" s="59">
        <f ca="1">IF(AI323&lt;&gt;0,0,COUNTIF(AI$92:$AI323,0))</f>
        <v>0</v>
      </c>
      <c r="AG323" s="59" t="s">
        <v>332</v>
      </c>
      <c r="AH323" s="59" t="s">
        <v>337</v>
      </c>
      <c r="AI323" s="59">
        <f t="shared" ca="1" si="148"/>
        <v>1</v>
      </c>
      <c r="AJ323" s="53">
        <f t="shared" ca="1" si="149"/>
        <v>0</v>
      </c>
      <c r="AK323" s="53">
        <f t="shared" ca="1" si="150"/>
        <v>0</v>
      </c>
      <c r="AL323" s="53">
        <f t="shared" ca="1" si="151"/>
        <v>0</v>
      </c>
      <c r="AM323" s="53">
        <f t="shared" ca="1" si="152"/>
        <v>0</v>
      </c>
      <c r="AN323" s="53">
        <f t="shared" ca="1" si="153"/>
        <v>0</v>
      </c>
      <c r="AO323" s="53">
        <f t="shared" ca="1" si="154"/>
        <v>0</v>
      </c>
      <c r="AP323" s="53">
        <f t="shared" ca="1" si="155"/>
        <v>0</v>
      </c>
      <c r="AQ323" s="53">
        <f t="shared" ca="1" si="156"/>
        <v>0</v>
      </c>
      <c r="AR323" s="53">
        <f t="shared" ca="1" si="157"/>
        <v>0</v>
      </c>
      <c r="AS323" s="53">
        <f t="shared" ca="1" si="158"/>
        <v>0</v>
      </c>
      <c r="AT323" s="53">
        <f t="shared" ca="1" si="159"/>
        <v>0</v>
      </c>
      <c r="AU323" s="53">
        <f t="shared" ca="1" si="160"/>
        <v>0</v>
      </c>
      <c r="AV323" s="53">
        <f t="shared" ca="1" si="161"/>
        <v>0</v>
      </c>
      <c r="AW323" s="53">
        <f t="shared" ca="1" si="162"/>
        <v>1</v>
      </c>
      <c r="AX323" s="53">
        <f t="shared" ca="1" si="163"/>
        <v>0</v>
      </c>
      <c r="AY323" s="53">
        <f t="shared" ca="1" si="164"/>
        <v>0</v>
      </c>
      <c r="AZ323" s="53">
        <f t="shared" ca="1" si="165"/>
        <v>0</v>
      </c>
      <c r="BA323" s="53">
        <f t="shared" ca="1" si="166"/>
        <v>0</v>
      </c>
      <c r="BB323" s="53">
        <f t="shared" ca="1" si="167"/>
        <v>0</v>
      </c>
      <c r="BC323" s="53">
        <f t="shared" ca="1" si="168"/>
        <v>0</v>
      </c>
      <c r="BD323" s="53">
        <f t="shared" ca="1" si="169"/>
        <v>0</v>
      </c>
      <c r="BE323" s="53">
        <f t="shared" ca="1" si="170"/>
        <v>0</v>
      </c>
      <c r="BF323" s="53">
        <f t="shared" ca="1" si="171"/>
        <v>0</v>
      </c>
      <c r="BG323" s="53">
        <f t="shared" ca="1" si="172"/>
        <v>0</v>
      </c>
      <c r="BH323" s="53">
        <f t="shared" ca="1" si="173"/>
        <v>0</v>
      </c>
      <c r="BI323" s="53">
        <f t="shared" ca="1" si="174"/>
        <v>0</v>
      </c>
      <c r="BJ323" s="53">
        <f t="shared" ca="1" si="175"/>
        <v>0</v>
      </c>
      <c r="BK323" s="53">
        <f t="shared" ca="1" si="176"/>
        <v>0</v>
      </c>
      <c r="BL323" s="53">
        <f t="shared" ca="1" si="177"/>
        <v>0</v>
      </c>
      <c r="BM323" s="53">
        <f t="shared" ca="1" si="178"/>
        <v>0</v>
      </c>
      <c r="BN323" s="53">
        <f t="shared" ca="1" si="179"/>
        <v>0</v>
      </c>
      <c r="BO323" s="53">
        <f t="shared" ca="1" si="180"/>
        <v>0</v>
      </c>
      <c r="BP323" s="53">
        <f t="shared" ca="1" si="181"/>
        <v>0</v>
      </c>
      <c r="BQ323" s="53">
        <f t="shared" ca="1" si="182"/>
        <v>0</v>
      </c>
      <c r="BR323" s="53">
        <f t="shared" ca="1" si="183"/>
        <v>0</v>
      </c>
      <c r="BS323" s="53">
        <f t="shared" ca="1" si="184"/>
        <v>0</v>
      </c>
      <c r="BU323" s="53">
        <v>0</v>
      </c>
      <c r="BV323" s="53">
        <v>0</v>
      </c>
      <c r="BW323" s="53">
        <v>0</v>
      </c>
      <c r="BX323" s="53">
        <v>0</v>
      </c>
      <c r="BY323" s="53">
        <v>0</v>
      </c>
      <c r="BZ323" s="53">
        <v>0</v>
      </c>
      <c r="CA323" s="53">
        <v>0</v>
      </c>
      <c r="CB323" s="53">
        <v>0</v>
      </c>
      <c r="CC323" s="53">
        <v>0</v>
      </c>
      <c r="CD323" s="53">
        <v>0</v>
      </c>
      <c r="CE323" s="53">
        <v>0</v>
      </c>
      <c r="CF323" s="53">
        <v>0</v>
      </c>
      <c r="CG323" s="53">
        <v>0</v>
      </c>
      <c r="CH323" s="53">
        <v>3</v>
      </c>
      <c r="CI323" s="53">
        <v>0</v>
      </c>
      <c r="CJ323" s="53">
        <v>0</v>
      </c>
      <c r="CK323" s="53">
        <v>0</v>
      </c>
      <c r="CL323" s="53">
        <v>0</v>
      </c>
      <c r="CM323" s="53">
        <v>0</v>
      </c>
      <c r="CN323" s="53">
        <v>0</v>
      </c>
      <c r="CO323" s="53">
        <v>0</v>
      </c>
      <c r="CP323" s="53">
        <v>0</v>
      </c>
      <c r="CQ323" s="53">
        <v>0</v>
      </c>
      <c r="CR323" s="53">
        <v>0</v>
      </c>
      <c r="CS323" s="53">
        <v>0</v>
      </c>
      <c r="CT323" s="53">
        <v>0</v>
      </c>
      <c r="CU323" s="53">
        <v>0</v>
      </c>
      <c r="CV323" s="53">
        <v>0</v>
      </c>
      <c r="CW323" s="53">
        <v>0</v>
      </c>
      <c r="CX323" s="53">
        <v>0</v>
      </c>
      <c r="CY323" s="53">
        <v>0</v>
      </c>
      <c r="CZ323" s="53">
        <v>0</v>
      </c>
      <c r="DA323" s="53">
        <v>0</v>
      </c>
      <c r="DB323" s="53">
        <v>0</v>
      </c>
      <c r="DC323" s="53">
        <v>0</v>
      </c>
      <c r="DD323" s="53">
        <v>0</v>
      </c>
    </row>
    <row r="324" spans="31:108" hidden="1" outlineLevel="1">
      <c r="AE324" s="59">
        <v>232</v>
      </c>
      <c r="AF324" s="59">
        <f ca="1">IF(AI324&lt;&gt;0,0,COUNTIF(AI$92:$AI324,0))</f>
        <v>0</v>
      </c>
      <c r="AG324" s="59" t="s">
        <v>332</v>
      </c>
      <c r="AH324" s="59" t="s">
        <v>338</v>
      </c>
      <c r="AI324" s="59">
        <f t="shared" ca="1" si="148"/>
        <v>1</v>
      </c>
      <c r="AJ324" s="53">
        <f t="shared" ca="1" si="149"/>
        <v>0</v>
      </c>
      <c r="AK324" s="53">
        <f t="shared" ca="1" si="150"/>
        <v>0</v>
      </c>
      <c r="AL324" s="53">
        <f t="shared" ca="1" si="151"/>
        <v>0</v>
      </c>
      <c r="AM324" s="53">
        <f t="shared" ca="1" si="152"/>
        <v>0</v>
      </c>
      <c r="AN324" s="53">
        <f t="shared" ca="1" si="153"/>
        <v>0</v>
      </c>
      <c r="AO324" s="53">
        <f t="shared" ca="1" si="154"/>
        <v>0</v>
      </c>
      <c r="AP324" s="53">
        <f t="shared" ca="1" si="155"/>
        <v>0</v>
      </c>
      <c r="AQ324" s="53">
        <f t="shared" ca="1" si="156"/>
        <v>0</v>
      </c>
      <c r="AR324" s="53">
        <f t="shared" ca="1" si="157"/>
        <v>0</v>
      </c>
      <c r="AS324" s="53">
        <f t="shared" ca="1" si="158"/>
        <v>0</v>
      </c>
      <c r="AT324" s="53">
        <f t="shared" ca="1" si="159"/>
        <v>0</v>
      </c>
      <c r="AU324" s="53">
        <f t="shared" ca="1" si="160"/>
        <v>0</v>
      </c>
      <c r="AV324" s="53">
        <f t="shared" ca="1" si="161"/>
        <v>0</v>
      </c>
      <c r="AW324" s="53">
        <f t="shared" ca="1" si="162"/>
        <v>1</v>
      </c>
      <c r="AX324" s="53">
        <f t="shared" ca="1" si="163"/>
        <v>0</v>
      </c>
      <c r="AY324" s="53">
        <f t="shared" ca="1" si="164"/>
        <v>0</v>
      </c>
      <c r="AZ324" s="53">
        <f t="shared" ca="1" si="165"/>
        <v>0</v>
      </c>
      <c r="BA324" s="53">
        <f t="shared" ca="1" si="166"/>
        <v>0</v>
      </c>
      <c r="BB324" s="53">
        <f t="shared" ca="1" si="167"/>
        <v>0</v>
      </c>
      <c r="BC324" s="53">
        <f t="shared" ca="1" si="168"/>
        <v>0</v>
      </c>
      <c r="BD324" s="53">
        <f t="shared" ca="1" si="169"/>
        <v>0</v>
      </c>
      <c r="BE324" s="53">
        <f t="shared" ca="1" si="170"/>
        <v>0</v>
      </c>
      <c r="BF324" s="53">
        <f t="shared" ca="1" si="171"/>
        <v>0</v>
      </c>
      <c r="BG324" s="53">
        <f t="shared" ca="1" si="172"/>
        <v>0</v>
      </c>
      <c r="BH324" s="53">
        <f t="shared" ca="1" si="173"/>
        <v>0</v>
      </c>
      <c r="BI324" s="53">
        <f t="shared" ca="1" si="174"/>
        <v>0</v>
      </c>
      <c r="BJ324" s="53">
        <f t="shared" ca="1" si="175"/>
        <v>0</v>
      </c>
      <c r="BK324" s="53">
        <f t="shared" ca="1" si="176"/>
        <v>0</v>
      </c>
      <c r="BL324" s="53">
        <f t="shared" ca="1" si="177"/>
        <v>0</v>
      </c>
      <c r="BM324" s="53">
        <f t="shared" ca="1" si="178"/>
        <v>0</v>
      </c>
      <c r="BN324" s="53">
        <f t="shared" ca="1" si="179"/>
        <v>0</v>
      </c>
      <c r="BO324" s="53">
        <f t="shared" ca="1" si="180"/>
        <v>0</v>
      </c>
      <c r="BP324" s="53">
        <f t="shared" ca="1" si="181"/>
        <v>0</v>
      </c>
      <c r="BQ324" s="53">
        <f t="shared" ca="1" si="182"/>
        <v>0</v>
      </c>
      <c r="BR324" s="53">
        <f t="shared" ca="1" si="183"/>
        <v>0</v>
      </c>
      <c r="BS324" s="53">
        <f t="shared" ca="1" si="184"/>
        <v>0</v>
      </c>
      <c r="BU324" s="53">
        <v>0</v>
      </c>
      <c r="BV324" s="53">
        <v>0</v>
      </c>
      <c r="BW324" s="53">
        <v>0</v>
      </c>
      <c r="BX324" s="53">
        <v>0</v>
      </c>
      <c r="BY324" s="53">
        <v>0</v>
      </c>
      <c r="BZ324" s="53">
        <v>0</v>
      </c>
      <c r="CA324" s="53">
        <v>0</v>
      </c>
      <c r="CB324" s="53">
        <v>0</v>
      </c>
      <c r="CC324" s="53">
        <v>0</v>
      </c>
      <c r="CD324" s="53">
        <v>0</v>
      </c>
      <c r="CE324" s="53">
        <v>0</v>
      </c>
      <c r="CF324" s="53">
        <v>0</v>
      </c>
      <c r="CG324" s="53">
        <v>0</v>
      </c>
      <c r="CH324" s="53">
        <v>4</v>
      </c>
      <c r="CI324" s="53">
        <v>0</v>
      </c>
      <c r="CJ324" s="53">
        <v>0</v>
      </c>
      <c r="CK324" s="53">
        <v>0</v>
      </c>
      <c r="CL324" s="53">
        <v>0</v>
      </c>
      <c r="CM324" s="53">
        <v>0</v>
      </c>
      <c r="CN324" s="53">
        <v>0</v>
      </c>
      <c r="CO324" s="53">
        <v>0</v>
      </c>
      <c r="CP324" s="53">
        <v>0</v>
      </c>
      <c r="CQ324" s="53">
        <v>0</v>
      </c>
      <c r="CR324" s="53">
        <v>0</v>
      </c>
      <c r="CS324" s="53">
        <v>0</v>
      </c>
      <c r="CT324" s="53">
        <v>0</v>
      </c>
      <c r="CU324" s="53">
        <v>0</v>
      </c>
      <c r="CV324" s="53">
        <v>0</v>
      </c>
      <c r="CW324" s="53">
        <v>0</v>
      </c>
      <c r="CX324" s="53">
        <v>0</v>
      </c>
      <c r="CY324" s="53">
        <v>0</v>
      </c>
      <c r="CZ324" s="53">
        <v>0</v>
      </c>
      <c r="DA324" s="53">
        <v>0</v>
      </c>
      <c r="DB324" s="53">
        <v>0</v>
      </c>
      <c r="DC324" s="53">
        <v>0</v>
      </c>
      <c r="DD324" s="53">
        <v>0</v>
      </c>
    </row>
    <row r="325" spans="31:108" hidden="1" outlineLevel="1">
      <c r="AE325" s="59">
        <v>233</v>
      </c>
      <c r="AF325" s="59">
        <f ca="1">IF(AI325&lt;&gt;0,0,COUNTIF(AI$92:$AI325,0))</f>
        <v>0</v>
      </c>
      <c r="AG325" s="59" t="s">
        <v>332</v>
      </c>
      <c r="AH325" s="59" t="s">
        <v>339</v>
      </c>
      <c r="AI325" s="59">
        <f t="shared" ca="1" si="148"/>
        <v>1</v>
      </c>
      <c r="AJ325" s="53">
        <f t="shared" ca="1" si="149"/>
        <v>0</v>
      </c>
      <c r="AK325" s="53">
        <f t="shared" ca="1" si="150"/>
        <v>0</v>
      </c>
      <c r="AL325" s="53">
        <f t="shared" ca="1" si="151"/>
        <v>0</v>
      </c>
      <c r="AM325" s="53">
        <f t="shared" ca="1" si="152"/>
        <v>0</v>
      </c>
      <c r="AN325" s="53">
        <f t="shared" ca="1" si="153"/>
        <v>0</v>
      </c>
      <c r="AO325" s="53">
        <f t="shared" ca="1" si="154"/>
        <v>0</v>
      </c>
      <c r="AP325" s="53">
        <f t="shared" ca="1" si="155"/>
        <v>0</v>
      </c>
      <c r="AQ325" s="53">
        <f t="shared" ca="1" si="156"/>
        <v>0</v>
      </c>
      <c r="AR325" s="53">
        <f t="shared" ca="1" si="157"/>
        <v>0</v>
      </c>
      <c r="AS325" s="53">
        <f t="shared" ca="1" si="158"/>
        <v>0</v>
      </c>
      <c r="AT325" s="53">
        <f t="shared" ca="1" si="159"/>
        <v>0</v>
      </c>
      <c r="AU325" s="53">
        <f t="shared" ca="1" si="160"/>
        <v>0</v>
      </c>
      <c r="AV325" s="53">
        <f t="shared" ca="1" si="161"/>
        <v>0</v>
      </c>
      <c r="AW325" s="53">
        <f t="shared" ca="1" si="162"/>
        <v>1</v>
      </c>
      <c r="AX325" s="53">
        <f t="shared" ca="1" si="163"/>
        <v>0</v>
      </c>
      <c r="AY325" s="53">
        <f t="shared" ca="1" si="164"/>
        <v>0</v>
      </c>
      <c r="AZ325" s="53">
        <f t="shared" ca="1" si="165"/>
        <v>0</v>
      </c>
      <c r="BA325" s="53">
        <f t="shared" ca="1" si="166"/>
        <v>0</v>
      </c>
      <c r="BB325" s="53">
        <f t="shared" ca="1" si="167"/>
        <v>0</v>
      </c>
      <c r="BC325" s="53">
        <f t="shared" ca="1" si="168"/>
        <v>0</v>
      </c>
      <c r="BD325" s="53">
        <f t="shared" ca="1" si="169"/>
        <v>0</v>
      </c>
      <c r="BE325" s="53">
        <f t="shared" ca="1" si="170"/>
        <v>0</v>
      </c>
      <c r="BF325" s="53">
        <f t="shared" ca="1" si="171"/>
        <v>0</v>
      </c>
      <c r="BG325" s="53">
        <f t="shared" ca="1" si="172"/>
        <v>0</v>
      </c>
      <c r="BH325" s="53">
        <f t="shared" ca="1" si="173"/>
        <v>0</v>
      </c>
      <c r="BI325" s="53">
        <f t="shared" ca="1" si="174"/>
        <v>0</v>
      </c>
      <c r="BJ325" s="53">
        <f t="shared" ca="1" si="175"/>
        <v>0</v>
      </c>
      <c r="BK325" s="53">
        <f t="shared" ca="1" si="176"/>
        <v>0</v>
      </c>
      <c r="BL325" s="53">
        <f t="shared" ca="1" si="177"/>
        <v>0</v>
      </c>
      <c r="BM325" s="53">
        <f t="shared" ca="1" si="178"/>
        <v>0</v>
      </c>
      <c r="BN325" s="53">
        <f t="shared" ca="1" si="179"/>
        <v>0</v>
      </c>
      <c r="BO325" s="53">
        <f t="shared" ca="1" si="180"/>
        <v>0</v>
      </c>
      <c r="BP325" s="53">
        <f t="shared" ca="1" si="181"/>
        <v>0</v>
      </c>
      <c r="BQ325" s="53">
        <f t="shared" ca="1" si="182"/>
        <v>0</v>
      </c>
      <c r="BR325" s="53">
        <f t="shared" ca="1" si="183"/>
        <v>0</v>
      </c>
      <c r="BS325" s="53">
        <f t="shared" ca="1" si="184"/>
        <v>0</v>
      </c>
      <c r="BU325" s="53">
        <v>0</v>
      </c>
      <c r="BV325" s="53">
        <v>0</v>
      </c>
      <c r="BW325" s="53">
        <v>0</v>
      </c>
      <c r="BX325" s="53">
        <v>0</v>
      </c>
      <c r="BY325" s="53">
        <v>0</v>
      </c>
      <c r="BZ325" s="53">
        <v>0</v>
      </c>
      <c r="CA325" s="53">
        <v>0</v>
      </c>
      <c r="CB325" s="53">
        <v>0</v>
      </c>
      <c r="CC325" s="53">
        <v>0</v>
      </c>
      <c r="CD325" s="53">
        <v>0</v>
      </c>
      <c r="CE325" s="53">
        <v>0</v>
      </c>
      <c r="CF325" s="53">
        <v>0</v>
      </c>
      <c r="CG325" s="53">
        <v>0</v>
      </c>
      <c r="CH325" s="53">
        <v>5</v>
      </c>
      <c r="CI325" s="53">
        <v>0</v>
      </c>
      <c r="CJ325" s="53">
        <v>0</v>
      </c>
      <c r="CK325" s="53">
        <v>0</v>
      </c>
      <c r="CL325" s="53">
        <v>0</v>
      </c>
      <c r="CM325" s="53">
        <v>0</v>
      </c>
      <c r="CN325" s="53">
        <v>0</v>
      </c>
      <c r="CO325" s="53">
        <v>0</v>
      </c>
      <c r="CP325" s="53">
        <v>0</v>
      </c>
      <c r="CQ325" s="53">
        <v>0</v>
      </c>
      <c r="CR325" s="53">
        <v>0</v>
      </c>
      <c r="CS325" s="53">
        <v>0</v>
      </c>
      <c r="CT325" s="53">
        <v>0</v>
      </c>
      <c r="CU325" s="53">
        <v>0</v>
      </c>
      <c r="CV325" s="53">
        <v>0</v>
      </c>
      <c r="CW325" s="53">
        <v>0</v>
      </c>
      <c r="CX325" s="53">
        <v>0</v>
      </c>
      <c r="CY325" s="53">
        <v>0</v>
      </c>
      <c r="CZ325" s="53">
        <v>0</v>
      </c>
      <c r="DA325" s="53">
        <v>0</v>
      </c>
      <c r="DB325" s="53">
        <v>0</v>
      </c>
      <c r="DC325" s="53">
        <v>0</v>
      </c>
      <c r="DD325" s="53">
        <v>0</v>
      </c>
    </row>
    <row r="326" spans="31:108" collapsed="1">
      <c r="AE326" s="59">
        <v>234</v>
      </c>
      <c r="AF326" s="59">
        <f ca="1">IF(AI326&lt;&gt;0,0,COUNTIF(AI$92:$AI326,0))</f>
        <v>0</v>
      </c>
      <c r="AG326" s="59" t="s">
        <v>332</v>
      </c>
      <c r="AH326" s="59" t="s">
        <v>340</v>
      </c>
      <c r="AI326" s="59">
        <f t="shared" ca="1" si="148"/>
        <v>1</v>
      </c>
      <c r="AJ326" s="53">
        <f t="shared" ca="1" si="149"/>
        <v>0</v>
      </c>
      <c r="AK326" s="53">
        <f t="shared" ca="1" si="150"/>
        <v>0</v>
      </c>
      <c r="AL326" s="53">
        <f t="shared" ca="1" si="151"/>
        <v>0</v>
      </c>
      <c r="AM326" s="53">
        <f t="shared" ca="1" si="152"/>
        <v>0</v>
      </c>
      <c r="AN326" s="53">
        <f t="shared" ca="1" si="153"/>
        <v>0</v>
      </c>
      <c r="AO326" s="53">
        <f t="shared" ca="1" si="154"/>
        <v>0</v>
      </c>
      <c r="AP326" s="53">
        <f t="shared" ca="1" si="155"/>
        <v>0</v>
      </c>
      <c r="AQ326" s="53">
        <f t="shared" ca="1" si="156"/>
        <v>0</v>
      </c>
      <c r="AR326" s="53">
        <f t="shared" ca="1" si="157"/>
        <v>0</v>
      </c>
      <c r="AS326" s="53">
        <f t="shared" ca="1" si="158"/>
        <v>0</v>
      </c>
      <c r="AT326" s="53">
        <f t="shared" ca="1" si="159"/>
        <v>0</v>
      </c>
      <c r="AU326" s="53">
        <f t="shared" ca="1" si="160"/>
        <v>0</v>
      </c>
      <c r="AV326" s="53">
        <f t="shared" ca="1" si="161"/>
        <v>0</v>
      </c>
      <c r="AW326" s="53">
        <f t="shared" ca="1" si="162"/>
        <v>1</v>
      </c>
      <c r="AX326" s="53">
        <f t="shared" ca="1" si="163"/>
        <v>0</v>
      </c>
      <c r="AY326" s="53">
        <f t="shared" ca="1" si="164"/>
        <v>0</v>
      </c>
      <c r="AZ326" s="53">
        <f t="shared" ca="1" si="165"/>
        <v>0</v>
      </c>
      <c r="BA326" s="53">
        <f t="shared" ca="1" si="166"/>
        <v>0</v>
      </c>
      <c r="BB326" s="53">
        <f t="shared" ca="1" si="167"/>
        <v>0</v>
      </c>
      <c r="BC326" s="53">
        <f t="shared" ca="1" si="168"/>
        <v>0</v>
      </c>
      <c r="BD326" s="53">
        <f t="shared" ca="1" si="169"/>
        <v>0</v>
      </c>
      <c r="BE326" s="53">
        <f t="shared" ca="1" si="170"/>
        <v>0</v>
      </c>
      <c r="BF326" s="53">
        <f t="shared" ca="1" si="171"/>
        <v>0</v>
      </c>
      <c r="BG326" s="53">
        <f t="shared" ca="1" si="172"/>
        <v>0</v>
      </c>
      <c r="BH326" s="53">
        <f t="shared" ca="1" si="173"/>
        <v>0</v>
      </c>
      <c r="BI326" s="53">
        <f t="shared" ca="1" si="174"/>
        <v>0</v>
      </c>
      <c r="BJ326" s="53">
        <f t="shared" ca="1" si="175"/>
        <v>0</v>
      </c>
      <c r="BK326" s="53">
        <f t="shared" ca="1" si="176"/>
        <v>0</v>
      </c>
      <c r="BL326" s="53">
        <f t="shared" ca="1" si="177"/>
        <v>0</v>
      </c>
      <c r="BM326" s="53">
        <f t="shared" ca="1" si="178"/>
        <v>0</v>
      </c>
      <c r="BN326" s="53">
        <f t="shared" ca="1" si="179"/>
        <v>0</v>
      </c>
      <c r="BO326" s="53">
        <f t="shared" ca="1" si="180"/>
        <v>0</v>
      </c>
      <c r="BP326" s="53">
        <f t="shared" ca="1" si="181"/>
        <v>0</v>
      </c>
      <c r="BQ326" s="53">
        <f t="shared" ca="1" si="182"/>
        <v>0</v>
      </c>
      <c r="BR326" s="53">
        <f t="shared" ca="1" si="183"/>
        <v>0</v>
      </c>
      <c r="BS326" s="53">
        <f t="shared" ca="1" si="184"/>
        <v>0</v>
      </c>
      <c r="BU326" s="53">
        <v>0</v>
      </c>
      <c r="BV326" s="53">
        <v>0</v>
      </c>
      <c r="BW326" s="53">
        <v>0</v>
      </c>
      <c r="BX326" s="53">
        <v>0</v>
      </c>
      <c r="BY326" s="53">
        <v>0</v>
      </c>
      <c r="BZ326" s="53">
        <v>0</v>
      </c>
      <c r="CA326" s="53">
        <v>0</v>
      </c>
      <c r="CB326" s="53">
        <v>0</v>
      </c>
      <c r="CC326" s="53">
        <v>0</v>
      </c>
      <c r="CD326" s="53">
        <v>0</v>
      </c>
      <c r="CE326" s="53">
        <v>0</v>
      </c>
      <c r="CF326" s="53">
        <v>0</v>
      </c>
      <c r="CG326" s="53">
        <v>0</v>
      </c>
      <c r="CH326" s="53">
        <v>6</v>
      </c>
      <c r="CI326" s="53">
        <v>0</v>
      </c>
      <c r="CJ326" s="53">
        <v>0</v>
      </c>
      <c r="CK326" s="53">
        <v>0</v>
      </c>
      <c r="CL326" s="53">
        <v>0</v>
      </c>
      <c r="CM326" s="53">
        <v>0</v>
      </c>
      <c r="CN326" s="53">
        <v>0</v>
      </c>
      <c r="CO326" s="53">
        <v>0</v>
      </c>
      <c r="CP326" s="53">
        <v>0</v>
      </c>
      <c r="CQ326" s="53">
        <v>0</v>
      </c>
      <c r="CR326" s="53">
        <v>0</v>
      </c>
      <c r="CS326" s="53">
        <v>0</v>
      </c>
      <c r="CT326" s="53">
        <v>0</v>
      </c>
      <c r="CU326" s="53">
        <v>0</v>
      </c>
      <c r="CV326" s="53">
        <v>0</v>
      </c>
      <c r="CW326" s="53">
        <v>0</v>
      </c>
      <c r="CX326" s="53">
        <v>0</v>
      </c>
      <c r="CY326" s="53">
        <v>0</v>
      </c>
      <c r="CZ326" s="53">
        <v>0</v>
      </c>
      <c r="DA326" s="53">
        <v>0</v>
      </c>
      <c r="DB326" s="53">
        <v>0</v>
      </c>
      <c r="DC326" s="53">
        <v>0</v>
      </c>
      <c r="DD326" s="53">
        <v>0</v>
      </c>
    </row>
    <row r="327" spans="31:108">
      <c r="AE327" s="59">
        <v>235</v>
      </c>
      <c r="AF327" s="59">
        <f ca="1">IF(AI327&lt;&gt;0,0,COUNTIF(AI$92:$AI327,0))</f>
        <v>0</v>
      </c>
      <c r="AG327" s="59" t="s">
        <v>332</v>
      </c>
      <c r="AH327" s="59" t="s">
        <v>341</v>
      </c>
      <c r="AI327" s="59">
        <f t="shared" ca="1" si="148"/>
        <v>1</v>
      </c>
      <c r="AJ327" s="53">
        <f t="shared" ca="1" si="149"/>
        <v>0</v>
      </c>
      <c r="AK327" s="53">
        <f t="shared" ca="1" si="150"/>
        <v>0</v>
      </c>
      <c r="AL327" s="53">
        <f t="shared" ca="1" si="151"/>
        <v>0</v>
      </c>
      <c r="AM327" s="53">
        <f t="shared" ca="1" si="152"/>
        <v>0</v>
      </c>
      <c r="AN327" s="53">
        <f t="shared" ca="1" si="153"/>
        <v>0</v>
      </c>
      <c r="AO327" s="53">
        <f t="shared" ca="1" si="154"/>
        <v>0</v>
      </c>
      <c r="AP327" s="53">
        <f t="shared" ca="1" si="155"/>
        <v>0</v>
      </c>
      <c r="AQ327" s="53">
        <f t="shared" ca="1" si="156"/>
        <v>0</v>
      </c>
      <c r="AR327" s="53">
        <f t="shared" ca="1" si="157"/>
        <v>0</v>
      </c>
      <c r="AS327" s="53">
        <f t="shared" ca="1" si="158"/>
        <v>0</v>
      </c>
      <c r="AT327" s="53">
        <f t="shared" ca="1" si="159"/>
        <v>0</v>
      </c>
      <c r="AU327" s="53">
        <f t="shared" ca="1" si="160"/>
        <v>0</v>
      </c>
      <c r="AV327" s="53">
        <f t="shared" ca="1" si="161"/>
        <v>0</v>
      </c>
      <c r="AW327" s="53">
        <f t="shared" ca="1" si="162"/>
        <v>1</v>
      </c>
      <c r="AX327" s="53">
        <f t="shared" ca="1" si="163"/>
        <v>0</v>
      </c>
      <c r="AY327" s="53">
        <f t="shared" ca="1" si="164"/>
        <v>0</v>
      </c>
      <c r="AZ327" s="53">
        <f t="shared" ca="1" si="165"/>
        <v>0</v>
      </c>
      <c r="BA327" s="53">
        <f t="shared" ca="1" si="166"/>
        <v>0</v>
      </c>
      <c r="BB327" s="53">
        <f t="shared" ca="1" si="167"/>
        <v>0</v>
      </c>
      <c r="BC327" s="53">
        <f t="shared" ca="1" si="168"/>
        <v>0</v>
      </c>
      <c r="BD327" s="53">
        <f t="shared" ca="1" si="169"/>
        <v>0</v>
      </c>
      <c r="BE327" s="53">
        <f t="shared" ca="1" si="170"/>
        <v>0</v>
      </c>
      <c r="BF327" s="53">
        <f t="shared" ca="1" si="171"/>
        <v>0</v>
      </c>
      <c r="BG327" s="53">
        <f t="shared" ca="1" si="172"/>
        <v>0</v>
      </c>
      <c r="BH327" s="53">
        <f t="shared" ca="1" si="173"/>
        <v>0</v>
      </c>
      <c r="BI327" s="53">
        <f t="shared" ca="1" si="174"/>
        <v>0</v>
      </c>
      <c r="BJ327" s="53">
        <f t="shared" ca="1" si="175"/>
        <v>0</v>
      </c>
      <c r="BK327" s="53">
        <f t="shared" ca="1" si="176"/>
        <v>0</v>
      </c>
      <c r="BL327" s="53">
        <f t="shared" ca="1" si="177"/>
        <v>0</v>
      </c>
      <c r="BM327" s="53">
        <f t="shared" ca="1" si="178"/>
        <v>0</v>
      </c>
      <c r="BN327" s="53">
        <f t="shared" ca="1" si="179"/>
        <v>0</v>
      </c>
      <c r="BO327" s="53">
        <f t="shared" ca="1" si="180"/>
        <v>0</v>
      </c>
      <c r="BP327" s="53">
        <f t="shared" ca="1" si="181"/>
        <v>0</v>
      </c>
      <c r="BQ327" s="53">
        <f t="shared" ca="1" si="182"/>
        <v>0</v>
      </c>
      <c r="BR327" s="53">
        <f t="shared" ca="1" si="183"/>
        <v>0</v>
      </c>
      <c r="BS327" s="53">
        <f t="shared" ca="1" si="184"/>
        <v>0</v>
      </c>
      <c r="BU327" s="53">
        <v>0</v>
      </c>
      <c r="BV327" s="53">
        <v>0</v>
      </c>
      <c r="BW327" s="53">
        <v>0</v>
      </c>
      <c r="BX327" s="53">
        <v>0</v>
      </c>
      <c r="BY327" s="53">
        <v>0</v>
      </c>
      <c r="BZ327" s="53">
        <v>0</v>
      </c>
      <c r="CA327" s="53">
        <v>0</v>
      </c>
      <c r="CB327" s="53">
        <v>0</v>
      </c>
      <c r="CC327" s="53">
        <v>0</v>
      </c>
      <c r="CD327" s="53">
        <v>0</v>
      </c>
      <c r="CE327" s="53">
        <v>0</v>
      </c>
      <c r="CF327" s="53">
        <v>0</v>
      </c>
      <c r="CG327" s="53">
        <v>0</v>
      </c>
      <c r="CH327" s="53">
        <v>7</v>
      </c>
      <c r="CI327" s="53">
        <v>0</v>
      </c>
      <c r="CJ327" s="53">
        <v>0</v>
      </c>
      <c r="CK327" s="53">
        <v>0</v>
      </c>
      <c r="CL327" s="53">
        <v>0</v>
      </c>
      <c r="CM327" s="53">
        <v>0</v>
      </c>
      <c r="CN327" s="53">
        <v>0</v>
      </c>
      <c r="CO327" s="53">
        <v>0</v>
      </c>
      <c r="CP327" s="53">
        <v>0</v>
      </c>
      <c r="CQ327" s="53">
        <v>0</v>
      </c>
      <c r="CR327" s="53">
        <v>0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0</v>
      </c>
      <c r="DA327" s="53">
        <v>0</v>
      </c>
      <c r="DB327" s="53">
        <v>0</v>
      </c>
      <c r="DC327" s="53">
        <v>0</v>
      </c>
      <c r="DD327" s="53">
        <v>0</v>
      </c>
    </row>
    <row r="328" spans="31:108">
      <c r="AE328" s="59">
        <v>236</v>
      </c>
      <c r="AF328" s="59">
        <f ca="1">IF(AI328&lt;&gt;0,0,COUNTIF(AI$92:$AI328,0))</f>
        <v>0</v>
      </c>
      <c r="AG328" s="59" t="s">
        <v>342</v>
      </c>
      <c r="AH328" s="59" t="s">
        <v>343</v>
      </c>
      <c r="AI328" s="59">
        <f t="shared" ca="1" si="148"/>
        <v>1</v>
      </c>
      <c r="AJ328" s="53">
        <f t="shared" ca="1" si="149"/>
        <v>0</v>
      </c>
      <c r="AK328" s="53">
        <f t="shared" ca="1" si="150"/>
        <v>0</v>
      </c>
      <c r="AL328" s="53">
        <f t="shared" ca="1" si="151"/>
        <v>0</v>
      </c>
      <c r="AM328" s="53">
        <f t="shared" ca="1" si="152"/>
        <v>0</v>
      </c>
      <c r="AN328" s="53">
        <f t="shared" ca="1" si="153"/>
        <v>0</v>
      </c>
      <c r="AO328" s="53">
        <f t="shared" ca="1" si="154"/>
        <v>0</v>
      </c>
      <c r="AP328" s="53">
        <f t="shared" ca="1" si="155"/>
        <v>0</v>
      </c>
      <c r="AQ328" s="53">
        <f t="shared" ca="1" si="156"/>
        <v>0</v>
      </c>
      <c r="AR328" s="53">
        <f t="shared" ca="1" si="157"/>
        <v>0</v>
      </c>
      <c r="AS328" s="53">
        <f t="shared" ca="1" si="158"/>
        <v>0</v>
      </c>
      <c r="AT328" s="53">
        <f t="shared" ca="1" si="159"/>
        <v>0</v>
      </c>
      <c r="AU328" s="53">
        <f t="shared" ca="1" si="160"/>
        <v>0</v>
      </c>
      <c r="AV328" s="53">
        <f t="shared" ca="1" si="161"/>
        <v>0</v>
      </c>
      <c r="AW328" s="53">
        <f t="shared" ca="1" si="162"/>
        <v>0</v>
      </c>
      <c r="AX328" s="53">
        <f t="shared" ca="1" si="163"/>
        <v>1</v>
      </c>
      <c r="AY328" s="53">
        <f t="shared" ca="1" si="164"/>
        <v>0</v>
      </c>
      <c r="AZ328" s="53">
        <f t="shared" ca="1" si="165"/>
        <v>0</v>
      </c>
      <c r="BA328" s="53">
        <f t="shared" ca="1" si="166"/>
        <v>0</v>
      </c>
      <c r="BB328" s="53">
        <f t="shared" ca="1" si="167"/>
        <v>0</v>
      </c>
      <c r="BC328" s="53">
        <f t="shared" ca="1" si="168"/>
        <v>0</v>
      </c>
      <c r="BD328" s="53">
        <f t="shared" ca="1" si="169"/>
        <v>0</v>
      </c>
      <c r="BE328" s="53">
        <f t="shared" ca="1" si="170"/>
        <v>0</v>
      </c>
      <c r="BF328" s="53">
        <f t="shared" ca="1" si="171"/>
        <v>0</v>
      </c>
      <c r="BG328" s="53">
        <f t="shared" ca="1" si="172"/>
        <v>0</v>
      </c>
      <c r="BH328" s="53">
        <f t="shared" ca="1" si="173"/>
        <v>0</v>
      </c>
      <c r="BI328" s="53">
        <f t="shared" ca="1" si="174"/>
        <v>0</v>
      </c>
      <c r="BJ328" s="53">
        <f t="shared" ca="1" si="175"/>
        <v>0</v>
      </c>
      <c r="BK328" s="53">
        <f t="shared" ca="1" si="176"/>
        <v>0</v>
      </c>
      <c r="BL328" s="53">
        <f t="shared" ca="1" si="177"/>
        <v>0</v>
      </c>
      <c r="BM328" s="53">
        <f t="shared" ca="1" si="178"/>
        <v>0</v>
      </c>
      <c r="BN328" s="53">
        <f t="shared" ca="1" si="179"/>
        <v>0</v>
      </c>
      <c r="BO328" s="53">
        <f t="shared" ca="1" si="180"/>
        <v>0</v>
      </c>
      <c r="BP328" s="53">
        <f t="shared" ca="1" si="181"/>
        <v>0</v>
      </c>
      <c r="BQ328" s="53">
        <f t="shared" ca="1" si="182"/>
        <v>0</v>
      </c>
      <c r="BR328" s="53">
        <f t="shared" ca="1" si="183"/>
        <v>0</v>
      </c>
      <c r="BS328" s="53">
        <f t="shared" ca="1" si="184"/>
        <v>0</v>
      </c>
      <c r="BU328" s="53">
        <v>0</v>
      </c>
      <c r="BV328" s="53">
        <v>0</v>
      </c>
      <c r="BW328" s="53">
        <v>0</v>
      </c>
      <c r="BX328" s="53">
        <v>0</v>
      </c>
      <c r="BY328" s="53">
        <v>0</v>
      </c>
      <c r="BZ328" s="53">
        <v>0</v>
      </c>
      <c r="CA328" s="53">
        <v>0</v>
      </c>
      <c r="CB328" s="53">
        <v>0</v>
      </c>
      <c r="CC328" s="53">
        <v>0</v>
      </c>
      <c r="CD328" s="53">
        <v>0</v>
      </c>
      <c r="CE328" s="53">
        <v>0</v>
      </c>
      <c r="CF328" s="53">
        <v>0</v>
      </c>
      <c r="CG328" s="53">
        <v>0</v>
      </c>
      <c r="CH328" s="53">
        <v>0</v>
      </c>
      <c r="CI328" s="53">
        <v>1</v>
      </c>
      <c r="CJ328" s="53">
        <v>0</v>
      </c>
      <c r="CK328" s="53">
        <v>0</v>
      </c>
      <c r="CL328" s="53">
        <v>0</v>
      </c>
      <c r="CM328" s="53">
        <v>0</v>
      </c>
      <c r="CN328" s="53">
        <v>0</v>
      </c>
      <c r="CO328" s="53">
        <v>0</v>
      </c>
      <c r="CP328" s="53">
        <v>0</v>
      </c>
      <c r="CQ328" s="53">
        <v>0</v>
      </c>
      <c r="CR328" s="53">
        <v>0</v>
      </c>
      <c r="CS328" s="53">
        <v>0</v>
      </c>
      <c r="CT328" s="53">
        <v>0</v>
      </c>
      <c r="CU328" s="53">
        <v>0</v>
      </c>
      <c r="CV328" s="53">
        <v>0</v>
      </c>
      <c r="CW328" s="53">
        <v>0</v>
      </c>
      <c r="CX328" s="53">
        <v>0</v>
      </c>
      <c r="CY328" s="53">
        <v>0</v>
      </c>
      <c r="CZ328" s="53">
        <v>0</v>
      </c>
      <c r="DA328" s="53">
        <v>0</v>
      </c>
      <c r="DB328" s="53">
        <v>0</v>
      </c>
      <c r="DC328" s="53">
        <v>0</v>
      </c>
      <c r="DD328" s="53">
        <v>0</v>
      </c>
    </row>
    <row r="329" spans="31:108">
      <c r="AE329" s="59">
        <v>237</v>
      </c>
      <c r="AF329" s="59">
        <f ca="1">IF(AI329&lt;&gt;0,0,COUNTIF(AI$92:$AI329,0))</f>
        <v>0</v>
      </c>
      <c r="AG329" s="59" t="s">
        <v>342</v>
      </c>
      <c r="AH329" s="59" t="s">
        <v>344</v>
      </c>
      <c r="AI329" s="59">
        <f t="shared" ca="1" si="148"/>
        <v>1</v>
      </c>
      <c r="AJ329" s="53">
        <f t="shared" ca="1" si="149"/>
        <v>0</v>
      </c>
      <c r="AK329" s="53">
        <f t="shared" ca="1" si="150"/>
        <v>0</v>
      </c>
      <c r="AL329" s="53">
        <f t="shared" ca="1" si="151"/>
        <v>0</v>
      </c>
      <c r="AM329" s="53">
        <f t="shared" ca="1" si="152"/>
        <v>0</v>
      </c>
      <c r="AN329" s="53">
        <f t="shared" ca="1" si="153"/>
        <v>0</v>
      </c>
      <c r="AO329" s="53">
        <f t="shared" ca="1" si="154"/>
        <v>0</v>
      </c>
      <c r="AP329" s="53">
        <f t="shared" ca="1" si="155"/>
        <v>0</v>
      </c>
      <c r="AQ329" s="53">
        <f t="shared" ca="1" si="156"/>
        <v>0</v>
      </c>
      <c r="AR329" s="53">
        <f t="shared" ca="1" si="157"/>
        <v>0</v>
      </c>
      <c r="AS329" s="53">
        <f t="shared" ca="1" si="158"/>
        <v>0</v>
      </c>
      <c r="AT329" s="53">
        <f t="shared" ca="1" si="159"/>
        <v>0</v>
      </c>
      <c r="AU329" s="53">
        <f t="shared" ca="1" si="160"/>
        <v>0</v>
      </c>
      <c r="AV329" s="53">
        <f t="shared" ca="1" si="161"/>
        <v>0</v>
      </c>
      <c r="AW329" s="53">
        <f t="shared" ca="1" si="162"/>
        <v>0</v>
      </c>
      <c r="AX329" s="53">
        <f t="shared" ca="1" si="163"/>
        <v>1</v>
      </c>
      <c r="AY329" s="53">
        <f t="shared" ca="1" si="164"/>
        <v>0</v>
      </c>
      <c r="AZ329" s="53">
        <f t="shared" ca="1" si="165"/>
        <v>0</v>
      </c>
      <c r="BA329" s="53">
        <f t="shared" ca="1" si="166"/>
        <v>0</v>
      </c>
      <c r="BB329" s="53">
        <f t="shared" ca="1" si="167"/>
        <v>0</v>
      </c>
      <c r="BC329" s="53">
        <f t="shared" ca="1" si="168"/>
        <v>0</v>
      </c>
      <c r="BD329" s="53">
        <f t="shared" ca="1" si="169"/>
        <v>0</v>
      </c>
      <c r="BE329" s="53">
        <f t="shared" ca="1" si="170"/>
        <v>0</v>
      </c>
      <c r="BF329" s="53">
        <f t="shared" ca="1" si="171"/>
        <v>0</v>
      </c>
      <c r="BG329" s="53">
        <f t="shared" ca="1" si="172"/>
        <v>0</v>
      </c>
      <c r="BH329" s="53">
        <f t="shared" ca="1" si="173"/>
        <v>0</v>
      </c>
      <c r="BI329" s="53">
        <f t="shared" ca="1" si="174"/>
        <v>0</v>
      </c>
      <c r="BJ329" s="53">
        <f t="shared" ca="1" si="175"/>
        <v>0</v>
      </c>
      <c r="BK329" s="53">
        <f t="shared" ca="1" si="176"/>
        <v>0</v>
      </c>
      <c r="BL329" s="53">
        <f t="shared" ca="1" si="177"/>
        <v>0</v>
      </c>
      <c r="BM329" s="53">
        <f t="shared" ca="1" si="178"/>
        <v>0</v>
      </c>
      <c r="BN329" s="53">
        <f t="shared" ca="1" si="179"/>
        <v>0</v>
      </c>
      <c r="BO329" s="53">
        <f t="shared" ca="1" si="180"/>
        <v>0</v>
      </c>
      <c r="BP329" s="53">
        <f t="shared" ca="1" si="181"/>
        <v>0</v>
      </c>
      <c r="BQ329" s="53">
        <f t="shared" ca="1" si="182"/>
        <v>0</v>
      </c>
      <c r="BR329" s="53">
        <f t="shared" ca="1" si="183"/>
        <v>0</v>
      </c>
      <c r="BS329" s="53">
        <f t="shared" ca="1" si="184"/>
        <v>0</v>
      </c>
      <c r="BU329" s="53">
        <v>0</v>
      </c>
      <c r="BV329" s="53">
        <v>0</v>
      </c>
      <c r="BW329" s="53">
        <v>0</v>
      </c>
      <c r="BX329" s="53">
        <v>0</v>
      </c>
      <c r="BY329" s="53">
        <v>0</v>
      </c>
      <c r="BZ329" s="53">
        <v>0</v>
      </c>
      <c r="CA329" s="53">
        <v>0</v>
      </c>
      <c r="CB329" s="53">
        <v>0</v>
      </c>
      <c r="CC329" s="53">
        <v>0</v>
      </c>
      <c r="CD329" s="53">
        <v>0</v>
      </c>
      <c r="CE329" s="53">
        <v>0</v>
      </c>
      <c r="CF329" s="53">
        <v>0</v>
      </c>
      <c r="CG329" s="53">
        <v>0</v>
      </c>
      <c r="CH329" s="53">
        <v>0</v>
      </c>
      <c r="CI329" s="53">
        <v>1</v>
      </c>
      <c r="CJ329" s="53">
        <v>0</v>
      </c>
      <c r="CK329" s="53">
        <v>0</v>
      </c>
      <c r="CL329" s="53">
        <v>0</v>
      </c>
      <c r="CM329" s="53">
        <v>0</v>
      </c>
      <c r="CN329" s="53">
        <v>0</v>
      </c>
      <c r="CO329" s="53">
        <v>0</v>
      </c>
      <c r="CP329" s="53">
        <v>0</v>
      </c>
      <c r="CQ329" s="53">
        <v>0</v>
      </c>
      <c r="CR329" s="53">
        <v>0</v>
      </c>
      <c r="CS329" s="53">
        <v>0</v>
      </c>
      <c r="CT329" s="53">
        <v>0</v>
      </c>
      <c r="CU329" s="53">
        <v>0</v>
      </c>
      <c r="CV329" s="53">
        <v>0</v>
      </c>
      <c r="CW329" s="53">
        <v>0</v>
      </c>
      <c r="CX329" s="53">
        <v>0</v>
      </c>
      <c r="CY329" s="53">
        <v>0</v>
      </c>
      <c r="CZ329" s="53">
        <v>0</v>
      </c>
      <c r="DA329" s="53">
        <v>0</v>
      </c>
      <c r="DB329" s="53">
        <v>0</v>
      </c>
      <c r="DC329" s="53">
        <v>0</v>
      </c>
      <c r="DD329" s="53">
        <v>0</v>
      </c>
    </row>
    <row r="330" spans="31:108">
      <c r="AE330" s="59">
        <v>238</v>
      </c>
      <c r="AF330" s="59">
        <f ca="1">IF(AI330&lt;&gt;0,0,COUNTIF(AI$92:$AI330,0))</f>
        <v>0</v>
      </c>
      <c r="AG330" s="59" t="s">
        <v>342</v>
      </c>
      <c r="AH330" s="59" t="s">
        <v>345</v>
      </c>
      <c r="AI330" s="59">
        <f t="shared" ca="1" si="148"/>
        <v>1</v>
      </c>
      <c r="AJ330" s="53">
        <f t="shared" ca="1" si="149"/>
        <v>0</v>
      </c>
      <c r="AK330" s="53">
        <f t="shared" ca="1" si="150"/>
        <v>0</v>
      </c>
      <c r="AL330" s="53">
        <f t="shared" ca="1" si="151"/>
        <v>0</v>
      </c>
      <c r="AM330" s="53">
        <f t="shared" ca="1" si="152"/>
        <v>0</v>
      </c>
      <c r="AN330" s="53">
        <f t="shared" ca="1" si="153"/>
        <v>0</v>
      </c>
      <c r="AO330" s="53">
        <f t="shared" ca="1" si="154"/>
        <v>0</v>
      </c>
      <c r="AP330" s="53">
        <f t="shared" ca="1" si="155"/>
        <v>0</v>
      </c>
      <c r="AQ330" s="53">
        <f t="shared" ca="1" si="156"/>
        <v>0</v>
      </c>
      <c r="AR330" s="53">
        <f t="shared" ca="1" si="157"/>
        <v>0</v>
      </c>
      <c r="AS330" s="53">
        <f t="shared" ca="1" si="158"/>
        <v>0</v>
      </c>
      <c r="AT330" s="53">
        <f t="shared" ca="1" si="159"/>
        <v>0</v>
      </c>
      <c r="AU330" s="53">
        <f t="shared" ca="1" si="160"/>
        <v>0</v>
      </c>
      <c r="AV330" s="53">
        <f t="shared" ca="1" si="161"/>
        <v>0</v>
      </c>
      <c r="AW330" s="53">
        <f t="shared" ca="1" si="162"/>
        <v>0</v>
      </c>
      <c r="AX330" s="53">
        <f t="shared" ca="1" si="163"/>
        <v>1</v>
      </c>
      <c r="AY330" s="53">
        <f t="shared" ca="1" si="164"/>
        <v>0</v>
      </c>
      <c r="AZ330" s="53">
        <f t="shared" ca="1" si="165"/>
        <v>0</v>
      </c>
      <c r="BA330" s="53">
        <f t="shared" ca="1" si="166"/>
        <v>0</v>
      </c>
      <c r="BB330" s="53">
        <f t="shared" ca="1" si="167"/>
        <v>0</v>
      </c>
      <c r="BC330" s="53">
        <f t="shared" ca="1" si="168"/>
        <v>0</v>
      </c>
      <c r="BD330" s="53">
        <f t="shared" ca="1" si="169"/>
        <v>0</v>
      </c>
      <c r="BE330" s="53">
        <f t="shared" ca="1" si="170"/>
        <v>0</v>
      </c>
      <c r="BF330" s="53">
        <f t="shared" ca="1" si="171"/>
        <v>0</v>
      </c>
      <c r="BG330" s="53">
        <f t="shared" ca="1" si="172"/>
        <v>0</v>
      </c>
      <c r="BH330" s="53">
        <f t="shared" ca="1" si="173"/>
        <v>0</v>
      </c>
      <c r="BI330" s="53">
        <f t="shared" ca="1" si="174"/>
        <v>0</v>
      </c>
      <c r="BJ330" s="53">
        <f t="shared" ca="1" si="175"/>
        <v>0</v>
      </c>
      <c r="BK330" s="53">
        <f t="shared" ca="1" si="176"/>
        <v>0</v>
      </c>
      <c r="BL330" s="53">
        <f t="shared" ca="1" si="177"/>
        <v>0</v>
      </c>
      <c r="BM330" s="53">
        <f t="shared" ca="1" si="178"/>
        <v>0</v>
      </c>
      <c r="BN330" s="53">
        <f t="shared" ca="1" si="179"/>
        <v>0</v>
      </c>
      <c r="BO330" s="53">
        <f t="shared" ca="1" si="180"/>
        <v>0</v>
      </c>
      <c r="BP330" s="53">
        <f t="shared" ca="1" si="181"/>
        <v>0</v>
      </c>
      <c r="BQ330" s="53">
        <f t="shared" ca="1" si="182"/>
        <v>0</v>
      </c>
      <c r="BR330" s="53">
        <f t="shared" ca="1" si="183"/>
        <v>0</v>
      </c>
      <c r="BS330" s="53">
        <f t="shared" ca="1" si="184"/>
        <v>0</v>
      </c>
      <c r="BU330" s="53">
        <v>0</v>
      </c>
      <c r="BV330" s="53">
        <v>0</v>
      </c>
      <c r="BW330" s="53">
        <v>0</v>
      </c>
      <c r="BX330" s="53">
        <v>0</v>
      </c>
      <c r="BY330" s="53">
        <v>0</v>
      </c>
      <c r="BZ330" s="53">
        <v>0</v>
      </c>
      <c r="CA330" s="53">
        <v>0</v>
      </c>
      <c r="CB330" s="53">
        <v>0</v>
      </c>
      <c r="CC330" s="53">
        <v>0</v>
      </c>
      <c r="CD330" s="53">
        <v>0</v>
      </c>
      <c r="CE330" s="53">
        <v>0</v>
      </c>
      <c r="CF330" s="53">
        <v>0</v>
      </c>
      <c r="CG330" s="53">
        <v>0</v>
      </c>
      <c r="CH330" s="53">
        <v>0</v>
      </c>
      <c r="CI330" s="53">
        <v>1</v>
      </c>
      <c r="CJ330" s="53">
        <v>0</v>
      </c>
      <c r="CK330" s="53">
        <v>0</v>
      </c>
      <c r="CL330" s="53">
        <v>0</v>
      </c>
      <c r="CM330" s="53">
        <v>0</v>
      </c>
      <c r="CN330" s="53">
        <v>0</v>
      </c>
      <c r="CO330" s="53">
        <v>0</v>
      </c>
      <c r="CP330" s="53">
        <v>0</v>
      </c>
      <c r="CQ330" s="53">
        <v>0</v>
      </c>
      <c r="CR330" s="53">
        <v>0</v>
      </c>
      <c r="CS330" s="53">
        <v>0</v>
      </c>
      <c r="CT330" s="53">
        <v>0</v>
      </c>
      <c r="CU330" s="53">
        <v>0</v>
      </c>
      <c r="CV330" s="53">
        <v>0</v>
      </c>
      <c r="CW330" s="53">
        <v>0</v>
      </c>
      <c r="CX330" s="53">
        <v>0</v>
      </c>
      <c r="CY330" s="53">
        <v>0</v>
      </c>
      <c r="CZ330" s="53">
        <v>0</v>
      </c>
      <c r="DA330" s="53">
        <v>0</v>
      </c>
      <c r="DB330" s="53">
        <v>0</v>
      </c>
      <c r="DC330" s="53">
        <v>0</v>
      </c>
      <c r="DD330" s="53">
        <v>0</v>
      </c>
    </row>
    <row r="331" spans="31:108">
      <c r="AE331" s="59">
        <v>239</v>
      </c>
      <c r="AF331" s="59">
        <f ca="1">IF(AI331&lt;&gt;0,0,COUNTIF(AI$92:$AI331,0))</f>
        <v>0</v>
      </c>
      <c r="AG331" s="59" t="s">
        <v>342</v>
      </c>
      <c r="AH331" s="59" t="s">
        <v>346</v>
      </c>
      <c r="AI331" s="59">
        <f t="shared" ca="1" si="148"/>
        <v>1</v>
      </c>
      <c r="AJ331" s="53">
        <f t="shared" ca="1" si="149"/>
        <v>0</v>
      </c>
      <c r="AK331" s="53">
        <f t="shared" ca="1" si="150"/>
        <v>0</v>
      </c>
      <c r="AL331" s="53">
        <f t="shared" ca="1" si="151"/>
        <v>0</v>
      </c>
      <c r="AM331" s="53">
        <f t="shared" ca="1" si="152"/>
        <v>0</v>
      </c>
      <c r="AN331" s="53">
        <f t="shared" ca="1" si="153"/>
        <v>0</v>
      </c>
      <c r="AO331" s="53">
        <f t="shared" ca="1" si="154"/>
        <v>0</v>
      </c>
      <c r="AP331" s="53">
        <f t="shared" ca="1" si="155"/>
        <v>0</v>
      </c>
      <c r="AQ331" s="53">
        <f t="shared" ca="1" si="156"/>
        <v>0</v>
      </c>
      <c r="AR331" s="53">
        <f t="shared" ca="1" si="157"/>
        <v>0</v>
      </c>
      <c r="AS331" s="53">
        <f t="shared" ca="1" si="158"/>
        <v>0</v>
      </c>
      <c r="AT331" s="53">
        <f t="shared" ca="1" si="159"/>
        <v>0</v>
      </c>
      <c r="AU331" s="53">
        <f t="shared" ca="1" si="160"/>
        <v>0</v>
      </c>
      <c r="AV331" s="53">
        <f t="shared" ca="1" si="161"/>
        <v>0</v>
      </c>
      <c r="AW331" s="53">
        <f t="shared" ca="1" si="162"/>
        <v>0</v>
      </c>
      <c r="AX331" s="53">
        <f t="shared" ca="1" si="163"/>
        <v>1</v>
      </c>
      <c r="AY331" s="53">
        <f t="shared" ca="1" si="164"/>
        <v>0</v>
      </c>
      <c r="AZ331" s="53">
        <f t="shared" ca="1" si="165"/>
        <v>0</v>
      </c>
      <c r="BA331" s="53">
        <f t="shared" ca="1" si="166"/>
        <v>0</v>
      </c>
      <c r="BB331" s="53">
        <f t="shared" ca="1" si="167"/>
        <v>0</v>
      </c>
      <c r="BC331" s="53">
        <f t="shared" ca="1" si="168"/>
        <v>0</v>
      </c>
      <c r="BD331" s="53">
        <f t="shared" ca="1" si="169"/>
        <v>0</v>
      </c>
      <c r="BE331" s="53">
        <f t="shared" ca="1" si="170"/>
        <v>0</v>
      </c>
      <c r="BF331" s="53">
        <f t="shared" ca="1" si="171"/>
        <v>0</v>
      </c>
      <c r="BG331" s="53">
        <f t="shared" ca="1" si="172"/>
        <v>0</v>
      </c>
      <c r="BH331" s="53">
        <f t="shared" ca="1" si="173"/>
        <v>0</v>
      </c>
      <c r="BI331" s="53">
        <f t="shared" ca="1" si="174"/>
        <v>0</v>
      </c>
      <c r="BJ331" s="53">
        <f t="shared" ca="1" si="175"/>
        <v>0</v>
      </c>
      <c r="BK331" s="53">
        <f t="shared" ca="1" si="176"/>
        <v>0</v>
      </c>
      <c r="BL331" s="53">
        <f t="shared" ca="1" si="177"/>
        <v>0</v>
      </c>
      <c r="BM331" s="53">
        <f t="shared" ca="1" si="178"/>
        <v>0</v>
      </c>
      <c r="BN331" s="53">
        <f t="shared" ca="1" si="179"/>
        <v>0</v>
      </c>
      <c r="BO331" s="53">
        <f t="shared" ca="1" si="180"/>
        <v>0</v>
      </c>
      <c r="BP331" s="53">
        <f t="shared" ca="1" si="181"/>
        <v>0</v>
      </c>
      <c r="BQ331" s="53">
        <f t="shared" ca="1" si="182"/>
        <v>0</v>
      </c>
      <c r="BR331" s="53">
        <f t="shared" ca="1" si="183"/>
        <v>0</v>
      </c>
      <c r="BS331" s="53">
        <f t="shared" ca="1" si="184"/>
        <v>0</v>
      </c>
      <c r="BU331" s="53">
        <v>0</v>
      </c>
      <c r="BV331" s="53">
        <v>0</v>
      </c>
      <c r="BW331" s="53">
        <v>0</v>
      </c>
      <c r="BX331" s="53">
        <v>0</v>
      </c>
      <c r="BY331" s="53">
        <v>0</v>
      </c>
      <c r="BZ331" s="53">
        <v>0</v>
      </c>
      <c r="CA331" s="53">
        <v>0</v>
      </c>
      <c r="CB331" s="53">
        <v>0</v>
      </c>
      <c r="CC331" s="53">
        <v>0</v>
      </c>
      <c r="CD331" s="53">
        <v>0</v>
      </c>
      <c r="CE331" s="53">
        <v>0</v>
      </c>
      <c r="CF331" s="53">
        <v>0</v>
      </c>
      <c r="CG331" s="53">
        <v>0</v>
      </c>
      <c r="CH331" s="53">
        <v>0</v>
      </c>
      <c r="CI331" s="53">
        <v>2</v>
      </c>
      <c r="CJ331" s="53">
        <v>0</v>
      </c>
      <c r="CK331" s="53">
        <v>0</v>
      </c>
      <c r="CL331" s="53">
        <v>0</v>
      </c>
      <c r="CM331" s="53">
        <v>0</v>
      </c>
      <c r="CN331" s="53">
        <v>0</v>
      </c>
      <c r="CO331" s="53">
        <v>0</v>
      </c>
      <c r="CP331" s="53">
        <v>0</v>
      </c>
      <c r="CQ331" s="53">
        <v>0</v>
      </c>
      <c r="CR331" s="53">
        <v>0</v>
      </c>
      <c r="CS331" s="53">
        <v>0</v>
      </c>
      <c r="CT331" s="53">
        <v>0</v>
      </c>
      <c r="CU331" s="53">
        <v>0</v>
      </c>
      <c r="CV331" s="53">
        <v>0</v>
      </c>
      <c r="CW331" s="53">
        <v>0</v>
      </c>
      <c r="CX331" s="53">
        <v>0</v>
      </c>
      <c r="CY331" s="53">
        <v>0</v>
      </c>
      <c r="CZ331" s="53">
        <v>0</v>
      </c>
      <c r="DA331" s="53">
        <v>0</v>
      </c>
      <c r="DB331" s="53">
        <v>0</v>
      </c>
      <c r="DC331" s="53">
        <v>0</v>
      </c>
      <c r="DD331" s="53">
        <v>0</v>
      </c>
    </row>
    <row r="332" spans="31:108">
      <c r="AE332" s="59">
        <v>240</v>
      </c>
      <c r="AF332" s="59">
        <f ca="1">IF(AI332&lt;&gt;0,0,COUNTIF(AI$92:$AI332,0))</f>
        <v>0</v>
      </c>
      <c r="AG332" s="59" t="s">
        <v>342</v>
      </c>
      <c r="AH332" s="59" t="s">
        <v>347</v>
      </c>
      <c r="AI332" s="59">
        <f t="shared" ca="1" si="148"/>
        <v>1</v>
      </c>
      <c r="AJ332" s="53">
        <f t="shared" ca="1" si="149"/>
        <v>0</v>
      </c>
      <c r="AK332" s="53">
        <f t="shared" ca="1" si="150"/>
        <v>0</v>
      </c>
      <c r="AL332" s="53">
        <f t="shared" ca="1" si="151"/>
        <v>0</v>
      </c>
      <c r="AM332" s="53">
        <f t="shared" ca="1" si="152"/>
        <v>0</v>
      </c>
      <c r="AN332" s="53">
        <f t="shared" ca="1" si="153"/>
        <v>0</v>
      </c>
      <c r="AO332" s="53">
        <f t="shared" ca="1" si="154"/>
        <v>0</v>
      </c>
      <c r="AP332" s="53">
        <f t="shared" ca="1" si="155"/>
        <v>0</v>
      </c>
      <c r="AQ332" s="53">
        <f t="shared" ca="1" si="156"/>
        <v>0</v>
      </c>
      <c r="AR332" s="53">
        <f t="shared" ca="1" si="157"/>
        <v>0</v>
      </c>
      <c r="AS332" s="53">
        <f t="shared" ca="1" si="158"/>
        <v>0</v>
      </c>
      <c r="AT332" s="53">
        <f t="shared" ca="1" si="159"/>
        <v>0</v>
      </c>
      <c r="AU332" s="53">
        <f t="shared" ca="1" si="160"/>
        <v>0</v>
      </c>
      <c r="AV332" s="53">
        <f t="shared" ca="1" si="161"/>
        <v>0</v>
      </c>
      <c r="AW332" s="53">
        <f t="shared" ca="1" si="162"/>
        <v>0</v>
      </c>
      <c r="AX332" s="53">
        <f t="shared" ca="1" si="163"/>
        <v>1</v>
      </c>
      <c r="AY332" s="53">
        <f t="shared" ca="1" si="164"/>
        <v>0</v>
      </c>
      <c r="AZ332" s="53">
        <f t="shared" ca="1" si="165"/>
        <v>0</v>
      </c>
      <c r="BA332" s="53">
        <f t="shared" ca="1" si="166"/>
        <v>0</v>
      </c>
      <c r="BB332" s="53">
        <f t="shared" ca="1" si="167"/>
        <v>0</v>
      </c>
      <c r="BC332" s="53">
        <f t="shared" ca="1" si="168"/>
        <v>0</v>
      </c>
      <c r="BD332" s="53">
        <f t="shared" ca="1" si="169"/>
        <v>0</v>
      </c>
      <c r="BE332" s="53">
        <f t="shared" ca="1" si="170"/>
        <v>0</v>
      </c>
      <c r="BF332" s="53">
        <f t="shared" ca="1" si="171"/>
        <v>0</v>
      </c>
      <c r="BG332" s="53">
        <f t="shared" ca="1" si="172"/>
        <v>0</v>
      </c>
      <c r="BH332" s="53">
        <f t="shared" ca="1" si="173"/>
        <v>0</v>
      </c>
      <c r="BI332" s="53">
        <f t="shared" ca="1" si="174"/>
        <v>0</v>
      </c>
      <c r="BJ332" s="53">
        <f t="shared" ca="1" si="175"/>
        <v>0</v>
      </c>
      <c r="BK332" s="53">
        <f t="shared" ca="1" si="176"/>
        <v>0</v>
      </c>
      <c r="BL332" s="53">
        <f t="shared" ca="1" si="177"/>
        <v>0</v>
      </c>
      <c r="BM332" s="53">
        <f t="shared" ca="1" si="178"/>
        <v>0</v>
      </c>
      <c r="BN332" s="53">
        <f t="shared" ca="1" si="179"/>
        <v>0</v>
      </c>
      <c r="BO332" s="53">
        <f t="shared" ca="1" si="180"/>
        <v>0</v>
      </c>
      <c r="BP332" s="53">
        <f t="shared" ca="1" si="181"/>
        <v>0</v>
      </c>
      <c r="BQ332" s="53">
        <f t="shared" ca="1" si="182"/>
        <v>0</v>
      </c>
      <c r="BR332" s="53">
        <f t="shared" ca="1" si="183"/>
        <v>0</v>
      </c>
      <c r="BS332" s="53">
        <f t="shared" ca="1" si="184"/>
        <v>0</v>
      </c>
      <c r="BU332" s="53">
        <v>0</v>
      </c>
      <c r="BV332" s="53">
        <v>0</v>
      </c>
      <c r="BW332" s="53">
        <v>0</v>
      </c>
      <c r="BX332" s="53">
        <v>0</v>
      </c>
      <c r="BY332" s="53">
        <v>0</v>
      </c>
      <c r="BZ332" s="53">
        <v>0</v>
      </c>
      <c r="CA332" s="53">
        <v>0</v>
      </c>
      <c r="CB332" s="53">
        <v>0</v>
      </c>
      <c r="CC332" s="53">
        <v>0</v>
      </c>
      <c r="CD332" s="53">
        <v>0</v>
      </c>
      <c r="CE332" s="53">
        <v>0</v>
      </c>
      <c r="CF332" s="53">
        <v>0</v>
      </c>
      <c r="CG332" s="53">
        <v>0</v>
      </c>
      <c r="CH332" s="53">
        <v>0</v>
      </c>
      <c r="CI332" s="53">
        <v>3</v>
      </c>
      <c r="CJ332" s="53">
        <v>0</v>
      </c>
      <c r="CK332" s="53">
        <v>0</v>
      </c>
      <c r="CL332" s="53">
        <v>0</v>
      </c>
      <c r="CM332" s="53">
        <v>0</v>
      </c>
      <c r="CN332" s="53">
        <v>0</v>
      </c>
      <c r="CO332" s="53">
        <v>0</v>
      </c>
      <c r="CP332" s="53">
        <v>0</v>
      </c>
      <c r="CQ332" s="53">
        <v>0</v>
      </c>
      <c r="CR332" s="53">
        <v>0</v>
      </c>
      <c r="CS332" s="53">
        <v>0</v>
      </c>
      <c r="CT332" s="53">
        <v>0</v>
      </c>
      <c r="CU332" s="53">
        <v>0</v>
      </c>
      <c r="CV332" s="53">
        <v>0</v>
      </c>
      <c r="CW332" s="53">
        <v>0</v>
      </c>
      <c r="CX332" s="53">
        <v>0</v>
      </c>
      <c r="CY332" s="53">
        <v>0</v>
      </c>
      <c r="CZ332" s="53">
        <v>0</v>
      </c>
      <c r="DA332" s="53">
        <v>0</v>
      </c>
      <c r="DB332" s="53">
        <v>0</v>
      </c>
      <c r="DC332" s="53">
        <v>0</v>
      </c>
      <c r="DD332" s="53">
        <v>0</v>
      </c>
    </row>
    <row r="333" spans="31:108">
      <c r="AE333" s="59">
        <v>241</v>
      </c>
      <c r="AF333" s="59">
        <f ca="1">IF(AI333&lt;&gt;0,0,COUNTIF(AI$92:$AI333,0))</f>
        <v>0</v>
      </c>
      <c r="AG333" s="59" t="s">
        <v>342</v>
      </c>
      <c r="AH333" s="59" t="s">
        <v>348</v>
      </c>
      <c r="AI333" s="59">
        <f t="shared" ca="1" si="148"/>
        <v>1</v>
      </c>
      <c r="AJ333" s="53">
        <f t="shared" ca="1" si="149"/>
        <v>0</v>
      </c>
      <c r="AK333" s="53">
        <f t="shared" ca="1" si="150"/>
        <v>0</v>
      </c>
      <c r="AL333" s="53">
        <f t="shared" ca="1" si="151"/>
        <v>0</v>
      </c>
      <c r="AM333" s="53">
        <f t="shared" ca="1" si="152"/>
        <v>0</v>
      </c>
      <c r="AN333" s="53">
        <f t="shared" ca="1" si="153"/>
        <v>0</v>
      </c>
      <c r="AO333" s="53">
        <f t="shared" ca="1" si="154"/>
        <v>0</v>
      </c>
      <c r="AP333" s="53">
        <f t="shared" ca="1" si="155"/>
        <v>0</v>
      </c>
      <c r="AQ333" s="53">
        <f t="shared" ca="1" si="156"/>
        <v>0</v>
      </c>
      <c r="AR333" s="53">
        <f t="shared" ca="1" si="157"/>
        <v>0</v>
      </c>
      <c r="AS333" s="53">
        <f t="shared" ca="1" si="158"/>
        <v>0</v>
      </c>
      <c r="AT333" s="53">
        <f t="shared" ca="1" si="159"/>
        <v>0</v>
      </c>
      <c r="AU333" s="53">
        <f t="shared" ca="1" si="160"/>
        <v>0</v>
      </c>
      <c r="AV333" s="53">
        <f t="shared" ca="1" si="161"/>
        <v>0</v>
      </c>
      <c r="AW333" s="53">
        <f t="shared" ca="1" si="162"/>
        <v>0</v>
      </c>
      <c r="AX333" s="53">
        <f t="shared" ca="1" si="163"/>
        <v>1</v>
      </c>
      <c r="AY333" s="53">
        <f t="shared" ca="1" si="164"/>
        <v>0</v>
      </c>
      <c r="AZ333" s="53">
        <f t="shared" ca="1" si="165"/>
        <v>0</v>
      </c>
      <c r="BA333" s="53">
        <f t="shared" ca="1" si="166"/>
        <v>0</v>
      </c>
      <c r="BB333" s="53">
        <f t="shared" ca="1" si="167"/>
        <v>0</v>
      </c>
      <c r="BC333" s="53">
        <f t="shared" ca="1" si="168"/>
        <v>0</v>
      </c>
      <c r="BD333" s="53">
        <f t="shared" ca="1" si="169"/>
        <v>0</v>
      </c>
      <c r="BE333" s="53">
        <f t="shared" ca="1" si="170"/>
        <v>0</v>
      </c>
      <c r="BF333" s="53">
        <f t="shared" ca="1" si="171"/>
        <v>0</v>
      </c>
      <c r="BG333" s="53">
        <f t="shared" ca="1" si="172"/>
        <v>0</v>
      </c>
      <c r="BH333" s="53">
        <f t="shared" ca="1" si="173"/>
        <v>0</v>
      </c>
      <c r="BI333" s="53">
        <f t="shared" ca="1" si="174"/>
        <v>0</v>
      </c>
      <c r="BJ333" s="53">
        <f t="shared" ca="1" si="175"/>
        <v>0</v>
      </c>
      <c r="BK333" s="53">
        <f t="shared" ca="1" si="176"/>
        <v>0</v>
      </c>
      <c r="BL333" s="53">
        <f t="shared" ca="1" si="177"/>
        <v>0</v>
      </c>
      <c r="BM333" s="53">
        <f t="shared" ca="1" si="178"/>
        <v>0</v>
      </c>
      <c r="BN333" s="53">
        <f t="shared" ca="1" si="179"/>
        <v>0</v>
      </c>
      <c r="BO333" s="53">
        <f t="shared" ca="1" si="180"/>
        <v>0</v>
      </c>
      <c r="BP333" s="53">
        <f t="shared" ca="1" si="181"/>
        <v>0</v>
      </c>
      <c r="BQ333" s="53">
        <f t="shared" ca="1" si="182"/>
        <v>0</v>
      </c>
      <c r="BR333" s="53">
        <f t="shared" ca="1" si="183"/>
        <v>0</v>
      </c>
      <c r="BS333" s="53">
        <f t="shared" ca="1" si="184"/>
        <v>0</v>
      </c>
      <c r="BU333" s="53">
        <v>0</v>
      </c>
      <c r="BV333" s="53">
        <v>0</v>
      </c>
      <c r="BW333" s="53">
        <v>0</v>
      </c>
      <c r="BX333" s="53">
        <v>0</v>
      </c>
      <c r="BY333" s="53">
        <v>0</v>
      </c>
      <c r="BZ333" s="53">
        <v>0</v>
      </c>
      <c r="CA333" s="53">
        <v>0</v>
      </c>
      <c r="CB333" s="53">
        <v>0</v>
      </c>
      <c r="CC333" s="53">
        <v>0</v>
      </c>
      <c r="CD333" s="53">
        <v>0</v>
      </c>
      <c r="CE333" s="53">
        <v>0</v>
      </c>
      <c r="CF333" s="53">
        <v>0</v>
      </c>
      <c r="CG333" s="53">
        <v>0</v>
      </c>
      <c r="CH333" s="53">
        <v>0</v>
      </c>
      <c r="CI333" s="53">
        <v>3</v>
      </c>
      <c r="CJ333" s="53">
        <v>0</v>
      </c>
      <c r="CK333" s="53">
        <v>0</v>
      </c>
      <c r="CL333" s="53">
        <v>0</v>
      </c>
      <c r="CM333" s="53">
        <v>0</v>
      </c>
      <c r="CN333" s="53">
        <v>0</v>
      </c>
      <c r="CO333" s="53">
        <v>0</v>
      </c>
      <c r="CP333" s="53">
        <v>0</v>
      </c>
      <c r="CQ333" s="53">
        <v>0</v>
      </c>
      <c r="CR333" s="53">
        <v>0</v>
      </c>
      <c r="CS333" s="53">
        <v>0</v>
      </c>
      <c r="CT333" s="53">
        <v>0</v>
      </c>
      <c r="CU333" s="53">
        <v>0</v>
      </c>
      <c r="CV333" s="53">
        <v>0</v>
      </c>
      <c r="CW333" s="53">
        <v>0</v>
      </c>
      <c r="CX333" s="53">
        <v>0</v>
      </c>
      <c r="CY333" s="53">
        <v>0</v>
      </c>
      <c r="CZ333" s="53">
        <v>0</v>
      </c>
      <c r="DA333" s="53">
        <v>0</v>
      </c>
      <c r="DB333" s="53">
        <v>0</v>
      </c>
      <c r="DC333" s="53">
        <v>0</v>
      </c>
      <c r="DD333" s="53">
        <v>0</v>
      </c>
    </row>
    <row r="334" spans="31:108">
      <c r="AE334" s="59">
        <v>242</v>
      </c>
      <c r="AF334" s="59">
        <f ca="1">IF(AI334&lt;&gt;0,0,COUNTIF(AI$92:$AI334,0))</f>
        <v>0</v>
      </c>
      <c r="AG334" s="59" t="s">
        <v>342</v>
      </c>
      <c r="AH334" s="59" t="s">
        <v>349</v>
      </c>
      <c r="AI334" s="59">
        <f t="shared" ca="1" si="148"/>
        <v>1</v>
      </c>
      <c r="AJ334" s="53">
        <f t="shared" ca="1" si="149"/>
        <v>0</v>
      </c>
      <c r="AK334" s="53">
        <f t="shared" ca="1" si="150"/>
        <v>0</v>
      </c>
      <c r="AL334" s="53">
        <f t="shared" ca="1" si="151"/>
        <v>0</v>
      </c>
      <c r="AM334" s="53">
        <f t="shared" ca="1" si="152"/>
        <v>0</v>
      </c>
      <c r="AN334" s="53">
        <f t="shared" ca="1" si="153"/>
        <v>0</v>
      </c>
      <c r="AO334" s="53">
        <f t="shared" ca="1" si="154"/>
        <v>0</v>
      </c>
      <c r="AP334" s="53">
        <f t="shared" ca="1" si="155"/>
        <v>0</v>
      </c>
      <c r="AQ334" s="53">
        <f t="shared" ca="1" si="156"/>
        <v>0</v>
      </c>
      <c r="AR334" s="53">
        <f t="shared" ca="1" si="157"/>
        <v>0</v>
      </c>
      <c r="AS334" s="53">
        <f t="shared" ca="1" si="158"/>
        <v>0</v>
      </c>
      <c r="AT334" s="53">
        <f t="shared" ca="1" si="159"/>
        <v>0</v>
      </c>
      <c r="AU334" s="53">
        <f t="shared" ca="1" si="160"/>
        <v>0</v>
      </c>
      <c r="AV334" s="53">
        <f t="shared" ca="1" si="161"/>
        <v>0</v>
      </c>
      <c r="AW334" s="53">
        <f t="shared" ca="1" si="162"/>
        <v>0</v>
      </c>
      <c r="AX334" s="53">
        <f t="shared" ca="1" si="163"/>
        <v>1</v>
      </c>
      <c r="AY334" s="53">
        <f t="shared" ca="1" si="164"/>
        <v>0</v>
      </c>
      <c r="AZ334" s="53">
        <f t="shared" ca="1" si="165"/>
        <v>0</v>
      </c>
      <c r="BA334" s="53">
        <f t="shared" ca="1" si="166"/>
        <v>0</v>
      </c>
      <c r="BB334" s="53">
        <f t="shared" ca="1" si="167"/>
        <v>0</v>
      </c>
      <c r="BC334" s="53">
        <f t="shared" ca="1" si="168"/>
        <v>0</v>
      </c>
      <c r="BD334" s="53">
        <f t="shared" ca="1" si="169"/>
        <v>0</v>
      </c>
      <c r="BE334" s="53">
        <f t="shared" ca="1" si="170"/>
        <v>0</v>
      </c>
      <c r="BF334" s="53">
        <f t="shared" ca="1" si="171"/>
        <v>0</v>
      </c>
      <c r="BG334" s="53">
        <f t="shared" ca="1" si="172"/>
        <v>0</v>
      </c>
      <c r="BH334" s="53">
        <f t="shared" ca="1" si="173"/>
        <v>0</v>
      </c>
      <c r="BI334" s="53">
        <f t="shared" ca="1" si="174"/>
        <v>0</v>
      </c>
      <c r="BJ334" s="53">
        <f t="shared" ca="1" si="175"/>
        <v>0</v>
      </c>
      <c r="BK334" s="53">
        <f t="shared" ca="1" si="176"/>
        <v>0</v>
      </c>
      <c r="BL334" s="53">
        <f t="shared" ca="1" si="177"/>
        <v>0</v>
      </c>
      <c r="BM334" s="53">
        <f t="shared" ca="1" si="178"/>
        <v>0</v>
      </c>
      <c r="BN334" s="53">
        <f t="shared" ca="1" si="179"/>
        <v>0</v>
      </c>
      <c r="BO334" s="53">
        <f t="shared" ca="1" si="180"/>
        <v>0</v>
      </c>
      <c r="BP334" s="53">
        <f t="shared" ca="1" si="181"/>
        <v>0</v>
      </c>
      <c r="BQ334" s="53">
        <f t="shared" ca="1" si="182"/>
        <v>0</v>
      </c>
      <c r="BR334" s="53">
        <f t="shared" ca="1" si="183"/>
        <v>0</v>
      </c>
      <c r="BS334" s="53">
        <f t="shared" ca="1" si="184"/>
        <v>0</v>
      </c>
      <c r="BU334" s="53">
        <v>0</v>
      </c>
      <c r="BV334" s="53">
        <v>0</v>
      </c>
      <c r="BW334" s="53">
        <v>0</v>
      </c>
      <c r="BX334" s="53">
        <v>0</v>
      </c>
      <c r="BY334" s="53">
        <v>0</v>
      </c>
      <c r="BZ334" s="53">
        <v>0</v>
      </c>
      <c r="CA334" s="53">
        <v>0</v>
      </c>
      <c r="CB334" s="53">
        <v>0</v>
      </c>
      <c r="CC334" s="53">
        <v>0</v>
      </c>
      <c r="CD334" s="53">
        <v>0</v>
      </c>
      <c r="CE334" s="53">
        <v>0</v>
      </c>
      <c r="CF334" s="53">
        <v>0</v>
      </c>
      <c r="CG334" s="53">
        <v>0</v>
      </c>
      <c r="CH334" s="53">
        <v>0</v>
      </c>
      <c r="CI334" s="53">
        <v>4</v>
      </c>
      <c r="CJ334" s="53">
        <v>0</v>
      </c>
      <c r="CK334" s="53">
        <v>0</v>
      </c>
      <c r="CL334" s="53">
        <v>0</v>
      </c>
      <c r="CM334" s="53">
        <v>0</v>
      </c>
      <c r="CN334" s="53">
        <v>0</v>
      </c>
      <c r="CO334" s="53">
        <v>0</v>
      </c>
      <c r="CP334" s="53">
        <v>0</v>
      </c>
      <c r="CQ334" s="53">
        <v>0</v>
      </c>
      <c r="CR334" s="53">
        <v>0</v>
      </c>
      <c r="CS334" s="53">
        <v>0</v>
      </c>
      <c r="CT334" s="53">
        <v>0</v>
      </c>
      <c r="CU334" s="53">
        <v>0</v>
      </c>
      <c r="CV334" s="53">
        <v>0</v>
      </c>
      <c r="CW334" s="53">
        <v>0</v>
      </c>
      <c r="CX334" s="53">
        <v>0</v>
      </c>
      <c r="CY334" s="53">
        <v>0</v>
      </c>
      <c r="CZ334" s="53">
        <v>0</v>
      </c>
      <c r="DA334" s="53">
        <v>0</v>
      </c>
      <c r="DB334" s="53">
        <v>0</v>
      </c>
      <c r="DC334" s="53">
        <v>0</v>
      </c>
      <c r="DD334" s="53">
        <v>0</v>
      </c>
    </row>
    <row r="335" spans="31:108">
      <c r="AE335" s="59">
        <v>243</v>
      </c>
      <c r="AF335" s="59">
        <f ca="1">IF(AI335&lt;&gt;0,0,COUNTIF(AI$92:$AI335,0))</f>
        <v>0</v>
      </c>
      <c r="AG335" s="59" t="s">
        <v>342</v>
      </c>
      <c r="AH335" s="59" t="s">
        <v>350</v>
      </c>
      <c r="AI335" s="59">
        <f t="shared" ca="1" si="148"/>
        <v>1</v>
      </c>
      <c r="AJ335" s="53">
        <f t="shared" ca="1" si="149"/>
        <v>0</v>
      </c>
      <c r="AK335" s="53">
        <f t="shared" ca="1" si="150"/>
        <v>0</v>
      </c>
      <c r="AL335" s="53">
        <f t="shared" ca="1" si="151"/>
        <v>0</v>
      </c>
      <c r="AM335" s="53">
        <f t="shared" ca="1" si="152"/>
        <v>0</v>
      </c>
      <c r="AN335" s="53">
        <f t="shared" ca="1" si="153"/>
        <v>0</v>
      </c>
      <c r="AO335" s="53">
        <f t="shared" ca="1" si="154"/>
        <v>0</v>
      </c>
      <c r="AP335" s="53">
        <f t="shared" ca="1" si="155"/>
        <v>0</v>
      </c>
      <c r="AQ335" s="53">
        <f t="shared" ca="1" si="156"/>
        <v>0</v>
      </c>
      <c r="AR335" s="53">
        <f t="shared" ca="1" si="157"/>
        <v>0</v>
      </c>
      <c r="AS335" s="53">
        <f t="shared" ca="1" si="158"/>
        <v>0</v>
      </c>
      <c r="AT335" s="53">
        <f t="shared" ca="1" si="159"/>
        <v>0</v>
      </c>
      <c r="AU335" s="53">
        <f t="shared" ca="1" si="160"/>
        <v>0</v>
      </c>
      <c r="AV335" s="53">
        <f t="shared" ca="1" si="161"/>
        <v>0</v>
      </c>
      <c r="AW335" s="53">
        <f t="shared" ca="1" si="162"/>
        <v>0</v>
      </c>
      <c r="AX335" s="53">
        <f t="shared" ca="1" si="163"/>
        <v>1</v>
      </c>
      <c r="AY335" s="53">
        <f t="shared" ca="1" si="164"/>
        <v>0</v>
      </c>
      <c r="AZ335" s="53">
        <f t="shared" ca="1" si="165"/>
        <v>0</v>
      </c>
      <c r="BA335" s="53">
        <f t="shared" ca="1" si="166"/>
        <v>0</v>
      </c>
      <c r="BB335" s="53">
        <f t="shared" ca="1" si="167"/>
        <v>0</v>
      </c>
      <c r="BC335" s="53">
        <f t="shared" ca="1" si="168"/>
        <v>0</v>
      </c>
      <c r="BD335" s="53">
        <f t="shared" ca="1" si="169"/>
        <v>0</v>
      </c>
      <c r="BE335" s="53">
        <f t="shared" ca="1" si="170"/>
        <v>0</v>
      </c>
      <c r="BF335" s="53">
        <f t="shared" ca="1" si="171"/>
        <v>0</v>
      </c>
      <c r="BG335" s="53">
        <f t="shared" ca="1" si="172"/>
        <v>0</v>
      </c>
      <c r="BH335" s="53">
        <f t="shared" ca="1" si="173"/>
        <v>0</v>
      </c>
      <c r="BI335" s="53">
        <f t="shared" ca="1" si="174"/>
        <v>0</v>
      </c>
      <c r="BJ335" s="53">
        <f t="shared" ca="1" si="175"/>
        <v>0</v>
      </c>
      <c r="BK335" s="53">
        <f t="shared" ca="1" si="176"/>
        <v>0</v>
      </c>
      <c r="BL335" s="53">
        <f t="shared" ca="1" si="177"/>
        <v>0</v>
      </c>
      <c r="BM335" s="53">
        <f t="shared" ca="1" si="178"/>
        <v>0</v>
      </c>
      <c r="BN335" s="53">
        <f t="shared" ca="1" si="179"/>
        <v>0</v>
      </c>
      <c r="BO335" s="53">
        <f t="shared" ca="1" si="180"/>
        <v>0</v>
      </c>
      <c r="BP335" s="53">
        <f t="shared" ca="1" si="181"/>
        <v>0</v>
      </c>
      <c r="BQ335" s="53">
        <f t="shared" ca="1" si="182"/>
        <v>0</v>
      </c>
      <c r="BR335" s="53">
        <f t="shared" ca="1" si="183"/>
        <v>0</v>
      </c>
      <c r="BS335" s="53">
        <f t="shared" ca="1" si="184"/>
        <v>0</v>
      </c>
      <c r="BU335" s="53">
        <v>0</v>
      </c>
      <c r="BV335" s="53">
        <v>0</v>
      </c>
      <c r="BW335" s="53">
        <v>0</v>
      </c>
      <c r="BX335" s="53">
        <v>0</v>
      </c>
      <c r="BY335" s="53">
        <v>0</v>
      </c>
      <c r="BZ335" s="53">
        <v>0</v>
      </c>
      <c r="CA335" s="53">
        <v>0</v>
      </c>
      <c r="CB335" s="53">
        <v>0</v>
      </c>
      <c r="CC335" s="53">
        <v>0</v>
      </c>
      <c r="CD335" s="53">
        <v>0</v>
      </c>
      <c r="CE335" s="53">
        <v>0</v>
      </c>
      <c r="CF335" s="53">
        <v>0</v>
      </c>
      <c r="CG335" s="53">
        <v>0</v>
      </c>
      <c r="CH335" s="53">
        <v>0</v>
      </c>
      <c r="CI335" s="53">
        <v>4</v>
      </c>
      <c r="CJ335" s="53">
        <v>0</v>
      </c>
      <c r="CK335" s="53">
        <v>0</v>
      </c>
      <c r="CL335" s="53">
        <v>0</v>
      </c>
      <c r="CM335" s="53">
        <v>0</v>
      </c>
      <c r="CN335" s="53">
        <v>0</v>
      </c>
      <c r="CO335" s="53">
        <v>0</v>
      </c>
      <c r="CP335" s="53">
        <v>0</v>
      </c>
      <c r="CQ335" s="53">
        <v>0</v>
      </c>
      <c r="CR335" s="53">
        <v>0</v>
      </c>
      <c r="CS335" s="53">
        <v>0</v>
      </c>
      <c r="CT335" s="53">
        <v>0</v>
      </c>
      <c r="CU335" s="53">
        <v>0</v>
      </c>
      <c r="CV335" s="53">
        <v>0</v>
      </c>
      <c r="CW335" s="53">
        <v>0</v>
      </c>
      <c r="CX335" s="53">
        <v>0</v>
      </c>
      <c r="CY335" s="53">
        <v>0</v>
      </c>
      <c r="CZ335" s="53">
        <v>0</v>
      </c>
      <c r="DA335" s="53">
        <v>0</v>
      </c>
      <c r="DB335" s="53">
        <v>0</v>
      </c>
      <c r="DC335" s="53">
        <v>0</v>
      </c>
      <c r="DD335" s="53">
        <v>0</v>
      </c>
    </row>
    <row r="336" spans="31:108">
      <c r="AE336" s="59">
        <v>244</v>
      </c>
      <c r="AF336" s="59">
        <f ca="1">IF(AI336&lt;&gt;0,0,COUNTIF(AI$92:$AI336,0))</f>
        <v>0</v>
      </c>
      <c r="AG336" s="59" t="s">
        <v>342</v>
      </c>
      <c r="AH336" s="59" t="s">
        <v>351</v>
      </c>
      <c r="AI336" s="59">
        <f t="shared" ca="1" si="148"/>
        <v>1</v>
      </c>
      <c r="AJ336" s="53">
        <f t="shared" ca="1" si="149"/>
        <v>0</v>
      </c>
      <c r="AK336" s="53">
        <f t="shared" ca="1" si="150"/>
        <v>0</v>
      </c>
      <c r="AL336" s="53">
        <f t="shared" ca="1" si="151"/>
        <v>0</v>
      </c>
      <c r="AM336" s="53">
        <f t="shared" ca="1" si="152"/>
        <v>0</v>
      </c>
      <c r="AN336" s="53">
        <f t="shared" ca="1" si="153"/>
        <v>0</v>
      </c>
      <c r="AO336" s="53">
        <f t="shared" ca="1" si="154"/>
        <v>0</v>
      </c>
      <c r="AP336" s="53">
        <f t="shared" ca="1" si="155"/>
        <v>0</v>
      </c>
      <c r="AQ336" s="53">
        <f t="shared" ca="1" si="156"/>
        <v>0</v>
      </c>
      <c r="AR336" s="53">
        <f t="shared" ca="1" si="157"/>
        <v>0</v>
      </c>
      <c r="AS336" s="53">
        <f t="shared" ca="1" si="158"/>
        <v>0</v>
      </c>
      <c r="AT336" s="53">
        <f t="shared" ca="1" si="159"/>
        <v>0</v>
      </c>
      <c r="AU336" s="53">
        <f t="shared" ca="1" si="160"/>
        <v>0</v>
      </c>
      <c r="AV336" s="53">
        <f t="shared" ca="1" si="161"/>
        <v>0</v>
      </c>
      <c r="AW336" s="53">
        <f t="shared" ca="1" si="162"/>
        <v>0</v>
      </c>
      <c r="AX336" s="53">
        <f t="shared" ca="1" si="163"/>
        <v>1</v>
      </c>
      <c r="AY336" s="53">
        <f t="shared" ca="1" si="164"/>
        <v>0</v>
      </c>
      <c r="AZ336" s="53">
        <f t="shared" ca="1" si="165"/>
        <v>0</v>
      </c>
      <c r="BA336" s="53">
        <f t="shared" ca="1" si="166"/>
        <v>0</v>
      </c>
      <c r="BB336" s="53">
        <f t="shared" ca="1" si="167"/>
        <v>0</v>
      </c>
      <c r="BC336" s="53">
        <f t="shared" ca="1" si="168"/>
        <v>0</v>
      </c>
      <c r="BD336" s="53">
        <f t="shared" ca="1" si="169"/>
        <v>0</v>
      </c>
      <c r="BE336" s="53">
        <f t="shared" ca="1" si="170"/>
        <v>0</v>
      </c>
      <c r="BF336" s="53">
        <f t="shared" ca="1" si="171"/>
        <v>0</v>
      </c>
      <c r="BG336" s="53">
        <f t="shared" ca="1" si="172"/>
        <v>0</v>
      </c>
      <c r="BH336" s="53">
        <f t="shared" ca="1" si="173"/>
        <v>0</v>
      </c>
      <c r="BI336" s="53">
        <f t="shared" ca="1" si="174"/>
        <v>0</v>
      </c>
      <c r="BJ336" s="53">
        <f t="shared" ca="1" si="175"/>
        <v>0</v>
      </c>
      <c r="BK336" s="53">
        <f t="shared" ca="1" si="176"/>
        <v>0</v>
      </c>
      <c r="BL336" s="53">
        <f t="shared" ca="1" si="177"/>
        <v>0</v>
      </c>
      <c r="BM336" s="53">
        <f t="shared" ca="1" si="178"/>
        <v>0</v>
      </c>
      <c r="BN336" s="53">
        <f t="shared" ca="1" si="179"/>
        <v>0</v>
      </c>
      <c r="BO336" s="53">
        <f t="shared" ca="1" si="180"/>
        <v>0</v>
      </c>
      <c r="BP336" s="53">
        <f t="shared" ca="1" si="181"/>
        <v>0</v>
      </c>
      <c r="BQ336" s="53">
        <f t="shared" ca="1" si="182"/>
        <v>0</v>
      </c>
      <c r="BR336" s="53">
        <f t="shared" ca="1" si="183"/>
        <v>0</v>
      </c>
      <c r="BS336" s="53">
        <f t="shared" ca="1" si="184"/>
        <v>0</v>
      </c>
      <c r="BU336" s="53">
        <v>0</v>
      </c>
      <c r="BV336" s="53">
        <v>0</v>
      </c>
      <c r="BW336" s="53">
        <v>0</v>
      </c>
      <c r="BX336" s="53">
        <v>0</v>
      </c>
      <c r="BY336" s="53">
        <v>0</v>
      </c>
      <c r="BZ336" s="53">
        <v>0</v>
      </c>
      <c r="CA336" s="53">
        <v>0</v>
      </c>
      <c r="CB336" s="53">
        <v>0</v>
      </c>
      <c r="CC336" s="53">
        <v>0</v>
      </c>
      <c r="CD336" s="53">
        <v>0</v>
      </c>
      <c r="CE336" s="53">
        <v>0</v>
      </c>
      <c r="CF336" s="53">
        <v>0</v>
      </c>
      <c r="CG336" s="53">
        <v>0</v>
      </c>
      <c r="CH336" s="53">
        <v>0</v>
      </c>
      <c r="CI336" s="53">
        <v>5</v>
      </c>
      <c r="CJ336" s="53">
        <v>0</v>
      </c>
      <c r="CK336" s="53">
        <v>0</v>
      </c>
      <c r="CL336" s="53">
        <v>0</v>
      </c>
      <c r="CM336" s="53">
        <v>0</v>
      </c>
      <c r="CN336" s="53">
        <v>0</v>
      </c>
      <c r="CO336" s="53">
        <v>0</v>
      </c>
      <c r="CP336" s="53">
        <v>0</v>
      </c>
      <c r="CQ336" s="53">
        <v>0</v>
      </c>
      <c r="CR336" s="53">
        <v>0</v>
      </c>
      <c r="CS336" s="53">
        <v>0</v>
      </c>
      <c r="CT336" s="53">
        <v>0</v>
      </c>
      <c r="CU336" s="53">
        <v>0</v>
      </c>
      <c r="CV336" s="53">
        <v>0</v>
      </c>
      <c r="CW336" s="53">
        <v>0</v>
      </c>
      <c r="CX336" s="53">
        <v>0</v>
      </c>
      <c r="CY336" s="53">
        <v>0</v>
      </c>
      <c r="CZ336" s="53">
        <v>0</v>
      </c>
      <c r="DA336" s="53">
        <v>0</v>
      </c>
      <c r="DB336" s="53">
        <v>0</v>
      </c>
      <c r="DC336" s="53">
        <v>0</v>
      </c>
      <c r="DD336" s="53">
        <v>0</v>
      </c>
    </row>
    <row r="337" spans="31:108">
      <c r="AE337" s="59">
        <v>245</v>
      </c>
      <c r="AF337" s="59">
        <f ca="1">IF(AI337&lt;&gt;0,0,COUNTIF(AI$92:$AI337,0))</f>
        <v>0</v>
      </c>
      <c r="AG337" s="59" t="s">
        <v>342</v>
      </c>
      <c r="AH337" s="59" t="s">
        <v>352</v>
      </c>
      <c r="AI337" s="59">
        <f t="shared" ca="1" si="148"/>
        <v>1</v>
      </c>
      <c r="AJ337" s="53">
        <f t="shared" ca="1" si="149"/>
        <v>0</v>
      </c>
      <c r="AK337" s="53">
        <f t="shared" ca="1" si="150"/>
        <v>0</v>
      </c>
      <c r="AL337" s="53">
        <f t="shared" ca="1" si="151"/>
        <v>0</v>
      </c>
      <c r="AM337" s="53">
        <f t="shared" ca="1" si="152"/>
        <v>0</v>
      </c>
      <c r="AN337" s="53">
        <f t="shared" ca="1" si="153"/>
        <v>0</v>
      </c>
      <c r="AO337" s="53">
        <f t="shared" ca="1" si="154"/>
        <v>0</v>
      </c>
      <c r="AP337" s="53">
        <f t="shared" ca="1" si="155"/>
        <v>0</v>
      </c>
      <c r="AQ337" s="53">
        <f t="shared" ca="1" si="156"/>
        <v>0</v>
      </c>
      <c r="AR337" s="53">
        <f t="shared" ca="1" si="157"/>
        <v>0</v>
      </c>
      <c r="AS337" s="53">
        <f t="shared" ca="1" si="158"/>
        <v>0</v>
      </c>
      <c r="AT337" s="53">
        <f t="shared" ca="1" si="159"/>
        <v>0</v>
      </c>
      <c r="AU337" s="53">
        <f t="shared" ca="1" si="160"/>
        <v>0</v>
      </c>
      <c r="AV337" s="53">
        <f t="shared" ca="1" si="161"/>
        <v>0</v>
      </c>
      <c r="AW337" s="53">
        <f t="shared" ca="1" si="162"/>
        <v>0</v>
      </c>
      <c r="AX337" s="53">
        <f t="shared" ca="1" si="163"/>
        <v>1</v>
      </c>
      <c r="AY337" s="53">
        <f t="shared" ca="1" si="164"/>
        <v>0</v>
      </c>
      <c r="AZ337" s="53">
        <f t="shared" ca="1" si="165"/>
        <v>0</v>
      </c>
      <c r="BA337" s="53">
        <f t="shared" ca="1" si="166"/>
        <v>0</v>
      </c>
      <c r="BB337" s="53">
        <f t="shared" ca="1" si="167"/>
        <v>0</v>
      </c>
      <c r="BC337" s="53">
        <f t="shared" ca="1" si="168"/>
        <v>0</v>
      </c>
      <c r="BD337" s="53">
        <f t="shared" ca="1" si="169"/>
        <v>0</v>
      </c>
      <c r="BE337" s="53">
        <f t="shared" ca="1" si="170"/>
        <v>0</v>
      </c>
      <c r="BF337" s="53">
        <f t="shared" ca="1" si="171"/>
        <v>0</v>
      </c>
      <c r="BG337" s="53">
        <f t="shared" ca="1" si="172"/>
        <v>0</v>
      </c>
      <c r="BH337" s="53">
        <f t="shared" ca="1" si="173"/>
        <v>0</v>
      </c>
      <c r="BI337" s="53">
        <f t="shared" ca="1" si="174"/>
        <v>0</v>
      </c>
      <c r="BJ337" s="53">
        <f t="shared" ca="1" si="175"/>
        <v>0</v>
      </c>
      <c r="BK337" s="53">
        <f t="shared" ca="1" si="176"/>
        <v>0</v>
      </c>
      <c r="BL337" s="53">
        <f t="shared" ca="1" si="177"/>
        <v>0</v>
      </c>
      <c r="BM337" s="53">
        <f t="shared" ca="1" si="178"/>
        <v>0</v>
      </c>
      <c r="BN337" s="53">
        <f t="shared" ca="1" si="179"/>
        <v>0</v>
      </c>
      <c r="BO337" s="53">
        <f t="shared" ca="1" si="180"/>
        <v>0</v>
      </c>
      <c r="BP337" s="53">
        <f t="shared" ca="1" si="181"/>
        <v>0</v>
      </c>
      <c r="BQ337" s="53">
        <f t="shared" ca="1" si="182"/>
        <v>0</v>
      </c>
      <c r="BR337" s="53">
        <f t="shared" ca="1" si="183"/>
        <v>0</v>
      </c>
      <c r="BS337" s="53">
        <f t="shared" ca="1" si="184"/>
        <v>0</v>
      </c>
      <c r="BU337" s="53">
        <v>0</v>
      </c>
      <c r="BV337" s="53">
        <v>0</v>
      </c>
      <c r="BW337" s="53">
        <v>0</v>
      </c>
      <c r="BX337" s="53">
        <v>0</v>
      </c>
      <c r="BY337" s="53">
        <v>0</v>
      </c>
      <c r="BZ337" s="53">
        <v>0</v>
      </c>
      <c r="CA337" s="53">
        <v>0</v>
      </c>
      <c r="CB337" s="53">
        <v>0</v>
      </c>
      <c r="CC337" s="53">
        <v>0</v>
      </c>
      <c r="CD337" s="53">
        <v>0</v>
      </c>
      <c r="CE337" s="53">
        <v>0</v>
      </c>
      <c r="CF337" s="53">
        <v>0</v>
      </c>
      <c r="CG337" s="53">
        <v>0</v>
      </c>
      <c r="CH337" s="53">
        <v>0</v>
      </c>
      <c r="CI337" s="53">
        <v>5</v>
      </c>
      <c r="CJ337" s="53">
        <v>0</v>
      </c>
      <c r="CK337" s="53">
        <v>0</v>
      </c>
      <c r="CL337" s="53">
        <v>0</v>
      </c>
      <c r="CM337" s="53">
        <v>0</v>
      </c>
      <c r="CN337" s="53">
        <v>0</v>
      </c>
      <c r="CO337" s="53">
        <v>0</v>
      </c>
      <c r="CP337" s="53">
        <v>0</v>
      </c>
      <c r="CQ337" s="53">
        <v>0</v>
      </c>
      <c r="CR337" s="53">
        <v>0</v>
      </c>
      <c r="CS337" s="53">
        <v>0</v>
      </c>
      <c r="CT337" s="53">
        <v>0</v>
      </c>
      <c r="CU337" s="53">
        <v>0</v>
      </c>
      <c r="CV337" s="53">
        <v>0</v>
      </c>
      <c r="CW337" s="53">
        <v>0</v>
      </c>
      <c r="CX337" s="53">
        <v>0</v>
      </c>
      <c r="CY337" s="53">
        <v>0</v>
      </c>
      <c r="CZ337" s="53">
        <v>0</v>
      </c>
      <c r="DA337" s="53">
        <v>0</v>
      </c>
      <c r="DB337" s="53">
        <v>0</v>
      </c>
      <c r="DC337" s="53">
        <v>0</v>
      </c>
      <c r="DD337" s="53">
        <v>0</v>
      </c>
    </row>
    <row r="338" spans="31:108">
      <c r="AE338" s="59">
        <v>246</v>
      </c>
      <c r="AF338" s="59">
        <f ca="1">IF(AI338&lt;&gt;0,0,COUNTIF(AI$92:$AI338,0))</f>
        <v>0</v>
      </c>
      <c r="AG338" s="59" t="s">
        <v>342</v>
      </c>
      <c r="AH338" s="59" t="s">
        <v>353</v>
      </c>
      <c r="AI338" s="59">
        <f t="shared" ca="1" si="148"/>
        <v>1</v>
      </c>
      <c r="AJ338" s="53">
        <f t="shared" ca="1" si="149"/>
        <v>0</v>
      </c>
      <c r="AK338" s="53">
        <f t="shared" ca="1" si="150"/>
        <v>0</v>
      </c>
      <c r="AL338" s="53">
        <f t="shared" ca="1" si="151"/>
        <v>0</v>
      </c>
      <c r="AM338" s="53">
        <f t="shared" ca="1" si="152"/>
        <v>0</v>
      </c>
      <c r="AN338" s="53">
        <f t="shared" ca="1" si="153"/>
        <v>0</v>
      </c>
      <c r="AO338" s="53">
        <f t="shared" ca="1" si="154"/>
        <v>0</v>
      </c>
      <c r="AP338" s="53">
        <f t="shared" ca="1" si="155"/>
        <v>0</v>
      </c>
      <c r="AQ338" s="53">
        <f t="shared" ca="1" si="156"/>
        <v>0</v>
      </c>
      <c r="AR338" s="53">
        <f t="shared" ca="1" si="157"/>
        <v>0</v>
      </c>
      <c r="AS338" s="53">
        <f t="shared" ca="1" si="158"/>
        <v>0</v>
      </c>
      <c r="AT338" s="53">
        <f t="shared" ca="1" si="159"/>
        <v>0</v>
      </c>
      <c r="AU338" s="53">
        <f t="shared" ca="1" si="160"/>
        <v>0</v>
      </c>
      <c r="AV338" s="53">
        <f t="shared" ca="1" si="161"/>
        <v>0</v>
      </c>
      <c r="AW338" s="53">
        <f t="shared" ca="1" si="162"/>
        <v>0</v>
      </c>
      <c r="AX338" s="53">
        <f t="shared" ca="1" si="163"/>
        <v>1</v>
      </c>
      <c r="AY338" s="53">
        <f t="shared" ca="1" si="164"/>
        <v>0</v>
      </c>
      <c r="AZ338" s="53">
        <f t="shared" ca="1" si="165"/>
        <v>0</v>
      </c>
      <c r="BA338" s="53">
        <f t="shared" ca="1" si="166"/>
        <v>0</v>
      </c>
      <c r="BB338" s="53">
        <f t="shared" ca="1" si="167"/>
        <v>0</v>
      </c>
      <c r="BC338" s="53">
        <f t="shared" ca="1" si="168"/>
        <v>0</v>
      </c>
      <c r="BD338" s="53">
        <f t="shared" ca="1" si="169"/>
        <v>0</v>
      </c>
      <c r="BE338" s="53">
        <f t="shared" ca="1" si="170"/>
        <v>0</v>
      </c>
      <c r="BF338" s="53">
        <f t="shared" ca="1" si="171"/>
        <v>0</v>
      </c>
      <c r="BG338" s="53">
        <f t="shared" ca="1" si="172"/>
        <v>0</v>
      </c>
      <c r="BH338" s="53">
        <f t="shared" ca="1" si="173"/>
        <v>0</v>
      </c>
      <c r="BI338" s="53">
        <f t="shared" ca="1" si="174"/>
        <v>0</v>
      </c>
      <c r="BJ338" s="53">
        <f t="shared" ca="1" si="175"/>
        <v>0</v>
      </c>
      <c r="BK338" s="53">
        <f t="shared" ca="1" si="176"/>
        <v>0</v>
      </c>
      <c r="BL338" s="53">
        <f t="shared" ca="1" si="177"/>
        <v>0</v>
      </c>
      <c r="BM338" s="53">
        <f t="shared" ca="1" si="178"/>
        <v>0</v>
      </c>
      <c r="BN338" s="53">
        <f t="shared" ca="1" si="179"/>
        <v>0</v>
      </c>
      <c r="BO338" s="53">
        <f t="shared" ca="1" si="180"/>
        <v>0</v>
      </c>
      <c r="BP338" s="53">
        <f t="shared" ca="1" si="181"/>
        <v>0</v>
      </c>
      <c r="BQ338" s="53">
        <f t="shared" ca="1" si="182"/>
        <v>0</v>
      </c>
      <c r="BR338" s="53">
        <f t="shared" ca="1" si="183"/>
        <v>0</v>
      </c>
      <c r="BS338" s="53">
        <f t="shared" ca="1" si="184"/>
        <v>0</v>
      </c>
      <c r="BU338" s="53">
        <v>0</v>
      </c>
      <c r="BV338" s="53">
        <v>0</v>
      </c>
      <c r="BW338" s="53">
        <v>0</v>
      </c>
      <c r="BX338" s="53">
        <v>0</v>
      </c>
      <c r="BY338" s="53">
        <v>0</v>
      </c>
      <c r="BZ338" s="53">
        <v>0</v>
      </c>
      <c r="CA338" s="53">
        <v>0</v>
      </c>
      <c r="CB338" s="53">
        <v>0</v>
      </c>
      <c r="CC338" s="53">
        <v>0</v>
      </c>
      <c r="CD338" s="53">
        <v>0</v>
      </c>
      <c r="CE338" s="53">
        <v>0</v>
      </c>
      <c r="CF338" s="53">
        <v>0</v>
      </c>
      <c r="CG338" s="53">
        <v>0</v>
      </c>
      <c r="CH338" s="53">
        <v>0</v>
      </c>
      <c r="CI338" s="53">
        <v>5</v>
      </c>
      <c r="CJ338" s="53">
        <v>0</v>
      </c>
      <c r="CK338" s="53">
        <v>0</v>
      </c>
      <c r="CL338" s="53">
        <v>0</v>
      </c>
      <c r="CM338" s="53">
        <v>0</v>
      </c>
      <c r="CN338" s="53">
        <v>0</v>
      </c>
      <c r="CO338" s="53">
        <v>0</v>
      </c>
      <c r="CP338" s="53">
        <v>0</v>
      </c>
      <c r="CQ338" s="53">
        <v>0</v>
      </c>
      <c r="CR338" s="53">
        <v>0</v>
      </c>
      <c r="CS338" s="53">
        <v>0</v>
      </c>
      <c r="CT338" s="53">
        <v>0</v>
      </c>
      <c r="CU338" s="53">
        <v>0</v>
      </c>
      <c r="CV338" s="53">
        <v>0</v>
      </c>
      <c r="CW338" s="53">
        <v>0</v>
      </c>
      <c r="CX338" s="53">
        <v>0</v>
      </c>
      <c r="CY338" s="53">
        <v>0</v>
      </c>
      <c r="CZ338" s="53">
        <v>0</v>
      </c>
      <c r="DA338" s="53">
        <v>0</v>
      </c>
      <c r="DB338" s="53">
        <v>0</v>
      </c>
      <c r="DC338" s="53">
        <v>0</v>
      </c>
      <c r="DD338" s="53">
        <v>0</v>
      </c>
    </row>
    <row r="339" spans="31:108">
      <c r="AE339" s="59">
        <v>247</v>
      </c>
      <c r="AF339" s="59">
        <f ca="1">IF(AI339&lt;&gt;0,0,COUNTIF(AI$92:$AI339,0))</f>
        <v>0</v>
      </c>
      <c r="AG339" s="59" t="s">
        <v>342</v>
      </c>
      <c r="AH339" s="59" t="s">
        <v>354</v>
      </c>
      <c r="AI339" s="59">
        <f t="shared" ca="1" si="148"/>
        <v>1</v>
      </c>
      <c r="AJ339" s="53">
        <f t="shared" ca="1" si="149"/>
        <v>0</v>
      </c>
      <c r="AK339" s="53">
        <f t="shared" ca="1" si="150"/>
        <v>0</v>
      </c>
      <c r="AL339" s="53">
        <f t="shared" ca="1" si="151"/>
        <v>0</v>
      </c>
      <c r="AM339" s="53">
        <f t="shared" ca="1" si="152"/>
        <v>0</v>
      </c>
      <c r="AN339" s="53">
        <f t="shared" ca="1" si="153"/>
        <v>0</v>
      </c>
      <c r="AO339" s="53">
        <f t="shared" ca="1" si="154"/>
        <v>0</v>
      </c>
      <c r="AP339" s="53">
        <f t="shared" ca="1" si="155"/>
        <v>0</v>
      </c>
      <c r="AQ339" s="53">
        <f t="shared" ca="1" si="156"/>
        <v>0</v>
      </c>
      <c r="AR339" s="53">
        <f t="shared" ca="1" si="157"/>
        <v>0</v>
      </c>
      <c r="AS339" s="53">
        <f t="shared" ca="1" si="158"/>
        <v>0</v>
      </c>
      <c r="AT339" s="53">
        <f t="shared" ca="1" si="159"/>
        <v>0</v>
      </c>
      <c r="AU339" s="53">
        <f t="shared" ca="1" si="160"/>
        <v>0</v>
      </c>
      <c r="AV339" s="53">
        <f t="shared" ca="1" si="161"/>
        <v>0</v>
      </c>
      <c r="AW339" s="53">
        <f t="shared" ca="1" si="162"/>
        <v>0</v>
      </c>
      <c r="AX339" s="53">
        <f t="shared" ca="1" si="163"/>
        <v>1</v>
      </c>
      <c r="AY339" s="53">
        <f t="shared" ca="1" si="164"/>
        <v>0</v>
      </c>
      <c r="AZ339" s="53">
        <f t="shared" ca="1" si="165"/>
        <v>0</v>
      </c>
      <c r="BA339" s="53">
        <f t="shared" ca="1" si="166"/>
        <v>0</v>
      </c>
      <c r="BB339" s="53">
        <f t="shared" ca="1" si="167"/>
        <v>0</v>
      </c>
      <c r="BC339" s="53">
        <f t="shared" ca="1" si="168"/>
        <v>0</v>
      </c>
      <c r="BD339" s="53">
        <f t="shared" ca="1" si="169"/>
        <v>0</v>
      </c>
      <c r="BE339" s="53">
        <f t="shared" ca="1" si="170"/>
        <v>0</v>
      </c>
      <c r="BF339" s="53">
        <f t="shared" ca="1" si="171"/>
        <v>0</v>
      </c>
      <c r="BG339" s="53">
        <f t="shared" ca="1" si="172"/>
        <v>0</v>
      </c>
      <c r="BH339" s="53">
        <f t="shared" ca="1" si="173"/>
        <v>0</v>
      </c>
      <c r="BI339" s="53">
        <f t="shared" ca="1" si="174"/>
        <v>0</v>
      </c>
      <c r="BJ339" s="53">
        <f t="shared" ca="1" si="175"/>
        <v>0</v>
      </c>
      <c r="BK339" s="53">
        <f t="shared" ca="1" si="176"/>
        <v>0</v>
      </c>
      <c r="BL339" s="53">
        <f t="shared" ca="1" si="177"/>
        <v>0</v>
      </c>
      <c r="BM339" s="53">
        <f t="shared" ca="1" si="178"/>
        <v>0</v>
      </c>
      <c r="BN339" s="53">
        <f t="shared" ca="1" si="179"/>
        <v>0</v>
      </c>
      <c r="BO339" s="53">
        <f t="shared" ca="1" si="180"/>
        <v>0</v>
      </c>
      <c r="BP339" s="53">
        <f t="shared" ca="1" si="181"/>
        <v>0</v>
      </c>
      <c r="BQ339" s="53">
        <f t="shared" ca="1" si="182"/>
        <v>0</v>
      </c>
      <c r="BR339" s="53">
        <f t="shared" ca="1" si="183"/>
        <v>0</v>
      </c>
      <c r="BS339" s="53">
        <f t="shared" ca="1" si="184"/>
        <v>0</v>
      </c>
      <c r="BU339" s="53">
        <v>0</v>
      </c>
      <c r="BV339" s="53">
        <v>0</v>
      </c>
      <c r="BW339" s="53">
        <v>0</v>
      </c>
      <c r="BX339" s="53">
        <v>0</v>
      </c>
      <c r="BY339" s="53">
        <v>0</v>
      </c>
      <c r="BZ339" s="53">
        <v>0</v>
      </c>
      <c r="CA339" s="53">
        <v>0</v>
      </c>
      <c r="CB339" s="53">
        <v>0</v>
      </c>
      <c r="CC339" s="53">
        <v>0</v>
      </c>
      <c r="CD339" s="53">
        <v>0</v>
      </c>
      <c r="CE339" s="53">
        <v>0</v>
      </c>
      <c r="CF339" s="53">
        <v>0</v>
      </c>
      <c r="CG339" s="53">
        <v>0</v>
      </c>
      <c r="CH339" s="53">
        <v>0</v>
      </c>
      <c r="CI339" s="53">
        <v>7</v>
      </c>
      <c r="CJ339" s="53">
        <v>0</v>
      </c>
      <c r="CK339" s="53">
        <v>0</v>
      </c>
      <c r="CL339" s="53">
        <v>0</v>
      </c>
      <c r="CM339" s="53">
        <v>0</v>
      </c>
      <c r="CN339" s="53">
        <v>0</v>
      </c>
      <c r="CO339" s="53">
        <v>0</v>
      </c>
      <c r="CP339" s="53">
        <v>0</v>
      </c>
      <c r="CQ339" s="53">
        <v>0</v>
      </c>
      <c r="CR339" s="53">
        <v>0</v>
      </c>
      <c r="CS339" s="53">
        <v>0</v>
      </c>
      <c r="CT339" s="53">
        <v>0</v>
      </c>
      <c r="CU339" s="53">
        <v>0</v>
      </c>
      <c r="CV339" s="53">
        <v>0</v>
      </c>
      <c r="CW339" s="53">
        <v>0</v>
      </c>
      <c r="CX339" s="53">
        <v>0</v>
      </c>
      <c r="CY339" s="53">
        <v>0</v>
      </c>
      <c r="CZ339" s="53">
        <v>0</v>
      </c>
      <c r="DA339" s="53">
        <v>0</v>
      </c>
      <c r="DB339" s="53">
        <v>0</v>
      </c>
      <c r="DC339" s="53">
        <v>0</v>
      </c>
      <c r="DD339" s="53">
        <v>0</v>
      </c>
    </row>
    <row r="340" spans="31:108">
      <c r="AE340" s="59">
        <v>248</v>
      </c>
      <c r="AF340" s="59">
        <f ca="1">IF(AI340&lt;&gt;0,0,COUNTIF(AI$92:$AI340,0))</f>
        <v>0</v>
      </c>
      <c r="AG340" s="59" t="s">
        <v>342</v>
      </c>
      <c r="AH340" s="59" t="s">
        <v>355</v>
      </c>
      <c r="AI340" s="59">
        <f t="shared" ca="1" si="148"/>
        <v>1</v>
      </c>
      <c r="AJ340" s="53">
        <f t="shared" ca="1" si="149"/>
        <v>0</v>
      </c>
      <c r="AK340" s="53">
        <f t="shared" ca="1" si="150"/>
        <v>0</v>
      </c>
      <c r="AL340" s="53">
        <f t="shared" ca="1" si="151"/>
        <v>0</v>
      </c>
      <c r="AM340" s="53">
        <f t="shared" ca="1" si="152"/>
        <v>0</v>
      </c>
      <c r="AN340" s="53">
        <f t="shared" ca="1" si="153"/>
        <v>0</v>
      </c>
      <c r="AO340" s="53">
        <f t="shared" ca="1" si="154"/>
        <v>0</v>
      </c>
      <c r="AP340" s="53">
        <f t="shared" ca="1" si="155"/>
        <v>0</v>
      </c>
      <c r="AQ340" s="53">
        <f t="shared" ca="1" si="156"/>
        <v>0</v>
      </c>
      <c r="AR340" s="53">
        <f t="shared" ca="1" si="157"/>
        <v>0</v>
      </c>
      <c r="AS340" s="53">
        <f t="shared" ca="1" si="158"/>
        <v>0</v>
      </c>
      <c r="AT340" s="53">
        <f t="shared" ca="1" si="159"/>
        <v>0</v>
      </c>
      <c r="AU340" s="53">
        <f t="shared" ca="1" si="160"/>
        <v>0</v>
      </c>
      <c r="AV340" s="53">
        <f t="shared" ca="1" si="161"/>
        <v>0</v>
      </c>
      <c r="AW340" s="53">
        <f t="shared" ca="1" si="162"/>
        <v>0</v>
      </c>
      <c r="AX340" s="53">
        <f t="shared" ca="1" si="163"/>
        <v>1</v>
      </c>
      <c r="AY340" s="53">
        <f t="shared" ca="1" si="164"/>
        <v>0</v>
      </c>
      <c r="AZ340" s="53">
        <f t="shared" ca="1" si="165"/>
        <v>0</v>
      </c>
      <c r="BA340" s="53">
        <f t="shared" ca="1" si="166"/>
        <v>0</v>
      </c>
      <c r="BB340" s="53">
        <f t="shared" ca="1" si="167"/>
        <v>0</v>
      </c>
      <c r="BC340" s="53">
        <f t="shared" ca="1" si="168"/>
        <v>0</v>
      </c>
      <c r="BD340" s="53">
        <f t="shared" ca="1" si="169"/>
        <v>0</v>
      </c>
      <c r="BE340" s="53">
        <f t="shared" ca="1" si="170"/>
        <v>0</v>
      </c>
      <c r="BF340" s="53">
        <f t="shared" ca="1" si="171"/>
        <v>0</v>
      </c>
      <c r="BG340" s="53">
        <f t="shared" ca="1" si="172"/>
        <v>0</v>
      </c>
      <c r="BH340" s="53">
        <f t="shared" ca="1" si="173"/>
        <v>0</v>
      </c>
      <c r="BI340" s="53">
        <f t="shared" ca="1" si="174"/>
        <v>0</v>
      </c>
      <c r="BJ340" s="53">
        <f t="shared" ca="1" si="175"/>
        <v>0</v>
      </c>
      <c r="BK340" s="53">
        <f t="shared" ca="1" si="176"/>
        <v>0</v>
      </c>
      <c r="BL340" s="53">
        <f t="shared" ca="1" si="177"/>
        <v>0</v>
      </c>
      <c r="BM340" s="53">
        <f t="shared" ca="1" si="178"/>
        <v>0</v>
      </c>
      <c r="BN340" s="53">
        <f t="shared" ca="1" si="179"/>
        <v>0</v>
      </c>
      <c r="BO340" s="53">
        <f t="shared" ca="1" si="180"/>
        <v>0</v>
      </c>
      <c r="BP340" s="53">
        <f t="shared" ca="1" si="181"/>
        <v>0</v>
      </c>
      <c r="BQ340" s="53">
        <f t="shared" ca="1" si="182"/>
        <v>0</v>
      </c>
      <c r="BR340" s="53">
        <f t="shared" ca="1" si="183"/>
        <v>0</v>
      </c>
      <c r="BS340" s="53">
        <f t="shared" ca="1" si="184"/>
        <v>0</v>
      </c>
      <c r="BU340" s="53">
        <v>0</v>
      </c>
      <c r="BV340" s="53">
        <v>0</v>
      </c>
      <c r="BW340" s="53">
        <v>0</v>
      </c>
      <c r="BX340" s="53">
        <v>0</v>
      </c>
      <c r="BY340" s="53">
        <v>0</v>
      </c>
      <c r="BZ340" s="53">
        <v>0</v>
      </c>
      <c r="CA340" s="53">
        <v>0</v>
      </c>
      <c r="CB340" s="53">
        <v>0</v>
      </c>
      <c r="CC340" s="53">
        <v>0</v>
      </c>
      <c r="CD340" s="53">
        <v>0</v>
      </c>
      <c r="CE340" s="53">
        <v>0</v>
      </c>
      <c r="CF340" s="53">
        <v>0</v>
      </c>
      <c r="CG340" s="53">
        <v>0</v>
      </c>
      <c r="CH340" s="53">
        <v>0</v>
      </c>
      <c r="CI340" s="53">
        <v>7</v>
      </c>
      <c r="CJ340" s="53">
        <v>0</v>
      </c>
      <c r="CK340" s="53">
        <v>0</v>
      </c>
      <c r="CL340" s="53">
        <v>0</v>
      </c>
      <c r="CM340" s="53">
        <v>0</v>
      </c>
      <c r="CN340" s="53">
        <v>0</v>
      </c>
      <c r="CO340" s="53">
        <v>0</v>
      </c>
      <c r="CP340" s="53">
        <v>0</v>
      </c>
      <c r="CQ340" s="53">
        <v>0</v>
      </c>
      <c r="CR340" s="53">
        <v>0</v>
      </c>
      <c r="CS340" s="53">
        <v>0</v>
      </c>
      <c r="CT340" s="53">
        <v>0</v>
      </c>
      <c r="CU340" s="53">
        <v>0</v>
      </c>
      <c r="CV340" s="53">
        <v>0</v>
      </c>
      <c r="CW340" s="53">
        <v>0</v>
      </c>
      <c r="CX340" s="53">
        <v>0</v>
      </c>
      <c r="CY340" s="53">
        <v>0</v>
      </c>
      <c r="CZ340" s="53">
        <v>0</v>
      </c>
      <c r="DA340" s="53">
        <v>0</v>
      </c>
      <c r="DB340" s="53">
        <v>0</v>
      </c>
      <c r="DC340" s="53">
        <v>0</v>
      </c>
      <c r="DD340" s="53">
        <v>0</v>
      </c>
    </row>
    <row r="341" spans="31:108">
      <c r="AE341" s="59">
        <v>249</v>
      </c>
      <c r="AF341" s="59">
        <f ca="1">IF(AI341&lt;&gt;0,0,COUNTIF(AI$92:$AI341,0))</f>
        <v>0</v>
      </c>
      <c r="AG341" s="59" t="s">
        <v>342</v>
      </c>
      <c r="AH341" s="59" t="s">
        <v>356</v>
      </c>
      <c r="AI341" s="59">
        <f t="shared" ca="1" si="148"/>
        <v>1</v>
      </c>
      <c r="AJ341" s="53">
        <f t="shared" ca="1" si="149"/>
        <v>0</v>
      </c>
      <c r="AK341" s="53">
        <f t="shared" ca="1" si="150"/>
        <v>0</v>
      </c>
      <c r="AL341" s="53">
        <f t="shared" ca="1" si="151"/>
        <v>0</v>
      </c>
      <c r="AM341" s="53">
        <f t="shared" ca="1" si="152"/>
        <v>0</v>
      </c>
      <c r="AN341" s="53">
        <f t="shared" ca="1" si="153"/>
        <v>0</v>
      </c>
      <c r="AO341" s="53">
        <f t="shared" ca="1" si="154"/>
        <v>0</v>
      </c>
      <c r="AP341" s="53">
        <f t="shared" ca="1" si="155"/>
        <v>0</v>
      </c>
      <c r="AQ341" s="53">
        <f t="shared" ca="1" si="156"/>
        <v>0</v>
      </c>
      <c r="AR341" s="53">
        <f t="shared" ca="1" si="157"/>
        <v>0</v>
      </c>
      <c r="AS341" s="53">
        <f t="shared" ca="1" si="158"/>
        <v>0</v>
      </c>
      <c r="AT341" s="53">
        <f t="shared" ca="1" si="159"/>
        <v>0</v>
      </c>
      <c r="AU341" s="53">
        <f t="shared" ca="1" si="160"/>
        <v>0</v>
      </c>
      <c r="AV341" s="53">
        <f t="shared" ca="1" si="161"/>
        <v>0</v>
      </c>
      <c r="AW341" s="53">
        <f t="shared" ca="1" si="162"/>
        <v>0</v>
      </c>
      <c r="AX341" s="53">
        <f t="shared" ca="1" si="163"/>
        <v>1</v>
      </c>
      <c r="AY341" s="53">
        <f t="shared" ca="1" si="164"/>
        <v>0</v>
      </c>
      <c r="AZ341" s="53">
        <f t="shared" ca="1" si="165"/>
        <v>0</v>
      </c>
      <c r="BA341" s="53">
        <f t="shared" ca="1" si="166"/>
        <v>0</v>
      </c>
      <c r="BB341" s="53">
        <f t="shared" ca="1" si="167"/>
        <v>0</v>
      </c>
      <c r="BC341" s="53">
        <f t="shared" ca="1" si="168"/>
        <v>0</v>
      </c>
      <c r="BD341" s="53">
        <f t="shared" ca="1" si="169"/>
        <v>0</v>
      </c>
      <c r="BE341" s="53">
        <f t="shared" ca="1" si="170"/>
        <v>0</v>
      </c>
      <c r="BF341" s="53">
        <f t="shared" ca="1" si="171"/>
        <v>0</v>
      </c>
      <c r="BG341" s="53">
        <f t="shared" ca="1" si="172"/>
        <v>0</v>
      </c>
      <c r="BH341" s="53">
        <f t="shared" ca="1" si="173"/>
        <v>0</v>
      </c>
      <c r="BI341" s="53">
        <f t="shared" ca="1" si="174"/>
        <v>0</v>
      </c>
      <c r="BJ341" s="53">
        <f t="shared" ca="1" si="175"/>
        <v>0</v>
      </c>
      <c r="BK341" s="53">
        <f t="shared" ca="1" si="176"/>
        <v>0</v>
      </c>
      <c r="BL341" s="53">
        <f t="shared" ca="1" si="177"/>
        <v>0</v>
      </c>
      <c r="BM341" s="53">
        <f t="shared" ca="1" si="178"/>
        <v>0</v>
      </c>
      <c r="BN341" s="53">
        <f t="shared" ca="1" si="179"/>
        <v>0</v>
      </c>
      <c r="BO341" s="53">
        <f t="shared" ca="1" si="180"/>
        <v>0</v>
      </c>
      <c r="BP341" s="53">
        <f t="shared" ca="1" si="181"/>
        <v>0</v>
      </c>
      <c r="BQ341" s="53">
        <f t="shared" ca="1" si="182"/>
        <v>0</v>
      </c>
      <c r="BR341" s="53">
        <f t="shared" ca="1" si="183"/>
        <v>0</v>
      </c>
      <c r="BS341" s="53">
        <f t="shared" ca="1" si="184"/>
        <v>0</v>
      </c>
      <c r="BU341" s="53">
        <v>0</v>
      </c>
      <c r="BV341" s="53">
        <v>0</v>
      </c>
      <c r="BW341" s="53">
        <v>0</v>
      </c>
      <c r="BX341" s="53">
        <v>0</v>
      </c>
      <c r="BY341" s="53">
        <v>0</v>
      </c>
      <c r="BZ341" s="53">
        <v>0</v>
      </c>
      <c r="CA341" s="53">
        <v>0</v>
      </c>
      <c r="CB341" s="53">
        <v>0</v>
      </c>
      <c r="CC341" s="53">
        <v>0</v>
      </c>
      <c r="CD341" s="53">
        <v>0</v>
      </c>
      <c r="CE341" s="53">
        <v>0</v>
      </c>
      <c r="CF341" s="53">
        <v>0</v>
      </c>
      <c r="CG341" s="53">
        <v>0</v>
      </c>
      <c r="CH341" s="53">
        <v>0</v>
      </c>
      <c r="CI341" s="53">
        <v>7</v>
      </c>
      <c r="CJ341" s="53">
        <v>0</v>
      </c>
      <c r="CK341" s="53">
        <v>0</v>
      </c>
      <c r="CL341" s="53">
        <v>0</v>
      </c>
      <c r="CM341" s="53">
        <v>0</v>
      </c>
      <c r="CN341" s="53">
        <v>0</v>
      </c>
      <c r="CO341" s="53">
        <v>0</v>
      </c>
      <c r="CP341" s="53">
        <v>0</v>
      </c>
      <c r="CQ341" s="53">
        <v>0</v>
      </c>
      <c r="CR341" s="53">
        <v>0</v>
      </c>
      <c r="CS341" s="53">
        <v>0</v>
      </c>
      <c r="CT341" s="53">
        <v>0</v>
      </c>
      <c r="CU341" s="53">
        <v>0</v>
      </c>
      <c r="CV341" s="53">
        <v>0</v>
      </c>
      <c r="CW341" s="53">
        <v>0</v>
      </c>
      <c r="CX341" s="53">
        <v>0</v>
      </c>
      <c r="CY341" s="53">
        <v>0</v>
      </c>
      <c r="CZ341" s="53">
        <v>0</v>
      </c>
      <c r="DA341" s="53">
        <v>0</v>
      </c>
      <c r="DB341" s="53">
        <v>0</v>
      </c>
      <c r="DC341" s="53">
        <v>0</v>
      </c>
      <c r="DD341" s="53">
        <v>0</v>
      </c>
    </row>
    <row r="342" spans="31:108">
      <c r="AE342" s="59">
        <v>250</v>
      </c>
      <c r="AF342" s="59">
        <f ca="1">IF(AI342&lt;&gt;0,0,COUNTIF(AI$92:$AI342,0))</f>
        <v>0</v>
      </c>
      <c r="AG342" s="59" t="s">
        <v>342</v>
      </c>
      <c r="AH342" s="59" t="s">
        <v>357</v>
      </c>
      <c r="AI342" s="59">
        <f t="shared" ca="1" si="148"/>
        <v>2</v>
      </c>
      <c r="AJ342" s="53">
        <f t="shared" ca="1" si="149"/>
        <v>0</v>
      </c>
      <c r="AK342" s="53">
        <f t="shared" ca="1" si="150"/>
        <v>0</v>
      </c>
      <c r="AL342" s="53">
        <f t="shared" ca="1" si="151"/>
        <v>0</v>
      </c>
      <c r="AM342" s="53">
        <f t="shared" ca="1" si="152"/>
        <v>0</v>
      </c>
      <c r="AN342" s="53">
        <f t="shared" ca="1" si="153"/>
        <v>0</v>
      </c>
      <c r="AO342" s="53">
        <f t="shared" ca="1" si="154"/>
        <v>0</v>
      </c>
      <c r="AP342" s="53">
        <f t="shared" ca="1" si="155"/>
        <v>0</v>
      </c>
      <c r="AQ342" s="53">
        <f t="shared" ca="1" si="156"/>
        <v>1</v>
      </c>
      <c r="AR342" s="53">
        <f t="shared" ca="1" si="157"/>
        <v>0</v>
      </c>
      <c r="AS342" s="53">
        <f t="shared" ca="1" si="158"/>
        <v>0</v>
      </c>
      <c r="AT342" s="53">
        <f t="shared" ca="1" si="159"/>
        <v>0</v>
      </c>
      <c r="AU342" s="53">
        <f t="shared" ca="1" si="160"/>
        <v>0</v>
      </c>
      <c r="AV342" s="53">
        <f t="shared" ca="1" si="161"/>
        <v>0</v>
      </c>
      <c r="AW342" s="53">
        <f t="shared" ca="1" si="162"/>
        <v>0</v>
      </c>
      <c r="AX342" s="53">
        <f t="shared" ca="1" si="163"/>
        <v>1</v>
      </c>
      <c r="AY342" s="53">
        <f t="shared" ca="1" si="164"/>
        <v>0</v>
      </c>
      <c r="AZ342" s="53">
        <f t="shared" ca="1" si="165"/>
        <v>0</v>
      </c>
      <c r="BA342" s="53">
        <f t="shared" ca="1" si="166"/>
        <v>0</v>
      </c>
      <c r="BB342" s="53">
        <f t="shared" ca="1" si="167"/>
        <v>0</v>
      </c>
      <c r="BC342" s="53">
        <f t="shared" ca="1" si="168"/>
        <v>0</v>
      </c>
      <c r="BD342" s="53">
        <f t="shared" ca="1" si="169"/>
        <v>0</v>
      </c>
      <c r="BE342" s="53">
        <f t="shared" ca="1" si="170"/>
        <v>0</v>
      </c>
      <c r="BF342" s="53">
        <f t="shared" ca="1" si="171"/>
        <v>0</v>
      </c>
      <c r="BG342" s="53">
        <f t="shared" ca="1" si="172"/>
        <v>0</v>
      </c>
      <c r="BH342" s="53">
        <f t="shared" ca="1" si="173"/>
        <v>0</v>
      </c>
      <c r="BI342" s="53">
        <f t="shared" ca="1" si="174"/>
        <v>0</v>
      </c>
      <c r="BJ342" s="53">
        <f t="shared" ca="1" si="175"/>
        <v>0</v>
      </c>
      <c r="BK342" s="53">
        <f t="shared" ca="1" si="176"/>
        <v>0</v>
      </c>
      <c r="BL342" s="53">
        <f t="shared" ca="1" si="177"/>
        <v>0</v>
      </c>
      <c r="BM342" s="53">
        <f t="shared" ca="1" si="178"/>
        <v>0</v>
      </c>
      <c r="BN342" s="53">
        <f t="shared" ca="1" si="179"/>
        <v>0</v>
      </c>
      <c r="BO342" s="53">
        <f t="shared" ca="1" si="180"/>
        <v>0</v>
      </c>
      <c r="BP342" s="53">
        <f t="shared" ca="1" si="181"/>
        <v>0</v>
      </c>
      <c r="BQ342" s="53">
        <f t="shared" ca="1" si="182"/>
        <v>0</v>
      </c>
      <c r="BR342" s="53">
        <f t="shared" ca="1" si="183"/>
        <v>0</v>
      </c>
      <c r="BS342" s="53">
        <f t="shared" ca="1" si="184"/>
        <v>0</v>
      </c>
      <c r="BU342" s="53">
        <v>0</v>
      </c>
      <c r="BV342" s="53">
        <v>0</v>
      </c>
      <c r="BW342" s="53">
        <v>0</v>
      </c>
      <c r="BX342" s="53">
        <v>0</v>
      </c>
      <c r="BY342" s="53">
        <v>0</v>
      </c>
      <c r="BZ342" s="53">
        <v>0</v>
      </c>
      <c r="CA342" s="53">
        <v>0</v>
      </c>
      <c r="CB342" s="53">
        <v>7</v>
      </c>
      <c r="CC342" s="53">
        <v>0</v>
      </c>
      <c r="CD342" s="53">
        <v>0</v>
      </c>
      <c r="CE342" s="53">
        <v>0</v>
      </c>
      <c r="CF342" s="53">
        <v>0</v>
      </c>
      <c r="CG342" s="53">
        <v>0</v>
      </c>
      <c r="CH342" s="53">
        <v>0</v>
      </c>
      <c r="CI342" s="53">
        <v>8</v>
      </c>
      <c r="CJ342" s="53">
        <v>0</v>
      </c>
      <c r="CK342" s="53">
        <v>0</v>
      </c>
      <c r="CL342" s="53">
        <v>0</v>
      </c>
      <c r="CM342" s="53">
        <v>0</v>
      </c>
      <c r="CN342" s="53">
        <v>0</v>
      </c>
      <c r="CO342" s="53">
        <v>0</v>
      </c>
      <c r="CP342" s="53">
        <v>0</v>
      </c>
      <c r="CQ342" s="53">
        <v>0</v>
      </c>
      <c r="CR342" s="53">
        <v>0</v>
      </c>
      <c r="CS342" s="53">
        <v>0</v>
      </c>
      <c r="CT342" s="53">
        <v>0</v>
      </c>
      <c r="CU342" s="53">
        <v>0</v>
      </c>
      <c r="CV342" s="53">
        <v>0</v>
      </c>
      <c r="CW342" s="53">
        <v>0</v>
      </c>
      <c r="CX342" s="53">
        <v>0</v>
      </c>
      <c r="CY342" s="53">
        <v>0</v>
      </c>
      <c r="CZ342" s="53">
        <v>0</v>
      </c>
      <c r="DA342" s="53">
        <v>0</v>
      </c>
      <c r="DB342" s="53">
        <v>0</v>
      </c>
      <c r="DC342" s="53">
        <v>0</v>
      </c>
      <c r="DD342" s="53">
        <v>0</v>
      </c>
    </row>
    <row r="343" spans="31:108">
      <c r="AE343" s="59">
        <v>251</v>
      </c>
      <c r="AF343" s="59">
        <f ca="1">IF(AI343&lt;&gt;0,0,COUNTIF(AI$92:$AI343,0))</f>
        <v>0</v>
      </c>
      <c r="AG343" s="59" t="s">
        <v>358</v>
      </c>
      <c r="AH343" s="59" t="s">
        <v>359</v>
      </c>
      <c r="AI343" s="59">
        <f t="shared" ca="1" si="148"/>
        <v>1</v>
      </c>
      <c r="AJ343" s="53">
        <f t="shared" ca="1" si="149"/>
        <v>0</v>
      </c>
      <c r="AK343" s="53">
        <f t="shared" ca="1" si="150"/>
        <v>0</v>
      </c>
      <c r="AL343" s="53">
        <f t="shared" ca="1" si="151"/>
        <v>0</v>
      </c>
      <c r="AM343" s="53">
        <f t="shared" ca="1" si="152"/>
        <v>0</v>
      </c>
      <c r="AN343" s="53">
        <f t="shared" ca="1" si="153"/>
        <v>0</v>
      </c>
      <c r="AO343" s="53">
        <f t="shared" ca="1" si="154"/>
        <v>0</v>
      </c>
      <c r="AP343" s="53">
        <f t="shared" ca="1" si="155"/>
        <v>1</v>
      </c>
      <c r="AQ343" s="53">
        <f t="shared" ca="1" si="156"/>
        <v>0</v>
      </c>
      <c r="AR343" s="53">
        <f t="shared" ca="1" si="157"/>
        <v>0</v>
      </c>
      <c r="AS343" s="53">
        <f t="shared" ca="1" si="158"/>
        <v>0</v>
      </c>
      <c r="AT343" s="53">
        <f t="shared" ca="1" si="159"/>
        <v>0</v>
      </c>
      <c r="AU343" s="53">
        <f t="shared" ca="1" si="160"/>
        <v>0</v>
      </c>
      <c r="AV343" s="53">
        <f t="shared" ca="1" si="161"/>
        <v>0</v>
      </c>
      <c r="AW343" s="53">
        <f t="shared" ca="1" si="162"/>
        <v>0</v>
      </c>
      <c r="AX343" s="53">
        <f t="shared" ca="1" si="163"/>
        <v>0</v>
      </c>
      <c r="AY343" s="53">
        <f t="shared" ca="1" si="164"/>
        <v>0</v>
      </c>
      <c r="AZ343" s="53">
        <f t="shared" ca="1" si="165"/>
        <v>0</v>
      </c>
      <c r="BA343" s="53">
        <f t="shared" ca="1" si="166"/>
        <v>0</v>
      </c>
      <c r="BB343" s="53">
        <f t="shared" ca="1" si="167"/>
        <v>0</v>
      </c>
      <c r="BC343" s="53">
        <f t="shared" ca="1" si="168"/>
        <v>0</v>
      </c>
      <c r="BD343" s="53">
        <f t="shared" ca="1" si="169"/>
        <v>0</v>
      </c>
      <c r="BE343" s="53">
        <f t="shared" ca="1" si="170"/>
        <v>0</v>
      </c>
      <c r="BF343" s="53">
        <f t="shared" ca="1" si="171"/>
        <v>0</v>
      </c>
      <c r="BG343" s="53">
        <f t="shared" ca="1" si="172"/>
        <v>0</v>
      </c>
      <c r="BH343" s="53">
        <f t="shared" ca="1" si="173"/>
        <v>0</v>
      </c>
      <c r="BI343" s="53">
        <f t="shared" ca="1" si="174"/>
        <v>0</v>
      </c>
      <c r="BJ343" s="53">
        <f t="shared" ca="1" si="175"/>
        <v>0</v>
      </c>
      <c r="BK343" s="53">
        <f t="shared" ca="1" si="176"/>
        <v>0</v>
      </c>
      <c r="BL343" s="53">
        <f t="shared" ca="1" si="177"/>
        <v>0</v>
      </c>
      <c r="BM343" s="53">
        <f t="shared" ca="1" si="178"/>
        <v>0</v>
      </c>
      <c r="BN343" s="53">
        <f t="shared" ca="1" si="179"/>
        <v>0</v>
      </c>
      <c r="BO343" s="53">
        <f t="shared" ca="1" si="180"/>
        <v>0</v>
      </c>
      <c r="BP343" s="53">
        <f t="shared" ca="1" si="181"/>
        <v>0</v>
      </c>
      <c r="BQ343" s="53">
        <f t="shared" ca="1" si="182"/>
        <v>0</v>
      </c>
      <c r="BR343" s="53">
        <f t="shared" ca="1" si="183"/>
        <v>0</v>
      </c>
      <c r="BS343" s="53">
        <f t="shared" ca="1" si="184"/>
        <v>0</v>
      </c>
      <c r="BU343" s="53">
        <v>0</v>
      </c>
      <c r="BV343" s="53">
        <v>0</v>
      </c>
      <c r="BW343" s="53">
        <v>0</v>
      </c>
      <c r="BX343" s="53">
        <v>0</v>
      </c>
      <c r="BY343" s="53">
        <v>0</v>
      </c>
      <c r="BZ343" s="53">
        <v>0</v>
      </c>
      <c r="CA343" s="53">
        <v>1</v>
      </c>
      <c r="CB343" s="53">
        <v>0</v>
      </c>
      <c r="CC343" s="53">
        <v>0</v>
      </c>
      <c r="CD343" s="53">
        <v>0</v>
      </c>
      <c r="CE343" s="53">
        <v>0</v>
      </c>
      <c r="CF343" s="53">
        <v>0</v>
      </c>
      <c r="CG343" s="53">
        <v>0</v>
      </c>
      <c r="CH343" s="53">
        <v>0</v>
      </c>
      <c r="CI343" s="53">
        <v>0</v>
      </c>
      <c r="CJ343" s="53">
        <v>0</v>
      </c>
      <c r="CK343" s="53">
        <v>0</v>
      </c>
      <c r="CL343" s="53">
        <v>0</v>
      </c>
      <c r="CM343" s="53">
        <v>0</v>
      </c>
      <c r="CN343" s="53">
        <v>0</v>
      </c>
      <c r="CO343" s="53">
        <v>0</v>
      </c>
      <c r="CP343" s="53">
        <v>0</v>
      </c>
      <c r="CQ343" s="53">
        <v>0</v>
      </c>
      <c r="CR343" s="53">
        <v>0</v>
      </c>
      <c r="CS343" s="53">
        <v>0</v>
      </c>
      <c r="CT343" s="53">
        <v>0</v>
      </c>
      <c r="CU343" s="53">
        <v>0</v>
      </c>
      <c r="CV343" s="53">
        <v>0</v>
      </c>
      <c r="CW343" s="53">
        <v>0</v>
      </c>
      <c r="CX343" s="53">
        <v>0</v>
      </c>
      <c r="CY343" s="53">
        <v>0</v>
      </c>
      <c r="CZ343" s="53">
        <v>0</v>
      </c>
      <c r="DA343" s="53">
        <v>0</v>
      </c>
      <c r="DB343" s="53">
        <v>0</v>
      </c>
      <c r="DC343" s="53">
        <v>0</v>
      </c>
      <c r="DD343" s="53">
        <v>0</v>
      </c>
    </row>
    <row r="344" spans="31:108">
      <c r="AE344" s="59">
        <v>252</v>
      </c>
      <c r="AF344" s="59">
        <f ca="1">IF(AI344&lt;&gt;0,0,COUNTIF(AI$92:$AI344,0))</f>
        <v>0</v>
      </c>
      <c r="AG344" s="59" t="s">
        <v>358</v>
      </c>
      <c r="AH344" s="59" t="s">
        <v>360</v>
      </c>
      <c r="AI344" s="59">
        <f t="shared" ca="1" si="148"/>
        <v>1</v>
      </c>
      <c r="AJ344" s="53">
        <f t="shared" ca="1" si="149"/>
        <v>0</v>
      </c>
      <c r="AK344" s="53">
        <f t="shared" ca="1" si="150"/>
        <v>0</v>
      </c>
      <c r="AL344" s="53">
        <f t="shared" ca="1" si="151"/>
        <v>0</v>
      </c>
      <c r="AM344" s="53">
        <f t="shared" ca="1" si="152"/>
        <v>0</v>
      </c>
      <c r="AN344" s="53">
        <f t="shared" ca="1" si="153"/>
        <v>0</v>
      </c>
      <c r="AO344" s="53">
        <f t="shared" ca="1" si="154"/>
        <v>0</v>
      </c>
      <c r="AP344" s="53">
        <f t="shared" ca="1" si="155"/>
        <v>1</v>
      </c>
      <c r="AQ344" s="53">
        <f t="shared" ca="1" si="156"/>
        <v>0</v>
      </c>
      <c r="AR344" s="53">
        <f t="shared" ca="1" si="157"/>
        <v>0</v>
      </c>
      <c r="AS344" s="53">
        <f t="shared" ca="1" si="158"/>
        <v>0</v>
      </c>
      <c r="AT344" s="53">
        <f t="shared" ca="1" si="159"/>
        <v>0</v>
      </c>
      <c r="AU344" s="53">
        <f t="shared" ca="1" si="160"/>
        <v>0</v>
      </c>
      <c r="AV344" s="53">
        <f t="shared" ca="1" si="161"/>
        <v>0</v>
      </c>
      <c r="AW344" s="53">
        <f t="shared" ca="1" si="162"/>
        <v>0</v>
      </c>
      <c r="AX344" s="53">
        <f t="shared" ca="1" si="163"/>
        <v>0</v>
      </c>
      <c r="AY344" s="53">
        <f t="shared" ca="1" si="164"/>
        <v>0</v>
      </c>
      <c r="AZ344" s="53">
        <f t="shared" ca="1" si="165"/>
        <v>0</v>
      </c>
      <c r="BA344" s="53">
        <f t="shared" ca="1" si="166"/>
        <v>0</v>
      </c>
      <c r="BB344" s="53">
        <f t="shared" ca="1" si="167"/>
        <v>0</v>
      </c>
      <c r="BC344" s="53">
        <f t="shared" ca="1" si="168"/>
        <v>0</v>
      </c>
      <c r="BD344" s="53">
        <f t="shared" ca="1" si="169"/>
        <v>0</v>
      </c>
      <c r="BE344" s="53">
        <f t="shared" ca="1" si="170"/>
        <v>0</v>
      </c>
      <c r="BF344" s="53">
        <f t="shared" ca="1" si="171"/>
        <v>0</v>
      </c>
      <c r="BG344" s="53">
        <f t="shared" ca="1" si="172"/>
        <v>0</v>
      </c>
      <c r="BH344" s="53">
        <f t="shared" ca="1" si="173"/>
        <v>0</v>
      </c>
      <c r="BI344" s="53">
        <f t="shared" ca="1" si="174"/>
        <v>0</v>
      </c>
      <c r="BJ344" s="53">
        <f t="shared" ca="1" si="175"/>
        <v>0</v>
      </c>
      <c r="BK344" s="53">
        <f t="shared" ca="1" si="176"/>
        <v>0</v>
      </c>
      <c r="BL344" s="53">
        <f t="shared" ca="1" si="177"/>
        <v>0</v>
      </c>
      <c r="BM344" s="53">
        <f t="shared" ca="1" si="178"/>
        <v>0</v>
      </c>
      <c r="BN344" s="53">
        <f t="shared" ca="1" si="179"/>
        <v>0</v>
      </c>
      <c r="BO344" s="53">
        <f t="shared" ca="1" si="180"/>
        <v>0</v>
      </c>
      <c r="BP344" s="53">
        <f t="shared" ca="1" si="181"/>
        <v>0</v>
      </c>
      <c r="BQ344" s="53">
        <f t="shared" ca="1" si="182"/>
        <v>0</v>
      </c>
      <c r="BR344" s="53">
        <f t="shared" ca="1" si="183"/>
        <v>0</v>
      </c>
      <c r="BS344" s="53">
        <f t="shared" ca="1" si="184"/>
        <v>0</v>
      </c>
      <c r="BU344" s="53">
        <v>0</v>
      </c>
      <c r="BV344" s="53">
        <v>0</v>
      </c>
      <c r="BW344" s="53">
        <v>0</v>
      </c>
      <c r="BX344" s="53">
        <v>0</v>
      </c>
      <c r="BY344" s="53">
        <v>0</v>
      </c>
      <c r="BZ344" s="53">
        <v>0</v>
      </c>
      <c r="CA344" s="53">
        <v>3</v>
      </c>
      <c r="CB344" s="53">
        <v>0</v>
      </c>
      <c r="CC344" s="53">
        <v>0</v>
      </c>
      <c r="CD344" s="53">
        <v>0</v>
      </c>
      <c r="CE344" s="53">
        <v>0</v>
      </c>
      <c r="CF344" s="53">
        <v>0</v>
      </c>
      <c r="CG344" s="53">
        <v>0</v>
      </c>
      <c r="CH344" s="53">
        <v>0</v>
      </c>
      <c r="CI344" s="53">
        <v>0</v>
      </c>
      <c r="CJ344" s="53">
        <v>0</v>
      </c>
      <c r="CK344" s="53">
        <v>0</v>
      </c>
      <c r="CL344" s="53">
        <v>0</v>
      </c>
      <c r="CM344" s="53">
        <v>0</v>
      </c>
      <c r="CN344" s="53">
        <v>0</v>
      </c>
      <c r="CO344" s="53">
        <v>0</v>
      </c>
      <c r="CP344" s="53">
        <v>0</v>
      </c>
      <c r="CQ344" s="53">
        <v>0</v>
      </c>
      <c r="CR344" s="53">
        <v>0</v>
      </c>
      <c r="CS344" s="53">
        <v>0</v>
      </c>
      <c r="CT344" s="53">
        <v>0</v>
      </c>
      <c r="CU344" s="53">
        <v>0</v>
      </c>
      <c r="CV344" s="53">
        <v>0</v>
      </c>
      <c r="CW344" s="53">
        <v>0</v>
      </c>
      <c r="CX344" s="53">
        <v>0</v>
      </c>
      <c r="CY344" s="53">
        <v>0</v>
      </c>
      <c r="CZ344" s="53">
        <v>0</v>
      </c>
      <c r="DA344" s="53">
        <v>0</v>
      </c>
      <c r="DB344" s="53">
        <v>0</v>
      </c>
      <c r="DC344" s="53">
        <v>0</v>
      </c>
      <c r="DD344" s="53">
        <v>0</v>
      </c>
    </row>
    <row r="345" spans="31:108">
      <c r="AE345" s="59">
        <v>253</v>
      </c>
      <c r="AF345" s="59">
        <f ca="1">IF(AI345&lt;&gt;0,0,COUNTIF(AI$92:$AI345,0))</f>
        <v>0</v>
      </c>
      <c r="AG345" s="59" t="s">
        <v>358</v>
      </c>
      <c r="AH345" s="59" t="s">
        <v>361</v>
      </c>
      <c r="AI345" s="59">
        <f t="shared" ca="1" si="148"/>
        <v>1</v>
      </c>
      <c r="AJ345" s="53">
        <f t="shared" ca="1" si="149"/>
        <v>0</v>
      </c>
      <c r="AK345" s="53">
        <f t="shared" ca="1" si="150"/>
        <v>0</v>
      </c>
      <c r="AL345" s="53">
        <f t="shared" ca="1" si="151"/>
        <v>0</v>
      </c>
      <c r="AM345" s="53">
        <f t="shared" ca="1" si="152"/>
        <v>0</v>
      </c>
      <c r="AN345" s="53">
        <f t="shared" ca="1" si="153"/>
        <v>0</v>
      </c>
      <c r="AO345" s="53">
        <f t="shared" ca="1" si="154"/>
        <v>0</v>
      </c>
      <c r="AP345" s="53">
        <f t="shared" ca="1" si="155"/>
        <v>1</v>
      </c>
      <c r="AQ345" s="53">
        <f t="shared" ca="1" si="156"/>
        <v>0</v>
      </c>
      <c r="AR345" s="53">
        <f t="shared" ca="1" si="157"/>
        <v>0</v>
      </c>
      <c r="AS345" s="53">
        <f t="shared" ca="1" si="158"/>
        <v>0</v>
      </c>
      <c r="AT345" s="53">
        <f t="shared" ca="1" si="159"/>
        <v>0</v>
      </c>
      <c r="AU345" s="53">
        <f t="shared" ca="1" si="160"/>
        <v>0</v>
      </c>
      <c r="AV345" s="53">
        <f t="shared" ca="1" si="161"/>
        <v>0</v>
      </c>
      <c r="AW345" s="53">
        <f t="shared" ca="1" si="162"/>
        <v>0</v>
      </c>
      <c r="AX345" s="53">
        <f t="shared" ca="1" si="163"/>
        <v>0</v>
      </c>
      <c r="AY345" s="53">
        <f t="shared" ca="1" si="164"/>
        <v>0</v>
      </c>
      <c r="AZ345" s="53">
        <f t="shared" ca="1" si="165"/>
        <v>0</v>
      </c>
      <c r="BA345" s="53">
        <f t="shared" ca="1" si="166"/>
        <v>0</v>
      </c>
      <c r="BB345" s="53">
        <f t="shared" ca="1" si="167"/>
        <v>0</v>
      </c>
      <c r="BC345" s="53">
        <f t="shared" ca="1" si="168"/>
        <v>0</v>
      </c>
      <c r="BD345" s="53">
        <f t="shared" ca="1" si="169"/>
        <v>0</v>
      </c>
      <c r="BE345" s="53">
        <f t="shared" ca="1" si="170"/>
        <v>0</v>
      </c>
      <c r="BF345" s="53">
        <f t="shared" ca="1" si="171"/>
        <v>0</v>
      </c>
      <c r="BG345" s="53">
        <f t="shared" ca="1" si="172"/>
        <v>0</v>
      </c>
      <c r="BH345" s="53">
        <f t="shared" ca="1" si="173"/>
        <v>0</v>
      </c>
      <c r="BI345" s="53">
        <f t="shared" ca="1" si="174"/>
        <v>0</v>
      </c>
      <c r="BJ345" s="53">
        <f t="shared" ca="1" si="175"/>
        <v>0</v>
      </c>
      <c r="BK345" s="53">
        <f t="shared" ca="1" si="176"/>
        <v>0</v>
      </c>
      <c r="BL345" s="53">
        <f t="shared" ca="1" si="177"/>
        <v>0</v>
      </c>
      <c r="BM345" s="53">
        <f t="shared" ca="1" si="178"/>
        <v>0</v>
      </c>
      <c r="BN345" s="53">
        <f t="shared" ca="1" si="179"/>
        <v>0</v>
      </c>
      <c r="BO345" s="53">
        <f t="shared" ca="1" si="180"/>
        <v>0</v>
      </c>
      <c r="BP345" s="53">
        <f t="shared" ca="1" si="181"/>
        <v>0</v>
      </c>
      <c r="BQ345" s="53">
        <f t="shared" ca="1" si="182"/>
        <v>0</v>
      </c>
      <c r="BR345" s="53">
        <f t="shared" ca="1" si="183"/>
        <v>0</v>
      </c>
      <c r="BS345" s="53">
        <f t="shared" ca="1" si="184"/>
        <v>0</v>
      </c>
      <c r="BU345" s="53">
        <v>0</v>
      </c>
      <c r="BV345" s="53">
        <v>0</v>
      </c>
      <c r="BW345" s="53">
        <v>0</v>
      </c>
      <c r="BX345" s="53">
        <v>0</v>
      </c>
      <c r="BY345" s="53">
        <v>0</v>
      </c>
      <c r="BZ345" s="53">
        <v>0</v>
      </c>
      <c r="CA345" s="53">
        <v>5</v>
      </c>
      <c r="CB345" s="53">
        <v>0</v>
      </c>
      <c r="CC345" s="53">
        <v>0</v>
      </c>
      <c r="CD345" s="53">
        <v>0</v>
      </c>
      <c r="CE345" s="53">
        <v>0</v>
      </c>
      <c r="CF345" s="53">
        <v>0</v>
      </c>
      <c r="CG345" s="53">
        <v>0</v>
      </c>
      <c r="CH345" s="53">
        <v>0</v>
      </c>
      <c r="CI345" s="53">
        <v>0</v>
      </c>
      <c r="CJ345" s="53">
        <v>0</v>
      </c>
      <c r="CK345" s="53">
        <v>0</v>
      </c>
      <c r="CL345" s="53">
        <v>0</v>
      </c>
      <c r="CM345" s="53">
        <v>0</v>
      </c>
      <c r="CN345" s="53">
        <v>0</v>
      </c>
      <c r="CO345" s="53">
        <v>0</v>
      </c>
      <c r="CP345" s="53">
        <v>0</v>
      </c>
      <c r="CQ345" s="53">
        <v>0</v>
      </c>
      <c r="CR345" s="53">
        <v>0</v>
      </c>
      <c r="CS345" s="53">
        <v>0</v>
      </c>
      <c r="CT345" s="53">
        <v>0</v>
      </c>
      <c r="CU345" s="53">
        <v>0</v>
      </c>
      <c r="CV345" s="53">
        <v>0</v>
      </c>
      <c r="CW345" s="53">
        <v>0</v>
      </c>
      <c r="CX345" s="53">
        <v>0</v>
      </c>
      <c r="CY345" s="53">
        <v>0</v>
      </c>
      <c r="CZ345" s="53">
        <v>0</v>
      </c>
      <c r="DA345" s="53">
        <v>0</v>
      </c>
      <c r="DB345" s="53">
        <v>0</v>
      </c>
      <c r="DC345" s="53">
        <v>0</v>
      </c>
      <c r="DD345" s="53">
        <v>0</v>
      </c>
    </row>
    <row r="346" spans="31:108">
      <c r="AE346" s="59">
        <v>254</v>
      </c>
      <c r="AF346" s="59">
        <f ca="1">IF(AI346&lt;&gt;0,0,COUNTIF(AI$92:$AI346,0))</f>
        <v>0</v>
      </c>
      <c r="AG346" s="59" t="s">
        <v>358</v>
      </c>
      <c r="AH346" s="59" t="s">
        <v>362</v>
      </c>
      <c r="AI346" s="59">
        <f t="shared" ca="1" si="148"/>
        <v>1</v>
      </c>
      <c r="AJ346" s="53">
        <f t="shared" ca="1" si="149"/>
        <v>0</v>
      </c>
      <c r="AK346" s="53">
        <f t="shared" ca="1" si="150"/>
        <v>0</v>
      </c>
      <c r="AL346" s="53">
        <f t="shared" ca="1" si="151"/>
        <v>0</v>
      </c>
      <c r="AM346" s="53">
        <f t="shared" ca="1" si="152"/>
        <v>0</v>
      </c>
      <c r="AN346" s="53">
        <f t="shared" ca="1" si="153"/>
        <v>0</v>
      </c>
      <c r="AO346" s="53">
        <f t="shared" ca="1" si="154"/>
        <v>0</v>
      </c>
      <c r="AP346" s="53">
        <f t="shared" ca="1" si="155"/>
        <v>1</v>
      </c>
      <c r="AQ346" s="53">
        <f t="shared" ca="1" si="156"/>
        <v>0</v>
      </c>
      <c r="AR346" s="53">
        <f t="shared" ca="1" si="157"/>
        <v>0</v>
      </c>
      <c r="AS346" s="53">
        <f t="shared" ca="1" si="158"/>
        <v>0</v>
      </c>
      <c r="AT346" s="53">
        <f t="shared" ca="1" si="159"/>
        <v>0</v>
      </c>
      <c r="AU346" s="53">
        <f t="shared" ca="1" si="160"/>
        <v>0</v>
      </c>
      <c r="AV346" s="53">
        <f t="shared" ca="1" si="161"/>
        <v>0</v>
      </c>
      <c r="AW346" s="53">
        <f t="shared" ca="1" si="162"/>
        <v>0</v>
      </c>
      <c r="AX346" s="53">
        <f t="shared" ca="1" si="163"/>
        <v>0</v>
      </c>
      <c r="AY346" s="53">
        <f t="shared" ca="1" si="164"/>
        <v>0</v>
      </c>
      <c r="AZ346" s="53">
        <f t="shared" ca="1" si="165"/>
        <v>0</v>
      </c>
      <c r="BA346" s="53">
        <f t="shared" ca="1" si="166"/>
        <v>0</v>
      </c>
      <c r="BB346" s="53">
        <f t="shared" ca="1" si="167"/>
        <v>0</v>
      </c>
      <c r="BC346" s="53">
        <f t="shared" ca="1" si="168"/>
        <v>0</v>
      </c>
      <c r="BD346" s="53">
        <f t="shared" ca="1" si="169"/>
        <v>0</v>
      </c>
      <c r="BE346" s="53">
        <f t="shared" ca="1" si="170"/>
        <v>0</v>
      </c>
      <c r="BF346" s="53">
        <f t="shared" ca="1" si="171"/>
        <v>0</v>
      </c>
      <c r="BG346" s="53">
        <f t="shared" ca="1" si="172"/>
        <v>0</v>
      </c>
      <c r="BH346" s="53">
        <f t="shared" ca="1" si="173"/>
        <v>0</v>
      </c>
      <c r="BI346" s="53">
        <f t="shared" ca="1" si="174"/>
        <v>0</v>
      </c>
      <c r="BJ346" s="53">
        <f t="shared" ca="1" si="175"/>
        <v>0</v>
      </c>
      <c r="BK346" s="53">
        <f t="shared" ca="1" si="176"/>
        <v>0</v>
      </c>
      <c r="BL346" s="53">
        <f t="shared" ca="1" si="177"/>
        <v>0</v>
      </c>
      <c r="BM346" s="53">
        <f t="shared" ca="1" si="178"/>
        <v>0</v>
      </c>
      <c r="BN346" s="53">
        <f t="shared" ca="1" si="179"/>
        <v>0</v>
      </c>
      <c r="BO346" s="53">
        <f t="shared" ca="1" si="180"/>
        <v>0</v>
      </c>
      <c r="BP346" s="53">
        <f t="shared" ca="1" si="181"/>
        <v>0</v>
      </c>
      <c r="BQ346" s="53">
        <f t="shared" ca="1" si="182"/>
        <v>0</v>
      </c>
      <c r="BR346" s="53">
        <f t="shared" ca="1" si="183"/>
        <v>0</v>
      </c>
      <c r="BS346" s="53">
        <f t="shared" ca="1" si="184"/>
        <v>0</v>
      </c>
      <c r="BU346" s="53">
        <v>0</v>
      </c>
      <c r="BV346" s="53">
        <v>0</v>
      </c>
      <c r="BW346" s="53">
        <v>0</v>
      </c>
      <c r="BX346" s="53">
        <v>0</v>
      </c>
      <c r="BY346" s="53">
        <v>0</v>
      </c>
      <c r="BZ346" s="53">
        <v>0</v>
      </c>
      <c r="CA346" s="53">
        <v>7</v>
      </c>
      <c r="CB346" s="53">
        <v>0</v>
      </c>
      <c r="CC346" s="53">
        <v>0</v>
      </c>
      <c r="CD346" s="53">
        <v>0</v>
      </c>
      <c r="CE346" s="53">
        <v>0</v>
      </c>
      <c r="CF346" s="53">
        <v>0</v>
      </c>
      <c r="CG346" s="53">
        <v>0</v>
      </c>
      <c r="CH346" s="53">
        <v>0</v>
      </c>
      <c r="CI346" s="53">
        <v>0</v>
      </c>
      <c r="CJ346" s="53">
        <v>0</v>
      </c>
      <c r="CK346" s="53">
        <v>0</v>
      </c>
      <c r="CL346" s="53">
        <v>0</v>
      </c>
      <c r="CM346" s="53">
        <v>0</v>
      </c>
      <c r="CN346" s="53">
        <v>0</v>
      </c>
      <c r="CO346" s="53">
        <v>0</v>
      </c>
      <c r="CP346" s="53">
        <v>0</v>
      </c>
      <c r="CQ346" s="53">
        <v>0</v>
      </c>
      <c r="CR346" s="53">
        <v>0</v>
      </c>
      <c r="CS346" s="53">
        <v>0</v>
      </c>
      <c r="CT346" s="53">
        <v>0</v>
      </c>
      <c r="CU346" s="53">
        <v>0</v>
      </c>
      <c r="CV346" s="53">
        <v>0</v>
      </c>
      <c r="CW346" s="53">
        <v>0</v>
      </c>
      <c r="CX346" s="53">
        <v>0</v>
      </c>
      <c r="CY346" s="53">
        <v>0</v>
      </c>
      <c r="CZ346" s="53">
        <v>0</v>
      </c>
      <c r="DA346" s="53">
        <v>0</v>
      </c>
      <c r="DB346" s="53">
        <v>0</v>
      </c>
      <c r="DC346" s="53">
        <v>0</v>
      </c>
      <c r="DD346" s="53">
        <v>0</v>
      </c>
    </row>
    <row r="347" spans="31:108">
      <c r="AE347" s="59">
        <v>255</v>
      </c>
      <c r="AF347" s="59">
        <f ca="1">IF(AI347&lt;&gt;0,0,COUNTIF(AI$92:$AI347,0))</f>
        <v>0</v>
      </c>
      <c r="AG347" s="59" t="s">
        <v>363</v>
      </c>
      <c r="AH347" s="59" t="s">
        <v>364</v>
      </c>
      <c r="AI347" s="59">
        <f t="shared" ca="1" si="148"/>
        <v>1</v>
      </c>
      <c r="AJ347" s="53">
        <f t="shared" ca="1" si="149"/>
        <v>0</v>
      </c>
      <c r="AK347" s="53">
        <f t="shared" ca="1" si="150"/>
        <v>0</v>
      </c>
      <c r="AL347" s="53">
        <f t="shared" ca="1" si="151"/>
        <v>0</v>
      </c>
      <c r="AM347" s="53">
        <f t="shared" ca="1" si="152"/>
        <v>0</v>
      </c>
      <c r="AN347" s="53">
        <f t="shared" ca="1" si="153"/>
        <v>0</v>
      </c>
      <c r="AO347" s="53">
        <f t="shared" ca="1" si="154"/>
        <v>0</v>
      </c>
      <c r="AP347" s="53">
        <f t="shared" ca="1" si="155"/>
        <v>0</v>
      </c>
      <c r="AQ347" s="53">
        <f t="shared" ca="1" si="156"/>
        <v>1</v>
      </c>
      <c r="AR347" s="53">
        <f t="shared" ca="1" si="157"/>
        <v>0</v>
      </c>
      <c r="AS347" s="53">
        <f t="shared" ca="1" si="158"/>
        <v>0</v>
      </c>
      <c r="AT347" s="53">
        <f t="shared" ca="1" si="159"/>
        <v>0</v>
      </c>
      <c r="AU347" s="53">
        <f t="shared" ca="1" si="160"/>
        <v>0</v>
      </c>
      <c r="AV347" s="53">
        <f t="shared" ca="1" si="161"/>
        <v>0</v>
      </c>
      <c r="AW347" s="53">
        <f t="shared" ca="1" si="162"/>
        <v>0</v>
      </c>
      <c r="AX347" s="53">
        <f t="shared" ca="1" si="163"/>
        <v>0</v>
      </c>
      <c r="AY347" s="53">
        <f t="shared" ca="1" si="164"/>
        <v>0</v>
      </c>
      <c r="AZ347" s="53">
        <f t="shared" ca="1" si="165"/>
        <v>0</v>
      </c>
      <c r="BA347" s="53">
        <f t="shared" ca="1" si="166"/>
        <v>0</v>
      </c>
      <c r="BB347" s="53">
        <f t="shared" ca="1" si="167"/>
        <v>0</v>
      </c>
      <c r="BC347" s="53">
        <f t="shared" ca="1" si="168"/>
        <v>0</v>
      </c>
      <c r="BD347" s="53">
        <f t="shared" ca="1" si="169"/>
        <v>0</v>
      </c>
      <c r="BE347" s="53">
        <f t="shared" ca="1" si="170"/>
        <v>0</v>
      </c>
      <c r="BF347" s="53">
        <f t="shared" ca="1" si="171"/>
        <v>0</v>
      </c>
      <c r="BG347" s="53">
        <f t="shared" ca="1" si="172"/>
        <v>0</v>
      </c>
      <c r="BH347" s="53">
        <f t="shared" ca="1" si="173"/>
        <v>0</v>
      </c>
      <c r="BI347" s="53">
        <f t="shared" ca="1" si="174"/>
        <v>0</v>
      </c>
      <c r="BJ347" s="53">
        <f t="shared" ca="1" si="175"/>
        <v>0</v>
      </c>
      <c r="BK347" s="53">
        <f t="shared" ca="1" si="176"/>
        <v>0</v>
      </c>
      <c r="BL347" s="53">
        <f t="shared" ca="1" si="177"/>
        <v>0</v>
      </c>
      <c r="BM347" s="53">
        <f t="shared" ca="1" si="178"/>
        <v>0</v>
      </c>
      <c r="BN347" s="53">
        <f t="shared" ca="1" si="179"/>
        <v>0</v>
      </c>
      <c r="BO347" s="53">
        <f t="shared" ca="1" si="180"/>
        <v>0</v>
      </c>
      <c r="BP347" s="53">
        <f t="shared" ca="1" si="181"/>
        <v>0</v>
      </c>
      <c r="BQ347" s="53">
        <f t="shared" ca="1" si="182"/>
        <v>0</v>
      </c>
      <c r="BR347" s="53">
        <f t="shared" ca="1" si="183"/>
        <v>0</v>
      </c>
      <c r="BS347" s="53">
        <f t="shared" ca="1" si="184"/>
        <v>0</v>
      </c>
      <c r="BU347" s="53">
        <v>0</v>
      </c>
      <c r="BV347" s="53">
        <v>0</v>
      </c>
      <c r="BW347" s="53">
        <v>0</v>
      </c>
      <c r="BX347" s="53">
        <v>0</v>
      </c>
      <c r="BY347" s="53">
        <v>0</v>
      </c>
      <c r="BZ347" s="53">
        <v>0</v>
      </c>
      <c r="CA347" s="53">
        <v>0</v>
      </c>
      <c r="CB347" s="53">
        <v>1</v>
      </c>
      <c r="CC347" s="53">
        <v>0</v>
      </c>
      <c r="CD347" s="53">
        <v>0</v>
      </c>
      <c r="CE347" s="53">
        <v>0</v>
      </c>
      <c r="CF347" s="53">
        <v>0</v>
      </c>
      <c r="CG347" s="53">
        <v>0</v>
      </c>
      <c r="CH347" s="53">
        <v>0</v>
      </c>
      <c r="CI347" s="53">
        <v>0</v>
      </c>
      <c r="CJ347" s="53">
        <v>0</v>
      </c>
      <c r="CK347" s="53">
        <v>0</v>
      </c>
      <c r="CL347" s="53">
        <v>0</v>
      </c>
      <c r="CM347" s="53">
        <v>0</v>
      </c>
      <c r="CN347" s="53">
        <v>0</v>
      </c>
      <c r="CO347" s="53">
        <v>0</v>
      </c>
      <c r="CP347" s="53">
        <v>0</v>
      </c>
      <c r="CQ347" s="53">
        <v>0</v>
      </c>
      <c r="CR347" s="53">
        <v>0</v>
      </c>
      <c r="CS347" s="53">
        <v>0</v>
      </c>
      <c r="CT347" s="53">
        <v>0</v>
      </c>
      <c r="CU347" s="53">
        <v>0</v>
      </c>
      <c r="CV347" s="53">
        <v>0</v>
      </c>
      <c r="CW347" s="53">
        <v>0</v>
      </c>
      <c r="CX347" s="53">
        <v>0</v>
      </c>
      <c r="CY347" s="53">
        <v>0</v>
      </c>
      <c r="CZ347" s="53">
        <v>0</v>
      </c>
      <c r="DA347" s="53">
        <v>0</v>
      </c>
      <c r="DB347" s="53">
        <v>0</v>
      </c>
      <c r="DC347" s="53">
        <v>0</v>
      </c>
      <c r="DD347" s="53">
        <v>0</v>
      </c>
    </row>
    <row r="348" spans="31:108">
      <c r="AE348" s="59">
        <v>256</v>
      </c>
      <c r="AF348" s="59">
        <f ca="1">IF(AI348&lt;&gt;0,0,COUNTIF(AI$92:$AI348,0))</f>
        <v>0</v>
      </c>
      <c r="AG348" s="59" t="s">
        <v>363</v>
      </c>
      <c r="AH348" s="59" t="s">
        <v>365</v>
      </c>
      <c r="AI348" s="59">
        <f t="shared" ca="1" si="148"/>
        <v>1</v>
      </c>
      <c r="AJ348" s="53">
        <f t="shared" ca="1" si="149"/>
        <v>0</v>
      </c>
      <c r="AK348" s="53">
        <f t="shared" ca="1" si="150"/>
        <v>0</v>
      </c>
      <c r="AL348" s="53">
        <f t="shared" ca="1" si="151"/>
        <v>0</v>
      </c>
      <c r="AM348" s="53">
        <f t="shared" ca="1" si="152"/>
        <v>0</v>
      </c>
      <c r="AN348" s="53">
        <f t="shared" ca="1" si="153"/>
        <v>0</v>
      </c>
      <c r="AO348" s="53">
        <f t="shared" ca="1" si="154"/>
        <v>0</v>
      </c>
      <c r="AP348" s="53">
        <f t="shared" ca="1" si="155"/>
        <v>0</v>
      </c>
      <c r="AQ348" s="53">
        <f t="shared" ca="1" si="156"/>
        <v>1</v>
      </c>
      <c r="AR348" s="53">
        <f t="shared" ca="1" si="157"/>
        <v>0</v>
      </c>
      <c r="AS348" s="53">
        <f t="shared" ca="1" si="158"/>
        <v>0</v>
      </c>
      <c r="AT348" s="53">
        <f t="shared" ca="1" si="159"/>
        <v>0</v>
      </c>
      <c r="AU348" s="53">
        <f t="shared" ca="1" si="160"/>
        <v>0</v>
      </c>
      <c r="AV348" s="53">
        <f t="shared" ca="1" si="161"/>
        <v>0</v>
      </c>
      <c r="AW348" s="53">
        <f t="shared" ca="1" si="162"/>
        <v>0</v>
      </c>
      <c r="AX348" s="53">
        <f t="shared" ca="1" si="163"/>
        <v>0</v>
      </c>
      <c r="AY348" s="53">
        <f t="shared" ca="1" si="164"/>
        <v>0</v>
      </c>
      <c r="AZ348" s="53">
        <f t="shared" ca="1" si="165"/>
        <v>0</v>
      </c>
      <c r="BA348" s="53">
        <f t="shared" ca="1" si="166"/>
        <v>0</v>
      </c>
      <c r="BB348" s="53">
        <f t="shared" ca="1" si="167"/>
        <v>0</v>
      </c>
      <c r="BC348" s="53">
        <f t="shared" ca="1" si="168"/>
        <v>0</v>
      </c>
      <c r="BD348" s="53">
        <f t="shared" ca="1" si="169"/>
        <v>0</v>
      </c>
      <c r="BE348" s="53">
        <f t="shared" ca="1" si="170"/>
        <v>0</v>
      </c>
      <c r="BF348" s="53">
        <f t="shared" ca="1" si="171"/>
        <v>0</v>
      </c>
      <c r="BG348" s="53">
        <f t="shared" ca="1" si="172"/>
        <v>0</v>
      </c>
      <c r="BH348" s="53">
        <f t="shared" ca="1" si="173"/>
        <v>0</v>
      </c>
      <c r="BI348" s="53">
        <f t="shared" ca="1" si="174"/>
        <v>0</v>
      </c>
      <c r="BJ348" s="53">
        <f t="shared" ca="1" si="175"/>
        <v>0</v>
      </c>
      <c r="BK348" s="53">
        <f t="shared" ca="1" si="176"/>
        <v>0</v>
      </c>
      <c r="BL348" s="53">
        <f t="shared" ca="1" si="177"/>
        <v>0</v>
      </c>
      <c r="BM348" s="53">
        <f t="shared" ca="1" si="178"/>
        <v>0</v>
      </c>
      <c r="BN348" s="53">
        <f t="shared" ca="1" si="179"/>
        <v>0</v>
      </c>
      <c r="BO348" s="53">
        <f t="shared" ca="1" si="180"/>
        <v>0</v>
      </c>
      <c r="BP348" s="53">
        <f t="shared" ca="1" si="181"/>
        <v>0</v>
      </c>
      <c r="BQ348" s="53">
        <f t="shared" ca="1" si="182"/>
        <v>0</v>
      </c>
      <c r="BR348" s="53">
        <f t="shared" ca="1" si="183"/>
        <v>0</v>
      </c>
      <c r="BS348" s="53">
        <f t="shared" ca="1" si="184"/>
        <v>0</v>
      </c>
      <c r="BU348" s="53">
        <v>0</v>
      </c>
      <c r="BV348" s="53">
        <v>0</v>
      </c>
      <c r="BW348" s="53">
        <v>0</v>
      </c>
      <c r="BX348" s="53">
        <v>0</v>
      </c>
      <c r="BY348" s="53">
        <v>0</v>
      </c>
      <c r="BZ348" s="53">
        <v>0</v>
      </c>
      <c r="CA348" s="53">
        <v>0</v>
      </c>
      <c r="CB348" s="53">
        <v>1</v>
      </c>
      <c r="CC348" s="53">
        <v>0</v>
      </c>
      <c r="CD348" s="53">
        <v>0</v>
      </c>
      <c r="CE348" s="53">
        <v>0</v>
      </c>
      <c r="CF348" s="53">
        <v>0</v>
      </c>
      <c r="CG348" s="53">
        <v>0</v>
      </c>
      <c r="CH348" s="53">
        <v>0</v>
      </c>
      <c r="CI348" s="53">
        <v>0</v>
      </c>
      <c r="CJ348" s="53">
        <v>0</v>
      </c>
      <c r="CK348" s="53">
        <v>0</v>
      </c>
      <c r="CL348" s="53">
        <v>0</v>
      </c>
      <c r="CM348" s="53">
        <v>0</v>
      </c>
      <c r="CN348" s="53">
        <v>0</v>
      </c>
      <c r="CO348" s="53">
        <v>0</v>
      </c>
      <c r="CP348" s="53">
        <v>0</v>
      </c>
      <c r="CQ348" s="53">
        <v>0</v>
      </c>
      <c r="CR348" s="53">
        <v>0</v>
      </c>
      <c r="CS348" s="53">
        <v>0</v>
      </c>
      <c r="CT348" s="53">
        <v>0</v>
      </c>
      <c r="CU348" s="53">
        <v>0</v>
      </c>
      <c r="CV348" s="53">
        <v>0</v>
      </c>
      <c r="CW348" s="53">
        <v>0</v>
      </c>
      <c r="CX348" s="53">
        <v>0</v>
      </c>
      <c r="CY348" s="53">
        <v>0</v>
      </c>
      <c r="CZ348" s="53">
        <v>0</v>
      </c>
      <c r="DA348" s="53">
        <v>0</v>
      </c>
      <c r="DB348" s="53">
        <v>0</v>
      </c>
      <c r="DC348" s="53">
        <v>0</v>
      </c>
      <c r="DD348" s="53">
        <v>0</v>
      </c>
    </row>
    <row r="349" spans="31:108">
      <c r="AE349" s="59">
        <v>257</v>
      </c>
      <c r="AF349" s="59">
        <f ca="1">IF(AI349&lt;&gt;0,0,COUNTIF(AI$92:$AI349,0))</f>
        <v>0</v>
      </c>
      <c r="AG349" s="59" t="s">
        <v>363</v>
      </c>
      <c r="AH349" s="59" t="s">
        <v>366</v>
      </c>
      <c r="AI349" s="59">
        <f t="shared" ref="AI349:AI383" ca="1" si="187">SUM(AJ349:BS349)</f>
        <v>1</v>
      </c>
      <c r="AJ349" s="53">
        <f t="shared" ref="AJ349:AJ383" ca="1" si="188">IF(AND(BU349=0,BU$91=0),0,IF(BU349&lt;=BU$91,0,1))</f>
        <v>0</v>
      </c>
      <c r="AK349" s="53">
        <f t="shared" ref="AK349:AK383" ca="1" si="189">IF(AND(BV349=0,BV$91=0),0,IF(BV349&lt;=BV$91,0,1))</f>
        <v>0</v>
      </c>
      <c r="AL349" s="53">
        <f t="shared" ref="AL349:AL383" ca="1" si="190">IF(AND(BW349=0,BW$91=0),0,IF(BW349&lt;=BW$91,0,1))</f>
        <v>0</v>
      </c>
      <c r="AM349" s="53">
        <f t="shared" ref="AM349:AM383" ca="1" si="191">IF(AND(BX349=0,BX$91=0),0,IF(BX349&lt;=BX$91,0,1))</f>
        <v>0</v>
      </c>
      <c r="AN349" s="53">
        <f t="shared" ref="AN349:AN383" ca="1" si="192">IF(AND(BY349=0,BY$91=0),0,IF(BY349&lt;=BY$91,0,1))</f>
        <v>0</v>
      </c>
      <c r="AO349" s="53">
        <f t="shared" ref="AO349:AO383" ca="1" si="193">IF(AND(BZ349=0,BZ$91=0),0,IF(BZ349&lt;=BZ$91,0,1))</f>
        <v>0</v>
      </c>
      <c r="AP349" s="53">
        <f t="shared" ref="AP349:AP383" ca="1" si="194">IF(AND(CA349=0,CA$91=0),0,IF(CA349&lt;=CA$91,0,1))</f>
        <v>0</v>
      </c>
      <c r="AQ349" s="53">
        <f t="shared" ref="AQ349:AQ383" ca="1" si="195">IF(AND(CB349=0,CB$91=0),0,IF(CB349&lt;=CB$91,0,1))</f>
        <v>1</v>
      </c>
      <c r="AR349" s="53">
        <f t="shared" ref="AR349:AR383" ca="1" si="196">IF(AND(CC349=0,CC$91=0),0,IF(CC349&lt;=CC$91,0,1))</f>
        <v>0</v>
      </c>
      <c r="AS349" s="53">
        <f t="shared" ref="AS349:AS383" ca="1" si="197">IF(AND(CD349=0,CD$91=0),0,IF(CD349&lt;=CD$91,0,1))</f>
        <v>0</v>
      </c>
      <c r="AT349" s="53">
        <f t="shared" ref="AT349:AT383" ca="1" si="198">IF(AND(CE349=0,CE$91=0),0,IF(CE349&lt;=CE$91,0,1))</f>
        <v>0</v>
      </c>
      <c r="AU349" s="53">
        <f t="shared" ref="AU349:AU383" ca="1" si="199">IF(AND(CF349=0,CF$91=0),0,IF(CF349&lt;=CF$91,0,1))</f>
        <v>0</v>
      </c>
      <c r="AV349" s="53">
        <f t="shared" ref="AV349:AV383" ca="1" si="200">IF(AND(CG349=0,CG$91=0),0,IF(CG349&lt;=CG$91,0,1))</f>
        <v>0</v>
      </c>
      <c r="AW349" s="53">
        <f t="shared" ref="AW349:AW383" ca="1" si="201">IF(AND(CH349=0,CH$91=0),0,IF(CH349&lt;=CH$91,0,1))</f>
        <v>0</v>
      </c>
      <c r="AX349" s="53">
        <f t="shared" ref="AX349:AX383" ca="1" si="202">IF(AND(CI349=0,CI$91=0),0,IF(CI349&lt;=CI$91,0,1))</f>
        <v>0</v>
      </c>
      <c r="AY349" s="53">
        <f t="shared" ref="AY349:AY383" ca="1" si="203">IF(AND(CJ349=0,CJ$91=0),0,IF(CJ349&lt;=CJ$91,0,1))</f>
        <v>0</v>
      </c>
      <c r="AZ349" s="53">
        <f t="shared" ref="AZ349:AZ383" ca="1" si="204">IF(AND(CK349=0,CK$91=0),0,IF(CK349&lt;=CK$91,0,1))</f>
        <v>0</v>
      </c>
      <c r="BA349" s="53">
        <f t="shared" ref="BA349:BA383" ca="1" si="205">IF(AND(CL349=0,CL$91=0),0,IF(CL349&lt;=CL$91,0,1))</f>
        <v>0</v>
      </c>
      <c r="BB349" s="53">
        <f t="shared" ref="BB349:BB383" ca="1" si="206">IF(AND(CM349=0,CM$91=0),0,IF(CM349&lt;=CM$91,0,1))</f>
        <v>0</v>
      </c>
      <c r="BC349" s="53">
        <f t="shared" ref="BC349:BC383" ca="1" si="207">IF(AND(CN349=0,CN$91=0),0,IF(CN349&lt;=CN$91,0,1))</f>
        <v>0</v>
      </c>
      <c r="BD349" s="53">
        <f t="shared" ref="BD349:BD383" ca="1" si="208">IF(AND(CO349=0,CO$91=0),0,IF(CO349&lt;=CO$91,0,1))</f>
        <v>0</v>
      </c>
      <c r="BE349" s="53">
        <f t="shared" ref="BE349:BE383" ca="1" si="209">IF(AND(CP349=0,CP$91=0),0,IF(CP349&lt;=CP$91,0,1))</f>
        <v>0</v>
      </c>
      <c r="BF349" s="53">
        <f t="shared" ref="BF349:BF383" ca="1" si="210">IF(AND(CQ349=0,CQ$91=0),0,IF(CQ349&lt;=CQ$91,0,1))</f>
        <v>0</v>
      </c>
      <c r="BG349" s="53">
        <f t="shared" ref="BG349:BG383" ca="1" si="211">IF(AND(CR349=0,CR$91=0),0,IF(CR349&lt;=CR$91,0,1))</f>
        <v>0</v>
      </c>
      <c r="BH349" s="53">
        <f t="shared" ref="BH349:BH383" ca="1" si="212">IF(AND(CS349=0,CS$91=0),0,IF(CS349&lt;=CS$91,0,1))</f>
        <v>0</v>
      </c>
      <c r="BI349" s="53">
        <f t="shared" ref="BI349:BI383" ca="1" si="213">IF(AND(CT349=0,CT$91=0),0,IF(CT349&lt;=CT$91,0,1))</f>
        <v>0</v>
      </c>
      <c r="BJ349" s="53">
        <f t="shared" ref="BJ349:BJ383" ca="1" si="214">IF(AND(CU349=0,CU$91=0),0,IF(CU349&lt;=CU$91,0,1))</f>
        <v>0</v>
      </c>
      <c r="BK349" s="53">
        <f t="shared" ref="BK349:BK383" ca="1" si="215">IF(AND(CV349=0,CV$91=0),0,IF(CV349&lt;=CV$91,0,1))</f>
        <v>0</v>
      </c>
      <c r="BL349" s="53">
        <f t="shared" ref="BL349:BL383" ca="1" si="216">IF(AND(CW349=0,CW$91=0),0,IF(CW349&lt;=CW$91,0,1))</f>
        <v>0</v>
      </c>
      <c r="BM349" s="53">
        <f t="shared" ref="BM349:BM383" ca="1" si="217">IF(AND(CX349=0,CX$91=0),0,IF(CX349&lt;=CX$91,0,1))</f>
        <v>0</v>
      </c>
      <c r="BN349" s="53">
        <f t="shared" ref="BN349:BN383" ca="1" si="218">IF(AND(CY349=0,CY$91=0),0,IF(CY349&lt;=CY$91,0,1))</f>
        <v>0</v>
      </c>
      <c r="BO349" s="53">
        <f t="shared" ref="BO349:BO383" ca="1" si="219">IF(AND(CZ349=0,CZ$91=0),0,IF(CZ349&lt;=CZ$91,0,1))</f>
        <v>0</v>
      </c>
      <c r="BP349" s="53">
        <f t="shared" ref="BP349:BP383" ca="1" si="220">IF(AND(DA349=0,DA$91=0),0,IF(DA349&lt;=DA$91,0,1))</f>
        <v>0</v>
      </c>
      <c r="BQ349" s="53">
        <f t="shared" ref="BQ349:BQ383" ca="1" si="221">IF(AND(DB349=0,DB$91=0),0,IF(DB349&lt;=DB$91,0,1))</f>
        <v>0</v>
      </c>
      <c r="BR349" s="53">
        <f t="shared" ref="BR349:BR383" ca="1" si="222">IF(AND(DC349=0,DC$91=0),0,IF(DC349&lt;=DC$91,0,1))</f>
        <v>0</v>
      </c>
      <c r="BS349" s="53">
        <f t="shared" ref="BS349:BS383" ca="1" si="223">IF(AND(DD349=0,DD$91=0),0,IF(DD349&lt;=DD$91,0,1))</f>
        <v>0</v>
      </c>
      <c r="BU349" s="53">
        <v>0</v>
      </c>
      <c r="BV349" s="53">
        <v>0</v>
      </c>
      <c r="BW349" s="53">
        <v>0</v>
      </c>
      <c r="BX349" s="53">
        <v>0</v>
      </c>
      <c r="BY349" s="53">
        <v>0</v>
      </c>
      <c r="BZ349" s="53">
        <v>0</v>
      </c>
      <c r="CA349" s="53">
        <v>0</v>
      </c>
      <c r="CB349" s="53">
        <v>3</v>
      </c>
      <c r="CC349" s="53">
        <v>0</v>
      </c>
      <c r="CD349" s="53">
        <v>0</v>
      </c>
      <c r="CE349" s="53">
        <v>0</v>
      </c>
      <c r="CF349" s="53">
        <v>0</v>
      </c>
      <c r="CG349" s="53">
        <v>0</v>
      </c>
      <c r="CH349" s="53">
        <v>0</v>
      </c>
      <c r="CI349" s="53">
        <v>0</v>
      </c>
      <c r="CJ349" s="53">
        <v>0</v>
      </c>
      <c r="CK349" s="53">
        <v>0</v>
      </c>
      <c r="CL349" s="53">
        <v>0</v>
      </c>
      <c r="CM349" s="53">
        <v>0</v>
      </c>
      <c r="CN349" s="53">
        <v>0</v>
      </c>
      <c r="CO349" s="53">
        <v>0</v>
      </c>
      <c r="CP349" s="53">
        <v>0</v>
      </c>
      <c r="CQ349" s="53">
        <v>0</v>
      </c>
      <c r="CR349" s="53">
        <v>0</v>
      </c>
      <c r="CS349" s="53">
        <v>0</v>
      </c>
      <c r="CT349" s="53">
        <v>0</v>
      </c>
      <c r="CU349" s="53">
        <v>0</v>
      </c>
      <c r="CV349" s="53">
        <v>0</v>
      </c>
      <c r="CW349" s="53">
        <v>0</v>
      </c>
      <c r="CX349" s="53">
        <v>0</v>
      </c>
      <c r="CY349" s="53">
        <v>0</v>
      </c>
      <c r="CZ349" s="53">
        <v>0</v>
      </c>
      <c r="DA349" s="53">
        <v>0</v>
      </c>
      <c r="DB349" s="53">
        <v>0</v>
      </c>
      <c r="DC349" s="53">
        <v>0</v>
      </c>
      <c r="DD349" s="53">
        <v>0</v>
      </c>
    </row>
    <row r="350" spans="31:108">
      <c r="AE350" s="59">
        <v>258</v>
      </c>
      <c r="AF350" s="59">
        <f ca="1">IF(AI350&lt;&gt;0,0,COUNTIF(AI$92:$AI350,0))</f>
        <v>0</v>
      </c>
      <c r="AG350" s="59" t="s">
        <v>363</v>
      </c>
      <c r="AH350" s="59" t="s">
        <v>367</v>
      </c>
      <c r="AI350" s="59">
        <f t="shared" ca="1" si="187"/>
        <v>1</v>
      </c>
      <c r="AJ350" s="53">
        <f t="shared" ca="1" si="188"/>
        <v>0</v>
      </c>
      <c r="AK350" s="53">
        <f t="shared" ca="1" si="189"/>
        <v>0</v>
      </c>
      <c r="AL350" s="53">
        <f t="shared" ca="1" si="190"/>
        <v>0</v>
      </c>
      <c r="AM350" s="53">
        <f t="shared" ca="1" si="191"/>
        <v>0</v>
      </c>
      <c r="AN350" s="53">
        <f t="shared" ca="1" si="192"/>
        <v>0</v>
      </c>
      <c r="AO350" s="53">
        <f t="shared" ca="1" si="193"/>
        <v>0</v>
      </c>
      <c r="AP350" s="53">
        <f t="shared" ca="1" si="194"/>
        <v>0</v>
      </c>
      <c r="AQ350" s="53">
        <f t="shared" ca="1" si="195"/>
        <v>1</v>
      </c>
      <c r="AR350" s="53">
        <f t="shared" ca="1" si="196"/>
        <v>0</v>
      </c>
      <c r="AS350" s="53">
        <f t="shared" ca="1" si="197"/>
        <v>0</v>
      </c>
      <c r="AT350" s="53">
        <f t="shared" ca="1" si="198"/>
        <v>0</v>
      </c>
      <c r="AU350" s="53">
        <f t="shared" ca="1" si="199"/>
        <v>0</v>
      </c>
      <c r="AV350" s="53">
        <f t="shared" ca="1" si="200"/>
        <v>0</v>
      </c>
      <c r="AW350" s="53">
        <f t="shared" ca="1" si="201"/>
        <v>0</v>
      </c>
      <c r="AX350" s="53">
        <f t="shared" ca="1" si="202"/>
        <v>0</v>
      </c>
      <c r="AY350" s="53">
        <f t="shared" ca="1" si="203"/>
        <v>0</v>
      </c>
      <c r="AZ350" s="53">
        <f t="shared" ca="1" si="204"/>
        <v>0</v>
      </c>
      <c r="BA350" s="53">
        <f t="shared" ca="1" si="205"/>
        <v>0</v>
      </c>
      <c r="BB350" s="53">
        <f t="shared" ca="1" si="206"/>
        <v>0</v>
      </c>
      <c r="BC350" s="53">
        <f t="shared" ca="1" si="207"/>
        <v>0</v>
      </c>
      <c r="BD350" s="53">
        <f t="shared" ca="1" si="208"/>
        <v>0</v>
      </c>
      <c r="BE350" s="53">
        <f t="shared" ca="1" si="209"/>
        <v>0</v>
      </c>
      <c r="BF350" s="53">
        <f t="shared" ca="1" si="210"/>
        <v>0</v>
      </c>
      <c r="BG350" s="53">
        <f t="shared" ca="1" si="211"/>
        <v>0</v>
      </c>
      <c r="BH350" s="53">
        <f t="shared" ca="1" si="212"/>
        <v>0</v>
      </c>
      <c r="BI350" s="53">
        <f t="shared" ca="1" si="213"/>
        <v>0</v>
      </c>
      <c r="BJ350" s="53">
        <f t="shared" ca="1" si="214"/>
        <v>0</v>
      </c>
      <c r="BK350" s="53">
        <f t="shared" ca="1" si="215"/>
        <v>0</v>
      </c>
      <c r="BL350" s="53">
        <f t="shared" ca="1" si="216"/>
        <v>0</v>
      </c>
      <c r="BM350" s="53">
        <f t="shared" ca="1" si="217"/>
        <v>0</v>
      </c>
      <c r="BN350" s="53">
        <f t="shared" ca="1" si="218"/>
        <v>0</v>
      </c>
      <c r="BO350" s="53">
        <f t="shared" ca="1" si="219"/>
        <v>0</v>
      </c>
      <c r="BP350" s="53">
        <f t="shared" ca="1" si="220"/>
        <v>0</v>
      </c>
      <c r="BQ350" s="53">
        <f t="shared" ca="1" si="221"/>
        <v>0</v>
      </c>
      <c r="BR350" s="53">
        <f t="shared" ca="1" si="222"/>
        <v>0</v>
      </c>
      <c r="BS350" s="53">
        <f t="shared" ca="1" si="223"/>
        <v>0</v>
      </c>
      <c r="BU350" s="53">
        <v>0</v>
      </c>
      <c r="BV350" s="53">
        <v>0</v>
      </c>
      <c r="BW350" s="53">
        <v>0</v>
      </c>
      <c r="BX350" s="53">
        <v>0</v>
      </c>
      <c r="BY350" s="53">
        <v>0</v>
      </c>
      <c r="BZ350" s="53">
        <v>0</v>
      </c>
      <c r="CA350" s="53">
        <v>0</v>
      </c>
      <c r="CB350" s="53">
        <v>6</v>
      </c>
      <c r="CC350" s="53">
        <v>0</v>
      </c>
      <c r="CD350" s="53">
        <v>0</v>
      </c>
      <c r="CE350" s="53">
        <v>0</v>
      </c>
      <c r="CF350" s="53">
        <v>0</v>
      </c>
      <c r="CG350" s="53">
        <v>0</v>
      </c>
      <c r="CH350" s="53">
        <v>0</v>
      </c>
      <c r="CI350" s="53">
        <v>0</v>
      </c>
      <c r="CJ350" s="53">
        <v>0</v>
      </c>
      <c r="CK350" s="53">
        <v>0</v>
      </c>
      <c r="CL350" s="53">
        <v>0</v>
      </c>
      <c r="CM350" s="53">
        <v>0</v>
      </c>
      <c r="CN350" s="53">
        <v>0</v>
      </c>
      <c r="CO350" s="53">
        <v>0</v>
      </c>
      <c r="CP350" s="53">
        <v>0</v>
      </c>
      <c r="CQ350" s="53">
        <v>0</v>
      </c>
      <c r="CR350" s="53">
        <v>0</v>
      </c>
      <c r="CS350" s="53">
        <v>0</v>
      </c>
      <c r="CT350" s="53">
        <v>0</v>
      </c>
      <c r="CU350" s="53">
        <v>0</v>
      </c>
      <c r="CV350" s="53">
        <v>0</v>
      </c>
      <c r="CW350" s="53">
        <v>0</v>
      </c>
      <c r="CX350" s="53">
        <v>0</v>
      </c>
      <c r="CY350" s="53">
        <v>0</v>
      </c>
      <c r="CZ350" s="53">
        <v>0</v>
      </c>
      <c r="DA350" s="53">
        <v>0</v>
      </c>
      <c r="DB350" s="53">
        <v>0</v>
      </c>
      <c r="DC350" s="53">
        <v>0</v>
      </c>
      <c r="DD350" s="53">
        <v>0</v>
      </c>
    </row>
    <row r="351" spans="31:108">
      <c r="AE351" s="59">
        <v>259</v>
      </c>
      <c r="AF351" s="59">
        <f ca="1">IF(AI351&lt;&gt;0,0,COUNTIF(AI$92:$AI351,0))</f>
        <v>0</v>
      </c>
      <c r="AG351" s="59" t="s">
        <v>363</v>
      </c>
      <c r="AH351" s="59" t="s">
        <v>368</v>
      </c>
      <c r="AI351" s="59">
        <f t="shared" ca="1" si="187"/>
        <v>1</v>
      </c>
      <c r="AJ351" s="53">
        <f t="shared" ca="1" si="188"/>
        <v>0</v>
      </c>
      <c r="AK351" s="53">
        <f t="shared" ca="1" si="189"/>
        <v>0</v>
      </c>
      <c r="AL351" s="53">
        <f t="shared" ca="1" si="190"/>
        <v>0</v>
      </c>
      <c r="AM351" s="53">
        <f t="shared" ca="1" si="191"/>
        <v>0</v>
      </c>
      <c r="AN351" s="53">
        <f t="shared" ca="1" si="192"/>
        <v>0</v>
      </c>
      <c r="AO351" s="53">
        <f t="shared" ca="1" si="193"/>
        <v>0</v>
      </c>
      <c r="AP351" s="53">
        <f t="shared" ca="1" si="194"/>
        <v>0</v>
      </c>
      <c r="AQ351" s="53">
        <f t="shared" ca="1" si="195"/>
        <v>1</v>
      </c>
      <c r="AR351" s="53">
        <f t="shared" ca="1" si="196"/>
        <v>0</v>
      </c>
      <c r="AS351" s="53">
        <f t="shared" ca="1" si="197"/>
        <v>0</v>
      </c>
      <c r="AT351" s="53">
        <f t="shared" ca="1" si="198"/>
        <v>0</v>
      </c>
      <c r="AU351" s="53">
        <f t="shared" ca="1" si="199"/>
        <v>0</v>
      </c>
      <c r="AV351" s="53">
        <f t="shared" ca="1" si="200"/>
        <v>0</v>
      </c>
      <c r="AW351" s="53">
        <f t="shared" ca="1" si="201"/>
        <v>0</v>
      </c>
      <c r="AX351" s="53">
        <f t="shared" ca="1" si="202"/>
        <v>0</v>
      </c>
      <c r="AY351" s="53">
        <f t="shared" ca="1" si="203"/>
        <v>0</v>
      </c>
      <c r="AZ351" s="53">
        <f t="shared" ca="1" si="204"/>
        <v>0</v>
      </c>
      <c r="BA351" s="53">
        <f t="shared" ca="1" si="205"/>
        <v>0</v>
      </c>
      <c r="BB351" s="53">
        <f t="shared" ca="1" si="206"/>
        <v>0</v>
      </c>
      <c r="BC351" s="53">
        <f t="shared" ca="1" si="207"/>
        <v>0</v>
      </c>
      <c r="BD351" s="53">
        <f t="shared" ca="1" si="208"/>
        <v>0</v>
      </c>
      <c r="BE351" s="53">
        <f t="shared" ca="1" si="209"/>
        <v>0</v>
      </c>
      <c r="BF351" s="53">
        <f t="shared" ca="1" si="210"/>
        <v>0</v>
      </c>
      <c r="BG351" s="53">
        <f t="shared" ca="1" si="211"/>
        <v>0</v>
      </c>
      <c r="BH351" s="53">
        <f t="shared" ca="1" si="212"/>
        <v>0</v>
      </c>
      <c r="BI351" s="53">
        <f t="shared" ca="1" si="213"/>
        <v>0</v>
      </c>
      <c r="BJ351" s="53">
        <f t="shared" ca="1" si="214"/>
        <v>0</v>
      </c>
      <c r="BK351" s="53">
        <f t="shared" ca="1" si="215"/>
        <v>0</v>
      </c>
      <c r="BL351" s="53">
        <f t="shared" ca="1" si="216"/>
        <v>0</v>
      </c>
      <c r="BM351" s="53">
        <f t="shared" ca="1" si="217"/>
        <v>0</v>
      </c>
      <c r="BN351" s="53">
        <f t="shared" ca="1" si="218"/>
        <v>0</v>
      </c>
      <c r="BO351" s="53">
        <f t="shared" ca="1" si="219"/>
        <v>0</v>
      </c>
      <c r="BP351" s="53">
        <f t="shared" ca="1" si="220"/>
        <v>0</v>
      </c>
      <c r="BQ351" s="53">
        <f t="shared" ca="1" si="221"/>
        <v>0</v>
      </c>
      <c r="BR351" s="53">
        <f t="shared" ca="1" si="222"/>
        <v>0</v>
      </c>
      <c r="BS351" s="53">
        <f t="shared" ca="1" si="223"/>
        <v>0</v>
      </c>
      <c r="BU351" s="53">
        <v>0</v>
      </c>
      <c r="BV351" s="53">
        <v>0</v>
      </c>
      <c r="BW351" s="53">
        <v>0</v>
      </c>
      <c r="BX351" s="53">
        <v>0</v>
      </c>
      <c r="BY351" s="53">
        <v>0</v>
      </c>
      <c r="BZ351" s="53">
        <v>0</v>
      </c>
      <c r="CA351" s="53">
        <v>0</v>
      </c>
      <c r="CB351" s="53">
        <v>6</v>
      </c>
      <c r="CC351" s="53">
        <v>0</v>
      </c>
      <c r="CD351" s="53">
        <v>0</v>
      </c>
      <c r="CE351" s="53">
        <v>0</v>
      </c>
      <c r="CF351" s="53">
        <v>0</v>
      </c>
      <c r="CG351" s="53">
        <v>0</v>
      </c>
      <c r="CH351" s="53">
        <v>0</v>
      </c>
      <c r="CI351" s="53">
        <v>0</v>
      </c>
      <c r="CJ351" s="53">
        <v>0</v>
      </c>
      <c r="CK351" s="53">
        <v>0</v>
      </c>
      <c r="CL351" s="53">
        <v>0</v>
      </c>
      <c r="CM351" s="53">
        <v>0</v>
      </c>
      <c r="CN351" s="53">
        <v>0</v>
      </c>
      <c r="CO351" s="53">
        <v>0</v>
      </c>
      <c r="CP351" s="53">
        <v>0</v>
      </c>
      <c r="CQ351" s="53">
        <v>0</v>
      </c>
      <c r="CR351" s="53">
        <v>0</v>
      </c>
      <c r="CS351" s="53">
        <v>0</v>
      </c>
      <c r="CT351" s="53">
        <v>0</v>
      </c>
      <c r="CU351" s="53">
        <v>0</v>
      </c>
      <c r="CV351" s="53">
        <v>0</v>
      </c>
      <c r="CW351" s="53">
        <v>0</v>
      </c>
      <c r="CX351" s="53">
        <v>0</v>
      </c>
      <c r="CY351" s="53">
        <v>0</v>
      </c>
      <c r="CZ351" s="53">
        <v>0</v>
      </c>
      <c r="DA351" s="53">
        <v>0</v>
      </c>
      <c r="DB351" s="53">
        <v>0</v>
      </c>
      <c r="DC351" s="53">
        <v>0</v>
      </c>
      <c r="DD351" s="53">
        <v>0</v>
      </c>
    </row>
    <row r="352" spans="31:108">
      <c r="AE352" s="59">
        <v>260</v>
      </c>
      <c r="AF352" s="59">
        <f ca="1">IF(AI352&lt;&gt;0,0,COUNTIF(AI$92:$AI352,0))</f>
        <v>0</v>
      </c>
      <c r="AG352" s="59" t="s">
        <v>363</v>
      </c>
      <c r="AH352" s="59" t="s">
        <v>369</v>
      </c>
      <c r="AI352" s="59">
        <f t="shared" ca="1" si="187"/>
        <v>1</v>
      </c>
      <c r="AJ352" s="53">
        <f t="shared" ca="1" si="188"/>
        <v>0</v>
      </c>
      <c r="AK352" s="53">
        <f t="shared" ca="1" si="189"/>
        <v>0</v>
      </c>
      <c r="AL352" s="53">
        <f t="shared" ca="1" si="190"/>
        <v>0</v>
      </c>
      <c r="AM352" s="53">
        <f t="shared" ca="1" si="191"/>
        <v>0</v>
      </c>
      <c r="AN352" s="53">
        <f t="shared" ca="1" si="192"/>
        <v>0</v>
      </c>
      <c r="AO352" s="53">
        <f t="shared" ca="1" si="193"/>
        <v>0</v>
      </c>
      <c r="AP352" s="53">
        <f t="shared" ca="1" si="194"/>
        <v>0</v>
      </c>
      <c r="AQ352" s="53">
        <f t="shared" ca="1" si="195"/>
        <v>1</v>
      </c>
      <c r="AR352" s="53">
        <f t="shared" ca="1" si="196"/>
        <v>0</v>
      </c>
      <c r="AS352" s="53">
        <f t="shared" ca="1" si="197"/>
        <v>0</v>
      </c>
      <c r="AT352" s="53">
        <f t="shared" ca="1" si="198"/>
        <v>0</v>
      </c>
      <c r="AU352" s="53">
        <f t="shared" ca="1" si="199"/>
        <v>0</v>
      </c>
      <c r="AV352" s="53">
        <f t="shared" ca="1" si="200"/>
        <v>0</v>
      </c>
      <c r="AW352" s="53">
        <f t="shared" ca="1" si="201"/>
        <v>0</v>
      </c>
      <c r="AX352" s="53">
        <f t="shared" ca="1" si="202"/>
        <v>0</v>
      </c>
      <c r="AY352" s="53">
        <f t="shared" ca="1" si="203"/>
        <v>0</v>
      </c>
      <c r="AZ352" s="53">
        <f t="shared" ca="1" si="204"/>
        <v>0</v>
      </c>
      <c r="BA352" s="53">
        <f t="shared" ca="1" si="205"/>
        <v>0</v>
      </c>
      <c r="BB352" s="53">
        <f t="shared" ca="1" si="206"/>
        <v>0</v>
      </c>
      <c r="BC352" s="53">
        <f t="shared" ca="1" si="207"/>
        <v>0</v>
      </c>
      <c r="BD352" s="53">
        <f t="shared" ca="1" si="208"/>
        <v>0</v>
      </c>
      <c r="BE352" s="53">
        <f t="shared" ca="1" si="209"/>
        <v>0</v>
      </c>
      <c r="BF352" s="53">
        <f t="shared" ca="1" si="210"/>
        <v>0</v>
      </c>
      <c r="BG352" s="53">
        <f t="shared" ca="1" si="211"/>
        <v>0</v>
      </c>
      <c r="BH352" s="53">
        <f t="shared" ca="1" si="212"/>
        <v>0</v>
      </c>
      <c r="BI352" s="53">
        <f t="shared" ca="1" si="213"/>
        <v>0</v>
      </c>
      <c r="BJ352" s="53">
        <f t="shared" ca="1" si="214"/>
        <v>0</v>
      </c>
      <c r="BK352" s="53">
        <f t="shared" ca="1" si="215"/>
        <v>0</v>
      </c>
      <c r="BL352" s="53">
        <f t="shared" ca="1" si="216"/>
        <v>0</v>
      </c>
      <c r="BM352" s="53">
        <f t="shared" ca="1" si="217"/>
        <v>0</v>
      </c>
      <c r="BN352" s="53">
        <f t="shared" ca="1" si="218"/>
        <v>0</v>
      </c>
      <c r="BO352" s="53">
        <f t="shared" ca="1" si="219"/>
        <v>0</v>
      </c>
      <c r="BP352" s="53">
        <f t="shared" ca="1" si="220"/>
        <v>0</v>
      </c>
      <c r="BQ352" s="53">
        <f t="shared" ca="1" si="221"/>
        <v>0</v>
      </c>
      <c r="BR352" s="53">
        <f t="shared" ca="1" si="222"/>
        <v>0</v>
      </c>
      <c r="BS352" s="53">
        <f t="shared" ca="1" si="223"/>
        <v>0</v>
      </c>
      <c r="BU352" s="53">
        <v>0</v>
      </c>
      <c r="BV352" s="53">
        <v>0</v>
      </c>
      <c r="BW352" s="53">
        <v>0</v>
      </c>
      <c r="BX352" s="53">
        <v>0</v>
      </c>
      <c r="BY352" s="53">
        <v>0</v>
      </c>
      <c r="BZ352" s="53">
        <v>0</v>
      </c>
      <c r="CA352" s="53">
        <v>0</v>
      </c>
      <c r="CB352" s="53">
        <v>8</v>
      </c>
      <c r="CC352" s="53">
        <v>0</v>
      </c>
      <c r="CD352" s="53">
        <v>0</v>
      </c>
      <c r="CE352" s="53">
        <v>0</v>
      </c>
      <c r="CF352" s="53">
        <v>0</v>
      </c>
      <c r="CG352" s="53">
        <v>0</v>
      </c>
      <c r="CH352" s="53">
        <v>0</v>
      </c>
      <c r="CI352" s="53">
        <v>0</v>
      </c>
      <c r="CJ352" s="53">
        <v>0</v>
      </c>
      <c r="CK352" s="53">
        <v>0</v>
      </c>
      <c r="CL352" s="53">
        <v>0</v>
      </c>
      <c r="CM352" s="53">
        <v>0</v>
      </c>
      <c r="CN352" s="53">
        <v>0</v>
      </c>
      <c r="CO352" s="53">
        <v>0</v>
      </c>
      <c r="CP352" s="53">
        <v>0</v>
      </c>
      <c r="CQ352" s="53">
        <v>0</v>
      </c>
      <c r="CR352" s="53">
        <v>0</v>
      </c>
      <c r="CS352" s="53">
        <v>0</v>
      </c>
      <c r="CT352" s="53">
        <v>0</v>
      </c>
      <c r="CU352" s="53">
        <v>0</v>
      </c>
      <c r="CV352" s="53">
        <v>0</v>
      </c>
      <c r="CW352" s="53">
        <v>0</v>
      </c>
      <c r="CX352" s="53">
        <v>0</v>
      </c>
      <c r="CY352" s="53">
        <v>0</v>
      </c>
      <c r="CZ352" s="53">
        <v>0</v>
      </c>
      <c r="DA352" s="53">
        <v>0</v>
      </c>
      <c r="DB352" s="53">
        <v>0</v>
      </c>
      <c r="DC352" s="53">
        <v>0</v>
      </c>
      <c r="DD352" s="53">
        <v>0</v>
      </c>
    </row>
    <row r="353" spans="31:108">
      <c r="AE353" s="59">
        <v>261</v>
      </c>
      <c r="AF353" s="59">
        <f ca="1">IF(AI353&lt;&gt;0,0,COUNTIF(AI$92:$AI353,0))</f>
        <v>0</v>
      </c>
      <c r="AG353" s="59" t="s">
        <v>363</v>
      </c>
      <c r="AH353" s="59" t="s">
        <v>370</v>
      </c>
      <c r="AI353" s="59">
        <f t="shared" ca="1" si="187"/>
        <v>1</v>
      </c>
      <c r="AJ353" s="53">
        <f t="shared" ca="1" si="188"/>
        <v>0</v>
      </c>
      <c r="AK353" s="53">
        <f t="shared" ca="1" si="189"/>
        <v>0</v>
      </c>
      <c r="AL353" s="53">
        <f t="shared" ca="1" si="190"/>
        <v>0</v>
      </c>
      <c r="AM353" s="53">
        <f t="shared" ca="1" si="191"/>
        <v>0</v>
      </c>
      <c r="AN353" s="53">
        <f t="shared" ca="1" si="192"/>
        <v>0</v>
      </c>
      <c r="AO353" s="53">
        <f t="shared" ca="1" si="193"/>
        <v>0</v>
      </c>
      <c r="AP353" s="53">
        <f t="shared" ca="1" si="194"/>
        <v>0</v>
      </c>
      <c r="AQ353" s="53">
        <f t="shared" ca="1" si="195"/>
        <v>1</v>
      </c>
      <c r="AR353" s="53">
        <f t="shared" ca="1" si="196"/>
        <v>0</v>
      </c>
      <c r="AS353" s="53">
        <f t="shared" ca="1" si="197"/>
        <v>0</v>
      </c>
      <c r="AT353" s="53">
        <f t="shared" ca="1" si="198"/>
        <v>0</v>
      </c>
      <c r="AU353" s="53">
        <f t="shared" ca="1" si="199"/>
        <v>0</v>
      </c>
      <c r="AV353" s="53">
        <f t="shared" ca="1" si="200"/>
        <v>0</v>
      </c>
      <c r="AW353" s="53">
        <f t="shared" ca="1" si="201"/>
        <v>0</v>
      </c>
      <c r="AX353" s="53">
        <f t="shared" ca="1" si="202"/>
        <v>0</v>
      </c>
      <c r="AY353" s="53">
        <f t="shared" ca="1" si="203"/>
        <v>0</v>
      </c>
      <c r="AZ353" s="53">
        <f t="shared" ca="1" si="204"/>
        <v>0</v>
      </c>
      <c r="BA353" s="53">
        <f t="shared" ca="1" si="205"/>
        <v>0</v>
      </c>
      <c r="BB353" s="53">
        <f t="shared" ca="1" si="206"/>
        <v>0</v>
      </c>
      <c r="BC353" s="53">
        <f t="shared" ca="1" si="207"/>
        <v>0</v>
      </c>
      <c r="BD353" s="53">
        <f t="shared" ca="1" si="208"/>
        <v>0</v>
      </c>
      <c r="BE353" s="53">
        <f t="shared" ca="1" si="209"/>
        <v>0</v>
      </c>
      <c r="BF353" s="53">
        <f t="shared" ca="1" si="210"/>
        <v>0</v>
      </c>
      <c r="BG353" s="53">
        <f t="shared" ca="1" si="211"/>
        <v>0</v>
      </c>
      <c r="BH353" s="53">
        <f t="shared" ca="1" si="212"/>
        <v>0</v>
      </c>
      <c r="BI353" s="53">
        <f t="shared" ca="1" si="213"/>
        <v>0</v>
      </c>
      <c r="BJ353" s="53">
        <f t="shared" ca="1" si="214"/>
        <v>0</v>
      </c>
      <c r="BK353" s="53">
        <f t="shared" ca="1" si="215"/>
        <v>0</v>
      </c>
      <c r="BL353" s="53">
        <f t="shared" ca="1" si="216"/>
        <v>0</v>
      </c>
      <c r="BM353" s="53">
        <f t="shared" ca="1" si="217"/>
        <v>0</v>
      </c>
      <c r="BN353" s="53">
        <f t="shared" ca="1" si="218"/>
        <v>0</v>
      </c>
      <c r="BO353" s="53">
        <f t="shared" ca="1" si="219"/>
        <v>0</v>
      </c>
      <c r="BP353" s="53">
        <f t="shared" ca="1" si="220"/>
        <v>0</v>
      </c>
      <c r="BQ353" s="53">
        <f t="shared" ca="1" si="221"/>
        <v>0</v>
      </c>
      <c r="BR353" s="53">
        <f t="shared" ca="1" si="222"/>
        <v>0</v>
      </c>
      <c r="BS353" s="53">
        <f t="shared" ca="1" si="223"/>
        <v>0</v>
      </c>
      <c r="BU353" s="53">
        <v>0</v>
      </c>
      <c r="BV353" s="53">
        <v>0</v>
      </c>
      <c r="BW353" s="53">
        <v>0</v>
      </c>
      <c r="BX353" s="53">
        <v>0</v>
      </c>
      <c r="BY353" s="53">
        <v>0</v>
      </c>
      <c r="BZ353" s="53">
        <v>0</v>
      </c>
      <c r="CA353" s="53">
        <v>0</v>
      </c>
      <c r="CB353" s="53">
        <v>9</v>
      </c>
      <c r="CC353" s="53">
        <v>0</v>
      </c>
      <c r="CD353" s="53">
        <v>0</v>
      </c>
      <c r="CE353" s="53">
        <v>0</v>
      </c>
      <c r="CF353" s="53">
        <v>0</v>
      </c>
      <c r="CG353" s="53">
        <v>0</v>
      </c>
      <c r="CH353" s="53">
        <v>0</v>
      </c>
      <c r="CI353" s="53">
        <v>0</v>
      </c>
      <c r="CJ353" s="53">
        <v>0</v>
      </c>
      <c r="CK353" s="53">
        <v>0</v>
      </c>
      <c r="CL353" s="53">
        <v>0</v>
      </c>
      <c r="CM353" s="53">
        <v>0</v>
      </c>
      <c r="CN353" s="53">
        <v>0</v>
      </c>
      <c r="CO353" s="53">
        <v>0</v>
      </c>
      <c r="CP353" s="53">
        <v>0</v>
      </c>
      <c r="CQ353" s="53">
        <v>0</v>
      </c>
      <c r="CR353" s="53">
        <v>0</v>
      </c>
      <c r="CS353" s="53">
        <v>0</v>
      </c>
      <c r="CT353" s="53">
        <v>0</v>
      </c>
      <c r="CU353" s="53">
        <v>0</v>
      </c>
      <c r="CV353" s="53">
        <v>0</v>
      </c>
      <c r="CW353" s="53">
        <v>0</v>
      </c>
      <c r="CX353" s="53">
        <v>0</v>
      </c>
      <c r="CY353" s="53">
        <v>0</v>
      </c>
      <c r="CZ353" s="53">
        <v>0</v>
      </c>
      <c r="DA353" s="53">
        <v>0</v>
      </c>
      <c r="DB353" s="53">
        <v>0</v>
      </c>
      <c r="DC353" s="53">
        <v>0</v>
      </c>
      <c r="DD353" s="53">
        <v>0</v>
      </c>
    </row>
    <row r="354" spans="31:108">
      <c r="AE354" s="59">
        <v>262</v>
      </c>
      <c r="AF354" s="59">
        <f ca="1">IF(AI354&lt;&gt;0,0,COUNTIF(AI$92:$AI354,0))</f>
        <v>0</v>
      </c>
      <c r="AG354" s="59" t="s">
        <v>363</v>
      </c>
      <c r="AH354" s="59" t="s">
        <v>371</v>
      </c>
      <c r="AI354" s="59">
        <f t="shared" ca="1" si="187"/>
        <v>3</v>
      </c>
      <c r="AJ354" s="53">
        <f t="shared" ca="1" si="188"/>
        <v>0</v>
      </c>
      <c r="AK354" s="53">
        <f t="shared" ca="1" si="189"/>
        <v>0</v>
      </c>
      <c r="AL354" s="53">
        <f t="shared" ca="1" si="190"/>
        <v>0</v>
      </c>
      <c r="AM354" s="53">
        <f t="shared" ca="1" si="191"/>
        <v>0</v>
      </c>
      <c r="AN354" s="53">
        <f t="shared" ca="1" si="192"/>
        <v>1</v>
      </c>
      <c r="AO354" s="53">
        <f t="shared" ca="1" si="193"/>
        <v>0</v>
      </c>
      <c r="AP354" s="53">
        <f t="shared" ca="1" si="194"/>
        <v>0</v>
      </c>
      <c r="AQ354" s="53">
        <f t="shared" ca="1" si="195"/>
        <v>1</v>
      </c>
      <c r="AR354" s="53">
        <f t="shared" ca="1" si="196"/>
        <v>0</v>
      </c>
      <c r="AS354" s="53">
        <f t="shared" ca="1" si="197"/>
        <v>0</v>
      </c>
      <c r="AT354" s="53">
        <f t="shared" ca="1" si="198"/>
        <v>0</v>
      </c>
      <c r="AU354" s="53">
        <f t="shared" ca="1" si="199"/>
        <v>0</v>
      </c>
      <c r="AV354" s="53">
        <f t="shared" ca="1" si="200"/>
        <v>0</v>
      </c>
      <c r="AW354" s="53">
        <f t="shared" ca="1" si="201"/>
        <v>0</v>
      </c>
      <c r="AX354" s="53">
        <f t="shared" ca="1" si="202"/>
        <v>0</v>
      </c>
      <c r="AY354" s="53">
        <f t="shared" ca="1" si="203"/>
        <v>0</v>
      </c>
      <c r="AZ354" s="53">
        <f t="shared" ca="1" si="204"/>
        <v>0</v>
      </c>
      <c r="BA354" s="53">
        <f t="shared" ca="1" si="205"/>
        <v>0</v>
      </c>
      <c r="BB354" s="53">
        <f t="shared" ca="1" si="206"/>
        <v>0</v>
      </c>
      <c r="BC354" s="53">
        <f t="shared" ca="1" si="207"/>
        <v>0</v>
      </c>
      <c r="BD354" s="53">
        <f t="shared" ca="1" si="208"/>
        <v>0</v>
      </c>
      <c r="BE354" s="53">
        <f t="shared" ca="1" si="209"/>
        <v>0</v>
      </c>
      <c r="BF354" s="53">
        <f t="shared" ca="1" si="210"/>
        <v>1</v>
      </c>
      <c r="BG354" s="53">
        <f t="shared" ca="1" si="211"/>
        <v>0</v>
      </c>
      <c r="BH354" s="53">
        <f t="shared" ca="1" si="212"/>
        <v>0</v>
      </c>
      <c r="BI354" s="53">
        <f t="shared" ca="1" si="213"/>
        <v>0</v>
      </c>
      <c r="BJ354" s="53">
        <f t="shared" ca="1" si="214"/>
        <v>0</v>
      </c>
      <c r="BK354" s="53">
        <f t="shared" ca="1" si="215"/>
        <v>0</v>
      </c>
      <c r="BL354" s="53">
        <f t="shared" ca="1" si="216"/>
        <v>0</v>
      </c>
      <c r="BM354" s="53">
        <f t="shared" ca="1" si="217"/>
        <v>0</v>
      </c>
      <c r="BN354" s="53">
        <f t="shared" ca="1" si="218"/>
        <v>0</v>
      </c>
      <c r="BO354" s="53">
        <f t="shared" ca="1" si="219"/>
        <v>0</v>
      </c>
      <c r="BP354" s="53">
        <f t="shared" ca="1" si="220"/>
        <v>0</v>
      </c>
      <c r="BQ354" s="53">
        <f t="shared" ca="1" si="221"/>
        <v>0</v>
      </c>
      <c r="BR354" s="53">
        <f t="shared" ca="1" si="222"/>
        <v>0</v>
      </c>
      <c r="BS354" s="53">
        <f t="shared" ca="1" si="223"/>
        <v>0</v>
      </c>
      <c r="BU354" s="53">
        <v>0</v>
      </c>
      <c r="BV354" s="53">
        <v>0</v>
      </c>
      <c r="BW354" s="53">
        <v>0</v>
      </c>
      <c r="BX354" s="53">
        <v>0</v>
      </c>
      <c r="BY354" s="53">
        <v>7</v>
      </c>
      <c r="BZ354" s="53">
        <v>0</v>
      </c>
      <c r="CA354" s="53">
        <v>0</v>
      </c>
      <c r="CB354" s="53">
        <v>9</v>
      </c>
      <c r="CC354" s="53">
        <v>0</v>
      </c>
      <c r="CD354" s="53">
        <v>0</v>
      </c>
      <c r="CE354" s="53">
        <v>0</v>
      </c>
      <c r="CF354" s="53">
        <v>0</v>
      </c>
      <c r="CG354" s="53">
        <v>0</v>
      </c>
      <c r="CH354" s="53">
        <v>0</v>
      </c>
      <c r="CI354" s="53">
        <v>0</v>
      </c>
      <c r="CJ354" s="53">
        <v>0</v>
      </c>
      <c r="CK354" s="53">
        <v>0</v>
      </c>
      <c r="CL354" s="53">
        <v>0</v>
      </c>
      <c r="CM354" s="53">
        <v>0</v>
      </c>
      <c r="CN354" s="53">
        <v>0</v>
      </c>
      <c r="CO354" s="53">
        <v>0</v>
      </c>
      <c r="CP354" s="53">
        <v>0</v>
      </c>
      <c r="CQ354" s="53">
        <v>8</v>
      </c>
      <c r="CR354" s="53">
        <v>0</v>
      </c>
      <c r="CS354" s="53">
        <v>0</v>
      </c>
      <c r="CT354" s="53">
        <v>0</v>
      </c>
      <c r="CU354" s="53">
        <v>0</v>
      </c>
      <c r="CV354" s="53">
        <v>0</v>
      </c>
      <c r="CW354" s="53">
        <v>0</v>
      </c>
      <c r="CX354" s="53">
        <v>0</v>
      </c>
      <c r="CY354" s="53">
        <v>0</v>
      </c>
      <c r="CZ354" s="53">
        <v>0</v>
      </c>
      <c r="DA354" s="53">
        <v>0</v>
      </c>
      <c r="DB354" s="53">
        <v>0</v>
      </c>
      <c r="DC354" s="53">
        <v>0</v>
      </c>
      <c r="DD354" s="53">
        <v>0</v>
      </c>
    </row>
    <row r="355" spans="31:108">
      <c r="AE355" s="59">
        <v>263</v>
      </c>
      <c r="AF355" s="59">
        <f ca="1">IF(AI355&lt;&gt;0,0,COUNTIF(AI$92:$AI355,0))</f>
        <v>0</v>
      </c>
      <c r="AG355" s="59" t="s">
        <v>372</v>
      </c>
      <c r="AH355" s="59" t="s">
        <v>373</v>
      </c>
      <c r="AI355" s="59">
        <f t="shared" ca="1" si="187"/>
        <v>1</v>
      </c>
      <c r="AJ355" s="53">
        <f t="shared" ca="1" si="188"/>
        <v>0</v>
      </c>
      <c r="AK355" s="53">
        <f t="shared" ca="1" si="189"/>
        <v>0</v>
      </c>
      <c r="AL355" s="53">
        <f t="shared" ca="1" si="190"/>
        <v>0</v>
      </c>
      <c r="AM355" s="53">
        <f t="shared" ca="1" si="191"/>
        <v>0</v>
      </c>
      <c r="AN355" s="53">
        <f t="shared" ca="1" si="192"/>
        <v>0</v>
      </c>
      <c r="AO355" s="53">
        <f t="shared" ca="1" si="193"/>
        <v>0</v>
      </c>
      <c r="AP355" s="53">
        <f t="shared" ca="1" si="194"/>
        <v>0</v>
      </c>
      <c r="AQ355" s="53">
        <f t="shared" ca="1" si="195"/>
        <v>0</v>
      </c>
      <c r="AR355" s="53">
        <f t="shared" ca="1" si="196"/>
        <v>0</v>
      </c>
      <c r="AS355" s="53">
        <f t="shared" ca="1" si="197"/>
        <v>0</v>
      </c>
      <c r="AT355" s="53">
        <f t="shared" ca="1" si="198"/>
        <v>0</v>
      </c>
      <c r="AU355" s="53">
        <f t="shared" ca="1" si="199"/>
        <v>0</v>
      </c>
      <c r="AV355" s="53">
        <f t="shared" ca="1" si="200"/>
        <v>0</v>
      </c>
      <c r="AW355" s="53">
        <f t="shared" ca="1" si="201"/>
        <v>0</v>
      </c>
      <c r="AX355" s="53">
        <f t="shared" ca="1" si="202"/>
        <v>0</v>
      </c>
      <c r="AY355" s="53">
        <f t="shared" ca="1" si="203"/>
        <v>0</v>
      </c>
      <c r="AZ355" s="53">
        <f t="shared" ca="1" si="204"/>
        <v>0</v>
      </c>
      <c r="BA355" s="53">
        <f t="shared" ca="1" si="205"/>
        <v>0</v>
      </c>
      <c r="BB355" s="53">
        <f t="shared" ca="1" si="206"/>
        <v>0</v>
      </c>
      <c r="BC355" s="53">
        <f t="shared" ca="1" si="207"/>
        <v>0</v>
      </c>
      <c r="BD355" s="53">
        <f t="shared" ca="1" si="208"/>
        <v>0</v>
      </c>
      <c r="BE355" s="53">
        <f t="shared" ca="1" si="209"/>
        <v>0</v>
      </c>
      <c r="BF355" s="53">
        <f t="shared" ca="1" si="210"/>
        <v>0</v>
      </c>
      <c r="BG355" s="53">
        <f t="shared" ca="1" si="211"/>
        <v>0</v>
      </c>
      <c r="BH355" s="53">
        <f t="shared" ca="1" si="212"/>
        <v>0</v>
      </c>
      <c r="BI355" s="53">
        <f t="shared" ca="1" si="213"/>
        <v>0</v>
      </c>
      <c r="BJ355" s="53">
        <f t="shared" ca="1" si="214"/>
        <v>0</v>
      </c>
      <c r="BK355" s="53">
        <f t="shared" ca="1" si="215"/>
        <v>0</v>
      </c>
      <c r="BL355" s="53">
        <f t="shared" ca="1" si="216"/>
        <v>0</v>
      </c>
      <c r="BM355" s="53">
        <f t="shared" ca="1" si="217"/>
        <v>0</v>
      </c>
      <c r="BN355" s="53">
        <f t="shared" ca="1" si="218"/>
        <v>0</v>
      </c>
      <c r="BO355" s="53">
        <f t="shared" ca="1" si="219"/>
        <v>0</v>
      </c>
      <c r="BP355" s="53">
        <f t="shared" ca="1" si="220"/>
        <v>0</v>
      </c>
      <c r="BQ355" s="53">
        <f t="shared" ca="1" si="221"/>
        <v>1</v>
      </c>
      <c r="BR355" s="53">
        <f t="shared" ca="1" si="222"/>
        <v>0</v>
      </c>
      <c r="BS355" s="53">
        <f t="shared" ca="1" si="223"/>
        <v>0</v>
      </c>
      <c r="BU355" s="53">
        <v>0</v>
      </c>
      <c r="BV355" s="53">
        <v>0</v>
      </c>
      <c r="BW355" s="53">
        <v>0</v>
      </c>
      <c r="BX355" s="53">
        <v>0</v>
      </c>
      <c r="BY355" s="53">
        <v>0</v>
      </c>
      <c r="BZ355" s="53">
        <v>0</v>
      </c>
      <c r="CA355" s="53">
        <v>0</v>
      </c>
      <c r="CB355" s="53">
        <v>0</v>
      </c>
      <c r="CC355" s="53">
        <v>0</v>
      </c>
      <c r="CD355" s="53">
        <v>0</v>
      </c>
      <c r="CE355" s="53">
        <v>0</v>
      </c>
      <c r="CF355" s="53">
        <v>0</v>
      </c>
      <c r="CG355" s="53">
        <v>0</v>
      </c>
      <c r="CH355" s="53">
        <v>0</v>
      </c>
      <c r="CI355" s="53">
        <v>0</v>
      </c>
      <c r="CJ355" s="53">
        <v>0</v>
      </c>
      <c r="CK355" s="53">
        <v>0</v>
      </c>
      <c r="CL355" s="53">
        <v>0</v>
      </c>
      <c r="CM355" s="53">
        <v>0</v>
      </c>
      <c r="CN355" s="53">
        <v>0</v>
      </c>
      <c r="CO355" s="53">
        <v>0</v>
      </c>
      <c r="CP355" s="53">
        <v>0</v>
      </c>
      <c r="CQ355" s="53">
        <v>0</v>
      </c>
      <c r="CR355" s="53">
        <v>0</v>
      </c>
      <c r="CS355" s="53">
        <v>0</v>
      </c>
      <c r="CT355" s="53">
        <v>0</v>
      </c>
      <c r="CU355" s="53">
        <v>0</v>
      </c>
      <c r="CV355" s="53">
        <v>0</v>
      </c>
      <c r="CW355" s="53">
        <v>0</v>
      </c>
      <c r="CX355" s="53">
        <v>0</v>
      </c>
      <c r="CY355" s="53">
        <v>0</v>
      </c>
      <c r="CZ355" s="53">
        <v>0</v>
      </c>
      <c r="DA355" s="53">
        <v>0</v>
      </c>
      <c r="DB355" s="53">
        <v>1</v>
      </c>
      <c r="DC355" s="53">
        <v>0</v>
      </c>
      <c r="DD355" s="53">
        <v>0</v>
      </c>
    </row>
    <row r="356" spans="31:108">
      <c r="AE356" s="59">
        <v>264</v>
      </c>
      <c r="AF356" s="59">
        <f ca="1">IF(AI356&lt;&gt;0,0,COUNTIF(AI$92:$AI356,0))</f>
        <v>0</v>
      </c>
      <c r="AG356" s="59" t="s">
        <v>372</v>
      </c>
      <c r="AH356" s="59" t="s">
        <v>374</v>
      </c>
      <c r="AI356" s="59">
        <f t="shared" ca="1" si="187"/>
        <v>1</v>
      </c>
      <c r="AJ356" s="53">
        <f t="shared" ca="1" si="188"/>
        <v>0</v>
      </c>
      <c r="AK356" s="53">
        <f t="shared" ca="1" si="189"/>
        <v>0</v>
      </c>
      <c r="AL356" s="53">
        <f t="shared" ca="1" si="190"/>
        <v>0</v>
      </c>
      <c r="AM356" s="53">
        <f t="shared" ca="1" si="191"/>
        <v>0</v>
      </c>
      <c r="AN356" s="53">
        <f t="shared" ca="1" si="192"/>
        <v>0</v>
      </c>
      <c r="AO356" s="53">
        <f t="shared" ca="1" si="193"/>
        <v>0</v>
      </c>
      <c r="AP356" s="53">
        <f t="shared" ca="1" si="194"/>
        <v>0</v>
      </c>
      <c r="AQ356" s="53">
        <f t="shared" ca="1" si="195"/>
        <v>0</v>
      </c>
      <c r="AR356" s="53">
        <f t="shared" ca="1" si="196"/>
        <v>0</v>
      </c>
      <c r="AS356" s="53">
        <f t="shared" ca="1" si="197"/>
        <v>0</v>
      </c>
      <c r="AT356" s="53">
        <f t="shared" ca="1" si="198"/>
        <v>0</v>
      </c>
      <c r="AU356" s="53">
        <f t="shared" ca="1" si="199"/>
        <v>0</v>
      </c>
      <c r="AV356" s="53">
        <f t="shared" ca="1" si="200"/>
        <v>0</v>
      </c>
      <c r="AW356" s="53">
        <f t="shared" ca="1" si="201"/>
        <v>0</v>
      </c>
      <c r="AX356" s="53">
        <f t="shared" ca="1" si="202"/>
        <v>0</v>
      </c>
      <c r="AY356" s="53">
        <f t="shared" ca="1" si="203"/>
        <v>0</v>
      </c>
      <c r="AZ356" s="53">
        <f t="shared" ca="1" si="204"/>
        <v>0</v>
      </c>
      <c r="BA356" s="53">
        <f t="shared" ca="1" si="205"/>
        <v>0</v>
      </c>
      <c r="BB356" s="53">
        <f t="shared" ca="1" si="206"/>
        <v>0</v>
      </c>
      <c r="BC356" s="53">
        <f t="shared" ca="1" si="207"/>
        <v>0</v>
      </c>
      <c r="BD356" s="53">
        <f t="shared" ca="1" si="208"/>
        <v>0</v>
      </c>
      <c r="BE356" s="53">
        <f t="shared" ca="1" si="209"/>
        <v>0</v>
      </c>
      <c r="BF356" s="53">
        <f t="shared" ca="1" si="210"/>
        <v>0</v>
      </c>
      <c r="BG356" s="53">
        <f t="shared" ca="1" si="211"/>
        <v>0</v>
      </c>
      <c r="BH356" s="53">
        <f t="shared" ca="1" si="212"/>
        <v>0</v>
      </c>
      <c r="BI356" s="53">
        <f t="shared" ca="1" si="213"/>
        <v>0</v>
      </c>
      <c r="BJ356" s="53">
        <f t="shared" ca="1" si="214"/>
        <v>0</v>
      </c>
      <c r="BK356" s="53">
        <f t="shared" ca="1" si="215"/>
        <v>0</v>
      </c>
      <c r="BL356" s="53">
        <f t="shared" ca="1" si="216"/>
        <v>0</v>
      </c>
      <c r="BM356" s="53">
        <f t="shared" ca="1" si="217"/>
        <v>0</v>
      </c>
      <c r="BN356" s="53">
        <f t="shared" ca="1" si="218"/>
        <v>0</v>
      </c>
      <c r="BO356" s="53">
        <f t="shared" ca="1" si="219"/>
        <v>0</v>
      </c>
      <c r="BP356" s="53">
        <f t="shared" ca="1" si="220"/>
        <v>0</v>
      </c>
      <c r="BQ356" s="53">
        <f t="shared" ca="1" si="221"/>
        <v>1</v>
      </c>
      <c r="BR356" s="53">
        <f t="shared" ca="1" si="222"/>
        <v>0</v>
      </c>
      <c r="BS356" s="53">
        <f t="shared" ca="1" si="223"/>
        <v>0</v>
      </c>
      <c r="BU356" s="53">
        <v>0</v>
      </c>
      <c r="BV356" s="53">
        <v>0</v>
      </c>
      <c r="BW356" s="53">
        <v>0</v>
      </c>
      <c r="BX356" s="53">
        <v>0</v>
      </c>
      <c r="BY356" s="53">
        <v>0</v>
      </c>
      <c r="BZ356" s="53">
        <v>0</v>
      </c>
      <c r="CA356" s="53">
        <v>0</v>
      </c>
      <c r="CB356" s="53">
        <v>0</v>
      </c>
      <c r="CC356" s="53">
        <v>0</v>
      </c>
      <c r="CD356" s="53">
        <v>0</v>
      </c>
      <c r="CE356" s="53">
        <v>0</v>
      </c>
      <c r="CF356" s="53">
        <v>0</v>
      </c>
      <c r="CG356" s="53">
        <v>0</v>
      </c>
      <c r="CH356" s="53">
        <v>0</v>
      </c>
      <c r="CI356" s="53">
        <v>0</v>
      </c>
      <c r="CJ356" s="53">
        <v>0</v>
      </c>
      <c r="CK356" s="53">
        <v>0</v>
      </c>
      <c r="CL356" s="53">
        <v>0</v>
      </c>
      <c r="CM356" s="53">
        <v>0</v>
      </c>
      <c r="CN356" s="53">
        <v>0</v>
      </c>
      <c r="CO356" s="53">
        <v>0</v>
      </c>
      <c r="CP356" s="53">
        <v>0</v>
      </c>
      <c r="CQ356" s="53">
        <v>0</v>
      </c>
      <c r="CR356" s="53">
        <v>0</v>
      </c>
      <c r="CS356" s="53">
        <v>0</v>
      </c>
      <c r="CT356" s="53">
        <v>0</v>
      </c>
      <c r="CU356" s="53">
        <v>0</v>
      </c>
      <c r="CV356" s="53">
        <v>0</v>
      </c>
      <c r="CW356" s="53">
        <v>0</v>
      </c>
      <c r="CX356" s="53">
        <v>0</v>
      </c>
      <c r="CY356" s="53">
        <v>0</v>
      </c>
      <c r="CZ356" s="53">
        <v>0</v>
      </c>
      <c r="DA356" s="53">
        <v>0</v>
      </c>
      <c r="DB356" s="53">
        <v>1</v>
      </c>
      <c r="DC356" s="53">
        <v>0</v>
      </c>
      <c r="DD356" s="53">
        <v>0</v>
      </c>
    </row>
    <row r="357" spans="31:108">
      <c r="AE357" s="59">
        <v>265</v>
      </c>
      <c r="AF357" s="59">
        <f ca="1">IF(AI357&lt;&gt;0,0,COUNTIF(AI$92:$AI357,0))</f>
        <v>0</v>
      </c>
      <c r="AG357" s="59" t="s">
        <v>372</v>
      </c>
      <c r="AH357" s="59" t="s">
        <v>375</v>
      </c>
      <c r="AI357" s="59">
        <f t="shared" ca="1" si="187"/>
        <v>1</v>
      </c>
      <c r="AJ357" s="53">
        <f t="shared" ca="1" si="188"/>
        <v>0</v>
      </c>
      <c r="AK357" s="53">
        <f t="shared" ca="1" si="189"/>
        <v>0</v>
      </c>
      <c r="AL357" s="53">
        <f t="shared" ca="1" si="190"/>
        <v>0</v>
      </c>
      <c r="AM357" s="53">
        <f t="shared" ca="1" si="191"/>
        <v>0</v>
      </c>
      <c r="AN357" s="53">
        <f t="shared" ca="1" si="192"/>
        <v>0</v>
      </c>
      <c r="AO357" s="53">
        <f t="shared" ca="1" si="193"/>
        <v>0</v>
      </c>
      <c r="AP357" s="53">
        <f t="shared" ca="1" si="194"/>
        <v>0</v>
      </c>
      <c r="AQ357" s="53">
        <f t="shared" ca="1" si="195"/>
        <v>0</v>
      </c>
      <c r="AR357" s="53">
        <f t="shared" ca="1" si="196"/>
        <v>0</v>
      </c>
      <c r="AS357" s="53">
        <f t="shared" ca="1" si="197"/>
        <v>0</v>
      </c>
      <c r="AT357" s="53">
        <f t="shared" ca="1" si="198"/>
        <v>0</v>
      </c>
      <c r="AU357" s="53">
        <f t="shared" ca="1" si="199"/>
        <v>0</v>
      </c>
      <c r="AV357" s="53">
        <f t="shared" ca="1" si="200"/>
        <v>0</v>
      </c>
      <c r="AW357" s="53">
        <f t="shared" ca="1" si="201"/>
        <v>0</v>
      </c>
      <c r="AX357" s="53">
        <f t="shared" ca="1" si="202"/>
        <v>0</v>
      </c>
      <c r="AY357" s="53">
        <f t="shared" ca="1" si="203"/>
        <v>0</v>
      </c>
      <c r="AZ357" s="53">
        <f t="shared" ca="1" si="204"/>
        <v>0</v>
      </c>
      <c r="BA357" s="53">
        <f t="shared" ca="1" si="205"/>
        <v>0</v>
      </c>
      <c r="BB357" s="53">
        <f t="shared" ca="1" si="206"/>
        <v>0</v>
      </c>
      <c r="BC357" s="53">
        <f t="shared" ca="1" si="207"/>
        <v>0</v>
      </c>
      <c r="BD357" s="53">
        <f t="shared" ca="1" si="208"/>
        <v>0</v>
      </c>
      <c r="BE357" s="53">
        <f t="shared" ca="1" si="209"/>
        <v>0</v>
      </c>
      <c r="BF357" s="53">
        <f t="shared" ca="1" si="210"/>
        <v>0</v>
      </c>
      <c r="BG357" s="53">
        <f t="shared" ca="1" si="211"/>
        <v>0</v>
      </c>
      <c r="BH357" s="53">
        <f t="shared" ca="1" si="212"/>
        <v>0</v>
      </c>
      <c r="BI357" s="53">
        <f t="shared" ca="1" si="213"/>
        <v>0</v>
      </c>
      <c r="BJ357" s="53">
        <f t="shared" ca="1" si="214"/>
        <v>0</v>
      </c>
      <c r="BK357" s="53">
        <f t="shared" ca="1" si="215"/>
        <v>0</v>
      </c>
      <c r="BL357" s="53">
        <f t="shared" ca="1" si="216"/>
        <v>0</v>
      </c>
      <c r="BM357" s="53">
        <f t="shared" ca="1" si="217"/>
        <v>0</v>
      </c>
      <c r="BN357" s="53">
        <f t="shared" ca="1" si="218"/>
        <v>0</v>
      </c>
      <c r="BO357" s="53">
        <f t="shared" ca="1" si="219"/>
        <v>0</v>
      </c>
      <c r="BP357" s="53">
        <f t="shared" ca="1" si="220"/>
        <v>0</v>
      </c>
      <c r="BQ357" s="53">
        <f t="shared" ca="1" si="221"/>
        <v>1</v>
      </c>
      <c r="BR357" s="53">
        <f t="shared" ca="1" si="222"/>
        <v>0</v>
      </c>
      <c r="BS357" s="53">
        <f t="shared" ca="1" si="223"/>
        <v>0</v>
      </c>
      <c r="BU357" s="53">
        <v>0</v>
      </c>
      <c r="BV357" s="53">
        <v>0</v>
      </c>
      <c r="BW357" s="53">
        <v>0</v>
      </c>
      <c r="BX357" s="53">
        <v>0</v>
      </c>
      <c r="BY357" s="53">
        <v>0</v>
      </c>
      <c r="BZ357" s="53">
        <v>0</v>
      </c>
      <c r="CA357" s="53">
        <v>0</v>
      </c>
      <c r="CB357" s="53">
        <v>0</v>
      </c>
      <c r="CC357" s="53">
        <v>0</v>
      </c>
      <c r="CD357" s="53">
        <v>0</v>
      </c>
      <c r="CE357" s="53">
        <v>0</v>
      </c>
      <c r="CF357" s="53">
        <v>0</v>
      </c>
      <c r="CG357" s="53">
        <v>0</v>
      </c>
      <c r="CH357" s="53">
        <v>0</v>
      </c>
      <c r="CI357" s="53">
        <v>0</v>
      </c>
      <c r="CJ357" s="53">
        <v>0</v>
      </c>
      <c r="CK357" s="53">
        <v>0</v>
      </c>
      <c r="CL357" s="53">
        <v>0</v>
      </c>
      <c r="CM357" s="53">
        <v>0</v>
      </c>
      <c r="CN357" s="53">
        <v>0</v>
      </c>
      <c r="CO357" s="53">
        <v>0</v>
      </c>
      <c r="CP357" s="53">
        <v>0</v>
      </c>
      <c r="CQ357" s="53">
        <v>0</v>
      </c>
      <c r="CR357" s="53">
        <v>0</v>
      </c>
      <c r="CS357" s="53">
        <v>0</v>
      </c>
      <c r="CT357" s="53">
        <v>0</v>
      </c>
      <c r="CU357" s="53">
        <v>0</v>
      </c>
      <c r="CV357" s="53">
        <v>0</v>
      </c>
      <c r="CW357" s="53">
        <v>0</v>
      </c>
      <c r="CX357" s="53">
        <v>0</v>
      </c>
      <c r="CY357" s="53">
        <v>0</v>
      </c>
      <c r="CZ357" s="53">
        <v>0</v>
      </c>
      <c r="DA357" s="53">
        <v>0</v>
      </c>
      <c r="DB357" s="53">
        <v>4</v>
      </c>
      <c r="DC357" s="53">
        <v>0</v>
      </c>
      <c r="DD357" s="53">
        <v>0</v>
      </c>
    </row>
    <row r="358" spans="31:108">
      <c r="AE358" s="59">
        <v>266</v>
      </c>
      <c r="AF358" s="59">
        <f ca="1">IF(AI358&lt;&gt;0,0,COUNTIF(AI$92:$AI358,0))</f>
        <v>0</v>
      </c>
      <c r="AG358" s="59" t="s">
        <v>372</v>
      </c>
      <c r="AH358" s="59" t="s">
        <v>376</v>
      </c>
      <c r="AI358" s="59">
        <f t="shared" ca="1" si="187"/>
        <v>1</v>
      </c>
      <c r="AJ358" s="53">
        <f t="shared" ca="1" si="188"/>
        <v>0</v>
      </c>
      <c r="AK358" s="53">
        <f t="shared" ca="1" si="189"/>
        <v>0</v>
      </c>
      <c r="AL358" s="53">
        <f t="shared" ca="1" si="190"/>
        <v>0</v>
      </c>
      <c r="AM358" s="53">
        <f t="shared" ca="1" si="191"/>
        <v>0</v>
      </c>
      <c r="AN358" s="53">
        <f t="shared" ca="1" si="192"/>
        <v>0</v>
      </c>
      <c r="AO358" s="53">
        <f t="shared" ca="1" si="193"/>
        <v>0</v>
      </c>
      <c r="AP358" s="53">
        <f t="shared" ca="1" si="194"/>
        <v>0</v>
      </c>
      <c r="AQ358" s="53">
        <f t="shared" ca="1" si="195"/>
        <v>0</v>
      </c>
      <c r="AR358" s="53">
        <f t="shared" ca="1" si="196"/>
        <v>0</v>
      </c>
      <c r="AS358" s="53">
        <f t="shared" ca="1" si="197"/>
        <v>0</v>
      </c>
      <c r="AT358" s="53">
        <f t="shared" ca="1" si="198"/>
        <v>0</v>
      </c>
      <c r="AU358" s="53">
        <f t="shared" ca="1" si="199"/>
        <v>0</v>
      </c>
      <c r="AV358" s="53">
        <f t="shared" ca="1" si="200"/>
        <v>0</v>
      </c>
      <c r="AW358" s="53">
        <f t="shared" ca="1" si="201"/>
        <v>0</v>
      </c>
      <c r="AX358" s="53">
        <f t="shared" ca="1" si="202"/>
        <v>0</v>
      </c>
      <c r="AY358" s="53">
        <f t="shared" ca="1" si="203"/>
        <v>0</v>
      </c>
      <c r="AZ358" s="53">
        <f t="shared" ca="1" si="204"/>
        <v>0</v>
      </c>
      <c r="BA358" s="53">
        <f t="shared" ca="1" si="205"/>
        <v>0</v>
      </c>
      <c r="BB358" s="53">
        <f t="shared" ca="1" si="206"/>
        <v>0</v>
      </c>
      <c r="BC358" s="53">
        <f t="shared" ca="1" si="207"/>
        <v>0</v>
      </c>
      <c r="BD358" s="53">
        <f t="shared" ca="1" si="208"/>
        <v>0</v>
      </c>
      <c r="BE358" s="53">
        <f t="shared" ca="1" si="209"/>
        <v>0</v>
      </c>
      <c r="BF358" s="53">
        <f t="shared" ca="1" si="210"/>
        <v>0</v>
      </c>
      <c r="BG358" s="53">
        <f t="shared" ca="1" si="211"/>
        <v>0</v>
      </c>
      <c r="BH358" s="53">
        <f t="shared" ca="1" si="212"/>
        <v>0</v>
      </c>
      <c r="BI358" s="53">
        <f t="shared" ca="1" si="213"/>
        <v>0</v>
      </c>
      <c r="BJ358" s="53">
        <f t="shared" ca="1" si="214"/>
        <v>0</v>
      </c>
      <c r="BK358" s="53">
        <f t="shared" ca="1" si="215"/>
        <v>0</v>
      </c>
      <c r="BL358" s="53">
        <f t="shared" ca="1" si="216"/>
        <v>0</v>
      </c>
      <c r="BM358" s="53">
        <f t="shared" ca="1" si="217"/>
        <v>0</v>
      </c>
      <c r="BN358" s="53">
        <f t="shared" ca="1" si="218"/>
        <v>0</v>
      </c>
      <c r="BO358" s="53">
        <f t="shared" ca="1" si="219"/>
        <v>0</v>
      </c>
      <c r="BP358" s="53">
        <f t="shared" ca="1" si="220"/>
        <v>0</v>
      </c>
      <c r="BQ358" s="53">
        <f t="shared" ca="1" si="221"/>
        <v>1</v>
      </c>
      <c r="BR358" s="53">
        <f t="shared" ca="1" si="222"/>
        <v>0</v>
      </c>
      <c r="BS358" s="53">
        <f t="shared" ca="1" si="223"/>
        <v>0</v>
      </c>
      <c r="BU358" s="53">
        <v>0</v>
      </c>
      <c r="BV358" s="53">
        <v>0</v>
      </c>
      <c r="BW358" s="53">
        <v>0</v>
      </c>
      <c r="BX358" s="53">
        <v>0</v>
      </c>
      <c r="BY358" s="53">
        <v>0</v>
      </c>
      <c r="BZ358" s="53">
        <v>0</v>
      </c>
      <c r="CA358" s="53">
        <v>0</v>
      </c>
      <c r="CB358" s="53">
        <v>0</v>
      </c>
      <c r="CC358" s="53">
        <v>0</v>
      </c>
      <c r="CD358" s="53">
        <v>0</v>
      </c>
      <c r="CE358" s="53">
        <v>0</v>
      </c>
      <c r="CF358" s="53">
        <v>0</v>
      </c>
      <c r="CG358" s="53">
        <v>0</v>
      </c>
      <c r="CH358" s="53">
        <v>0</v>
      </c>
      <c r="CI358" s="53">
        <v>0</v>
      </c>
      <c r="CJ358" s="53">
        <v>0</v>
      </c>
      <c r="CK358" s="53">
        <v>0</v>
      </c>
      <c r="CL358" s="53">
        <v>0</v>
      </c>
      <c r="CM358" s="53">
        <v>0</v>
      </c>
      <c r="CN358" s="53">
        <v>0</v>
      </c>
      <c r="CO358" s="53">
        <v>0</v>
      </c>
      <c r="CP358" s="53">
        <v>0</v>
      </c>
      <c r="CQ358" s="53">
        <v>0</v>
      </c>
      <c r="CR358" s="53">
        <v>0</v>
      </c>
      <c r="CS358" s="53">
        <v>0</v>
      </c>
      <c r="CT358" s="53">
        <v>0</v>
      </c>
      <c r="CU358" s="53">
        <v>0</v>
      </c>
      <c r="CV358" s="53">
        <v>0</v>
      </c>
      <c r="CW358" s="53">
        <v>0</v>
      </c>
      <c r="CX358" s="53">
        <v>0</v>
      </c>
      <c r="CY358" s="53">
        <v>0</v>
      </c>
      <c r="CZ358" s="53">
        <v>0</v>
      </c>
      <c r="DA358" s="53">
        <v>0</v>
      </c>
      <c r="DB358" s="53">
        <v>5</v>
      </c>
      <c r="DC358" s="53">
        <v>0</v>
      </c>
      <c r="DD358" s="53">
        <v>0</v>
      </c>
    </row>
    <row r="359" spans="31:108">
      <c r="AE359" s="59">
        <v>267</v>
      </c>
      <c r="AF359" s="59">
        <f ca="1">IF(AI359&lt;&gt;0,0,COUNTIF(AI$92:$AI359,0))</f>
        <v>0</v>
      </c>
      <c r="AG359" s="59" t="s">
        <v>372</v>
      </c>
      <c r="AH359" s="59" t="s">
        <v>377</v>
      </c>
      <c r="AI359" s="59">
        <f t="shared" ca="1" si="187"/>
        <v>1</v>
      </c>
      <c r="AJ359" s="53">
        <f t="shared" ca="1" si="188"/>
        <v>0</v>
      </c>
      <c r="AK359" s="53">
        <f t="shared" ca="1" si="189"/>
        <v>0</v>
      </c>
      <c r="AL359" s="53">
        <f t="shared" ca="1" si="190"/>
        <v>0</v>
      </c>
      <c r="AM359" s="53">
        <f t="shared" ca="1" si="191"/>
        <v>0</v>
      </c>
      <c r="AN359" s="53">
        <f t="shared" ca="1" si="192"/>
        <v>0</v>
      </c>
      <c r="AO359" s="53">
        <f t="shared" ca="1" si="193"/>
        <v>0</v>
      </c>
      <c r="AP359" s="53">
        <f t="shared" ca="1" si="194"/>
        <v>0</v>
      </c>
      <c r="AQ359" s="53">
        <f t="shared" ca="1" si="195"/>
        <v>0</v>
      </c>
      <c r="AR359" s="53">
        <f t="shared" ca="1" si="196"/>
        <v>0</v>
      </c>
      <c r="AS359" s="53">
        <f t="shared" ca="1" si="197"/>
        <v>0</v>
      </c>
      <c r="AT359" s="53">
        <f t="shared" ca="1" si="198"/>
        <v>0</v>
      </c>
      <c r="AU359" s="53">
        <f t="shared" ca="1" si="199"/>
        <v>0</v>
      </c>
      <c r="AV359" s="53">
        <f t="shared" ca="1" si="200"/>
        <v>0</v>
      </c>
      <c r="AW359" s="53">
        <f t="shared" ca="1" si="201"/>
        <v>0</v>
      </c>
      <c r="AX359" s="53">
        <f t="shared" ca="1" si="202"/>
        <v>0</v>
      </c>
      <c r="AY359" s="53">
        <f t="shared" ca="1" si="203"/>
        <v>0</v>
      </c>
      <c r="AZ359" s="53">
        <f t="shared" ca="1" si="204"/>
        <v>0</v>
      </c>
      <c r="BA359" s="53">
        <f t="shared" ca="1" si="205"/>
        <v>0</v>
      </c>
      <c r="BB359" s="53">
        <f t="shared" ca="1" si="206"/>
        <v>0</v>
      </c>
      <c r="BC359" s="53">
        <f t="shared" ca="1" si="207"/>
        <v>0</v>
      </c>
      <c r="BD359" s="53">
        <f t="shared" ca="1" si="208"/>
        <v>0</v>
      </c>
      <c r="BE359" s="53">
        <f t="shared" ca="1" si="209"/>
        <v>0</v>
      </c>
      <c r="BF359" s="53">
        <f t="shared" ca="1" si="210"/>
        <v>0</v>
      </c>
      <c r="BG359" s="53">
        <f t="shared" ca="1" si="211"/>
        <v>0</v>
      </c>
      <c r="BH359" s="53">
        <f t="shared" ca="1" si="212"/>
        <v>0</v>
      </c>
      <c r="BI359" s="53">
        <f t="shared" ca="1" si="213"/>
        <v>0</v>
      </c>
      <c r="BJ359" s="53">
        <f t="shared" ca="1" si="214"/>
        <v>0</v>
      </c>
      <c r="BK359" s="53">
        <f t="shared" ca="1" si="215"/>
        <v>0</v>
      </c>
      <c r="BL359" s="53">
        <f t="shared" ca="1" si="216"/>
        <v>0</v>
      </c>
      <c r="BM359" s="53">
        <f t="shared" ca="1" si="217"/>
        <v>0</v>
      </c>
      <c r="BN359" s="53">
        <f t="shared" ca="1" si="218"/>
        <v>0</v>
      </c>
      <c r="BO359" s="53">
        <f t="shared" ca="1" si="219"/>
        <v>0</v>
      </c>
      <c r="BP359" s="53">
        <f t="shared" ca="1" si="220"/>
        <v>0</v>
      </c>
      <c r="BQ359" s="53">
        <f t="shared" ca="1" si="221"/>
        <v>1</v>
      </c>
      <c r="BR359" s="53">
        <f t="shared" ca="1" si="222"/>
        <v>0</v>
      </c>
      <c r="BS359" s="53">
        <f t="shared" ca="1" si="223"/>
        <v>0</v>
      </c>
      <c r="BU359" s="53">
        <v>0</v>
      </c>
      <c r="BV359" s="53">
        <v>0</v>
      </c>
      <c r="BW359" s="53">
        <v>0</v>
      </c>
      <c r="BX359" s="53">
        <v>0</v>
      </c>
      <c r="BY359" s="53">
        <v>0</v>
      </c>
      <c r="BZ359" s="53">
        <v>0</v>
      </c>
      <c r="CA359" s="53">
        <v>0</v>
      </c>
      <c r="CB359" s="53">
        <v>0</v>
      </c>
      <c r="CC359" s="53">
        <v>0</v>
      </c>
      <c r="CD359" s="53">
        <v>0</v>
      </c>
      <c r="CE359" s="53">
        <v>0</v>
      </c>
      <c r="CF359" s="53">
        <v>0</v>
      </c>
      <c r="CG359" s="53">
        <v>0</v>
      </c>
      <c r="CH359" s="53">
        <v>0</v>
      </c>
      <c r="CI359" s="53">
        <v>0</v>
      </c>
      <c r="CJ359" s="53">
        <v>0</v>
      </c>
      <c r="CK359" s="53">
        <v>0</v>
      </c>
      <c r="CL359" s="53">
        <v>0</v>
      </c>
      <c r="CM359" s="53">
        <v>0</v>
      </c>
      <c r="CN359" s="53">
        <v>0</v>
      </c>
      <c r="CO359" s="53">
        <v>0</v>
      </c>
      <c r="CP359" s="53">
        <v>0</v>
      </c>
      <c r="CQ359" s="53">
        <v>0</v>
      </c>
      <c r="CR359" s="53">
        <v>0</v>
      </c>
      <c r="CS359" s="53">
        <v>0</v>
      </c>
      <c r="CT359" s="53">
        <v>0</v>
      </c>
      <c r="CU359" s="53">
        <v>0</v>
      </c>
      <c r="CV359" s="53">
        <v>0</v>
      </c>
      <c r="CW359" s="53">
        <v>0</v>
      </c>
      <c r="CX359" s="53">
        <v>0</v>
      </c>
      <c r="CY359" s="53">
        <v>0</v>
      </c>
      <c r="CZ359" s="53">
        <v>0</v>
      </c>
      <c r="DA359" s="53">
        <v>0</v>
      </c>
      <c r="DB359" s="53">
        <v>6</v>
      </c>
      <c r="DC359" s="53">
        <v>0</v>
      </c>
      <c r="DD359" s="53">
        <v>0</v>
      </c>
    </row>
    <row r="360" spans="31:108">
      <c r="AE360" s="59">
        <v>268</v>
      </c>
      <c r="AF360" s="59">
        <f ca="1">IF(AI360&lt;&gt;0,0,COUNTIF(AI$92:$AI360,0))</f>
        <v>0</v>
      </c>
      <c r="AG360" s="59" t="s">
        <v>372</v>
      </c>
      <c r="AH360" s="59" t="s">
        <v>378</v>
      </c>
      <c r="AI360" s="59">
        <f t="shared" ca="1" si="187"/>
        <v>1</v>
      </c>
      <c r="AJ360" s="53">
        <f t="shared" ca="1" si="188"/>
        <v>0</v>
      </c>
      <c r="AK360" s="53">
        <f t="shared" ca="1" si="189"/>
        <v>0</v>
      </c>
      <c r="AL360" s="53">
        <f t="shared" ca="1" si="190"/>
        <v>0</v>
      </c>
      <c r="AM360" s="53">
        <f t="shared" ca="1" si="191"/>
        <v>0</v>
      </c>
      <c r="AN360" s="53">
        <f t="shared" ca="1" si="192"/>
        <v>0</v>
      </c>
      <c r="AO360" s="53">
        <f t="shared" ca="1" si="193"/>
        <v>0</v>
      </c>
      <c r="AP360" s="53">
        <f t="shared" ca="1" si="194"/>
        <v>0</v>
      </c>
      <c r="AQ360" s="53">
        <f t="shared" ca="1" si="195"/>
        <v>0</v>
      </c>
      <c r="AR360" s="53">
        <f t="shared" ca="1" si="196"/>
        <v>0</v>
      </c>
      <c r="AS360" s="53">
        <f t="shared" ca="1" si="197"/>
        <v>0</v>
      </c>
      <c r="AT360" s="53">
        <f t="shared" ca="1" si="198"/>
        <v>0</v>
      </c>
      <c r="AU360" s="53">
        <f t="shared" ca="1" si="199"/>
        <v>0</v>
      </c>
      <c r="AV360" s="53">
        <f t="shared" ca="1" si="200"/>
        <v>0</v>
      </c>
      <c r="AW360" s="53">
        <f t="shared" ca="1" si="201"/>
        <v>0</v>
      </c>
      <c r="AX360" s="53">
        <f t="shared" ca="1" si="202"/>
        <v>0</v>
      </c>
      <c r="AY360" s="53">
        <f t="shared" ca="1" si="203"/>
        <v>0</v>
      </c>
      <c r="AZ360" s="53">
        <f t="shared" ca="1" si="204"/>
        <v>0</v>
      </c>
      <c r="BA360" s="53">
        <f t="shared" ca="1" si="205"/>
        <v>0</v>
      </c>
      <c r="BB360" s="53">
        <f t="shared" ca="1" si="206"/>
        <v>0</v>
      </c>
      <c r="BC360" s="53">
        <f t="shared" ca="1" si="207"/>
        <v>0</v>
      </c>
      <c r="BD360" s="53">
        <f t="shared" ca="1" si="208"/>
        <v>0</v>
      </c>
      <c r="BE360" s="53">
        <f t="shared" ca="1" si="209"/>
        <v>0</v>
      </c>
      <c r="BF360" s="53">
        <f t="shared" ca="1" si="210"/>
        <v>0</v>
      </c>
      <c r="BG360" s="53">
        <f t="shared" ca="1" si="211"/>
        <v>0</v>
      </c>
      <c r="BH360" s="53">
        <f t="shared" ca="1" si="212"/>
        <v>0</v>
      </c>
      <c r="BI360" s="53">
        <f t="shared" ca="1" si="213"/>
        <v>0</v>
      </c>
      <c r="BJ360" s="53">
        <f t="shared" ca="1" si="214"/>
        <v>0</v>
      </c>
      <c r="BK360" s="53">
        <f t="shared" ca="1" si="215"/>
        <v>0</v>
      </c>
      <c r="BL360" s="53">
        <f t="shared" ca="1" si="216"/>
        <v>0</v>
      </c>
      <c r="BM360" s="53">
        <f t="shared" ca="1" si="217"/>
        <v>0</v>
      </c>
      <c r="BN360" s="53">
        <f t="shared" ca="1" si="218"/>
        <v>0</v>
      </c>
      <c r="BO360" s="53">
        <f t="shared" ca="1" si="219"/>
        <v>0</v>
      </c>
      <c r="BP360" s="53">
        <f t="shared" ca="1" si="220"/>
        <v>0</v>
      </c>
      <c r="BQ360" s="53">
        <f t="shared" ca="1" si="221"/>
        <v>1</v>
      </c>
      <c r="BR360" s="53">
        <f t="shared" ca="1" si="222"/>
        <v>0</v>
      </c>
      <c r="BS360" s="53">
        <f t="shared" ca="1" si="223"/>
        <v>0</v>
      </c>
      <c r="BU360" s="53">
        <v>0</v>
      </c>
      <c r="BV360" s="53">
        <v>0</v>
      </c>
      <c r="BW360" s="53">
        <v>0</v>
      </c>
      <c r="BX360" s="53">
        <v>0</v>
      </c>
      <c r="BY360" s="53">
        <v>0</v>
      </c>
      <c r="BZ360" s="53">
        <v>0</v>
      </c>
      <c r="CA360" s="53">
        <v>0</v>
      </c>
      <c r="CB360" s="53">
        <v>0</v>
      </c>
      <c r="CC360" s="53">
        <v>0</v>
      </c>
      <c r="CD360" s="53">
        <v>0</v>
      </c>
      <c r="CE360" s="53">
        <v>0</v>
      </c>
      <c r="CF360" s="53">
        <v>0</v>
      </c>
      <c r="CG360" s="53">
        <v>0</v>
      </c>
      <c r="CH360" s="53">
        <v>0</v>
      </c>
      <c r="CI360" s="53">
        <v>0</v>
      </c>
      <c r="CJ360" s="53">
        <v>0</v>
      </c>
      <c r="CK360" s="53">
        <v>0</v>
      </c>
      <c r="CL360" s="53">
        <v>0</v>
      </c>
      <c r="CM360" s="53">
        <v>0</v>
      </c>
      <c r="CN360" s="53">
        <v>0</v>
      </c>
      <c r="CO360" s="53">
        <v>0</v>
      </c>
      <c r="CP360" s="53">
        <v>0</v>
      </c>
      <c r="CQ360" s="53">
        <v>0</v>
      </c>
      <c r="CR360" s="53">
        <v>0</v>
      </c>
      <c r="CS360" s="53">
        <v>0</v>
      </c>
      <c r="CT360" s="53">
        <v>0</v>
      </c>
      <c r="CU360" s="53">
        <v>0</v>
      </c>
      <c r="CV360" s="53">
        <v>0</v>
      </c>
      <c r="CW360" s="53">
        <v>0</v>
      </c>
      <c r="CX360" s="53">
        <v>0</v>
      </c>
      <c r="CY360" s="53">
        <v>0</v>
      </c>
      <c r="CZ360" s="53">
        <v>0</v>
      </c>
      <c r="DA360" s="53">
        <v>0</v>
      </c>
      <c r="DB360" s="53">
        <v>8</v>
      </c>
      <c r="DC360" s="53">
        <v>0</v>
      </c>
      <c r="DD360" s="53">
        <v>0</v>
      </c>
    </row>
    <row r="361" spans="31:108">
      <c r="AE361" s="59">
        <v>269</v>
      </c>
      <c r="AF361" s="59">
        <f ca="1">IF(AI361&lt;&gt;0,0,COUNTIF(AI$92:$AI361,0))</f>
        <v>0</v>
      </c>
      <c r="AG361" s="59" t="s">
        <v>372</v>
      </c>
      <c r="AH361" s="59" t="s">
        <v>379</v>
      </c>
      <c r="AI361" s="59">
        <f t="shared" ca="1" si="187"/>
        <v>1</v>
      </c>
      <c r="AJ361" s="53">
        <f t="shared" ca="1" si="188"/>
        <v>0</v>
      </c>
      <c r="AK361" s="53">
        <f t="shared" ca="1" si="189"/>
        <v>0</v>
      </c>
      <c r="AL361" s="53">
        <f t="shared" ca="1" si="190"/>
        <v>0</v>
      </c>
      <c r="AM361" s="53">
        <f t="shared" ca="1" si="191"/>
        <v>0</v>
      </c>
      <c r="AN361" s="53">
        <f t="shared" ca="1" si="192"/>
        <v>0</v>
      </c>
      <c r="AO361" s="53">
        <f t="shared" ca="1" si="193"/>
        <v>0</v>
      </c>
      <c r="AP361" s="53">
        <f t="shared" ca="1" si="194"/>
        <v>0</v>
      </c>
      <c r="AQ361" s="53">
        <f t="shared" ca="1" si="195"/>
        <v>0</v>
      </c>
      <c r="AR361" s="53">
        <f t="shared" ca="1" si="196"/>
        <v>0</v>
      </c>
      <c r="AS361" s="53">
        <f t="shared" ca="1" si="197"/>
        <v>0</v>
      </c>
      <c r="AT361" s="53">
        <f t="shared" ca="1" si="198"/>
        <v>0</v>
      </c>
      <c r="AU361" s="53">
        <f t="shared" ca="1" si="199"/>
        <v>0</v>
      </c>
      <c r="AV361" s="53">
        <f t="shared" ca="1" si="200"/>
        <v>0</v>
      </c>
      <c r="AW361" s="53">
        <f t="shared" ca="1" si="201"/>
        <v>0</v>
      </c>
      <c r="AX361" s="53">
        <f t="shared" ca="1" si="202"/>
        <v>0</v>
      </c>
      <c r="AY361" s="53">
        <f t="shared" ca="1" si="203"/>
        <v>0</v>
      </c>
      <c r="AZ361" s="53">
        <f t="shared" ca="1" si="204"/>
        <v>0</v>
      </c>
      <c r="BA361" s="53">
        <f t="shared" ca="1" si="205"/>
        <v>0</v>
      </c>
      <c r="BB361" s="53">
        <f t="shared" ca="1" si="206"/>
        <v>0</v>
      </c>
      <c r="BC361" s="53">
        <f t="shared" ca="1" si="207"/>
        <v>0</v>
      </c>
      <c r="BD361" s="53">
        <f t="shared" ca="1" si="208"/>
        <v>0</v>
      </c>
      <c r="BE361" s="53">
        <f t="shared" ca="1" si="209"/>
        <v>0</v>
      </c>
      <c r="BF361" s="53">
        <f t="shared" ca="1" si="210"/>
        <v>0</v>
      </c>
      <c r="BG361" s="53">
        <f t="shared" ca="1" si="211"/>
        <v>0</v>
      </c>
      <c r="BH361" s="53">
        <f t="shared" ca="1" si="212"/>
        <v>0</v>
      </c>
      <c r="BI361" s="53">
        <f t="shared" ca="1" si="213"/>
        <v>0</v>
      </c>
      <c r="BJ361" s="53">
        <f t="shared" ca="1" si="214"/>
        <v>0</v>
      </c>
      <c r="BK361" s="53">
        <f t="shared" ca="1" si="215"/>
        <v>0</v>
      </c>
      <c r="BL361" s="53">
        <f t="shared" ca="1" si="216"/>
        <v>0</v>
      </c>
      <c r="BM361" s="53">
        <f t="shared" ca="1" si="217"/>
        <v>0</v>
      </c>
      <c r="BN361" s="53">
        <f t="shared" ca="1" si="218"/>
        <v>0</v>
      </c>
      <c r="BO361" s="53">
        <f t="shared" ca="1" si="219"/>
        <v>0</v>
      </c>
      <c r="BP361" s="53">
        <f t="shared" ca="1" si="220"/>
        <v>0</v>
      </c>
      <c r="BQ361" s="53">
        <f t="shared" ca="1" si="221"/>
        <v>1</v>
      </c>
      <c r="BR361" s="53">
        <f t="shared" ca="1" si="222"/>
        <v>0</v>
      </c>
      <c r="BS361" s="53">
        <f t="shared" ca="1" si="223"/>
        <v>0</v>
      </c>
      <c r="BU361" s="53">
        <v>0</v>
      </c>
      <c r="BV361" s="53">
        <v>0</v>
      </c>
      <c r="BW361" s="53">
        <v>0</v>
      </c>
      <c r="BX361" s="53">
        <v>0</v>
      </c>
      <c r="BY361" s="53">
        <v>0</v>
      </c>
      <c r="BZ361" s="53">
        <v>0</v>
      </c>
      <c r="CA361" s="53">
        <v>0</v>
      </c>
      <c r="CB361" s="53">
        <v>0</v>
      </c>
      <c r="CC361" s="53">
        <v>0</v>
      </c>
      <c r="CD361" s="53">
        <v>0</v>
      </c>
      <c r="CE361" s="53">
        <v>0</v>
      </c>
      <c r="CF361" s="53">
        <v>0</v>
      </c>
      <c r="CG361" s="53">
        <v>0</v>
      </c>
      <c r="CH361" s="53">
        <v>0</v>
      </c>
      <c r="CI361" s="53">
        <v>0</v>
      </c>
      <c r="CJ361" s="53">
        <v>0</v>
      </c>
      <c r="CK361" s="53">
        <v>0</v>
      </c>
      <c r="CL361" s="53">
        <v>0</v>
      </c>
      <c r="CM361" s="53">
        <v>0</v>
      </c>
      <c r="CN361" s="53">
        <v>0</v>
      </c>
      <c r="CO361" s="53">
        <v>0</v>
      </c>
      <c r="CP361" s="53">
        <v>0</v>
      </c>
      <c r="CQ361" s="53">
        <v>0</v>
      </c>
      <c r="CR361" s="53">
        <v>0</v>
      </c>
      <c r="CS361" s="53">
        <v>0</v>
      </c>
      <c r="CT361" s="53">
        <v>0</v>
      </c>
      <c r="CU361" s="53">
        <v>0</v>
      </c>
      <c r="CV361" s="53">
        <v>0</v>
      </c>
      <c r="CW361" s="53">
        <v>0</v>
      </c>
      <c r="CX361" s="53">
        <v>0</v>
      </c>
      <c r="CY361" s="53">
        <v>0</v>
      </c>
      <c r="CZ361" s="53">
        <v>0</v>
      </c>
      <c r="DA361" s="53">
        <v>0</v>
      </c>
      <c r="DB361" s="53">
        <v>9</v>
      </c>
      <c r="DC361" s="53">
        <v>0</v>
      </c>
      <c r="DD361" s="53">
        <v>0</v>
      </c>
    </row>
    <row r="362" spans="31:108">
      <c r="AE362" s="59">
        <v>270</v>
      </c>
      <c r="AF362" s="59">
        <f ca="1">IF(AI362&lt;&gt;0,0,COUNTIF(AI$92:$AI362,0))</f>
        <v>0</v>
      </c>
      <c r="AG362" s="59" t="s">
        <v>380</v>
      </c>
      <c r="AH362" s="59" t="s">
        <v>381</v>
      </c>
      <c r="AI362" s="59">
        <f t="shared" ca="1" si="187"/>
        <v>1</v>
      </c>
      <c r="AJ362" s="53">
        <f t="shared" ca="1" si="188"/>
        <v>0</v>
      </c>
      <c r="AK362" s="53">
        <f t="shared" ca="1" si="189"/>
        <v>0</v>
      </c>
      <c r="AL362" s="53">
        <f t="shared" ca="1" si="190"/>
        <v>0</v>
      </c>
      <c r="AM362" s="53">
        <f t="shared" ca="1" si="191"/>
        <v>0</v>
      </c>
      <c r="AN362" s="53">
        <f t="shared" ca="1" si="192"/>
        <v>0</v>
      </c>
      <c r="AO362" s="53">
        <f t="shared" ca="1" si="193"/>
        <v>0</v>
      </c>
      <c r="AP362" s="53">
        <f t="shared" ca="1" si="194"/>
        <v>0</v>
      </c>
      <c r="AQ362" s="53">
        <f t="shared" ca="1" si="195"/>
        <v>0</v>
      </c>
      <c r="AR362" s="53">
        <f t="shared" ca="1" si="196"/>
        <v>0</v>
      </c>
      <c r="AS362" s="53">
        <f t="shared" ca="1" si="197"/>
        <v>0</v>
      </c>
      <c r="AT362" s="53">
        <f t="shared" ca="1" si="198"/>
        <v>0</v>
      </c>
      <c r="AU362" s="53">
        <f t="shared" ca="1" si="199"/>
        <v>0</v>
      </c>
      <c r="AV362" s="53">
        <f t="shared" ca="1" si="200"/>
        <v>0</v>
      </c>
      <c r="AW362" s="53">
        <f t="shared" ca="1" si="201"/>
        <v>0</v>
      </c>
      <c r="AX362" s="53">
        <f t="shared" ca="1" si="202"/>
        <v>0</v>
      </c>
      <c r="AY362" s="53">
        <f t="shared" ca="1" si="203"/>
        <v>1</v>
      </c>
      <c r="AZ362" s="53">
        <f t="shared" ca="1" si="204"/>
        <v>0</v>
      </c>
      <c r="BA362" s="53">
        <f t="shared" ca="1" si="205"/>
        <v>0</v>
      </c>
      <c r="BB362" s="53">
        <f t="shared" ca="1" si="206"/>
        <v>0</v>
      </c>
      <c r="BC362" s="53">
        <f t="shared" ca="1" si="207"/>
        <v>0</v>
      </c>
      <c r="BD362" s="53">
        <f t="shared" ca="1" si="208"/>
        <v>0</v>
      </c>
      <c r="BE362" s="53">
        <f t="shared" ca="1" si="209"/>
        <v>0</v>
      </c>
      <c r="BF362" s="53">
        <f t="shared" ca="1" si="210"/>
        <v>0</v>
      </c>
      <c r="BG362" s="53">
        <f t="shared" ca="1" si="211"/>
        <v>0</v>
      </c>
      <c r="BH362" s="53">
        <f t="shared" ca="1" si="212"/>
        <v>0</v>
      </c>
      <c r="BI362" s="53">
        <f t="shared" ca="1" si="213"/>
        <v>0</v>
      </c>
      <c r="BJ362" s="53">
        <f t="shared" ca="1" si="214"/>
        <v>0</v>
      </c>
      <c r="BK362" s="53">
        <f t="shared" ca="1" si="215"/>
        <v>0</v>
      </c>
      <c r="BL362" s="53">
        <f t="shared" ca="1" si="216"/>
        <v>0</v>
      </c>
      <c r="BM362" s="53">
        <f t="shared" ca="1" si="217"/>
        <v>0</v>
      </c>
      <c r="BN362" s="53">
        <f t="shared" ca="1" si="218"/>
        <v>0</v>
      </c>
      <c r="BO362" s="53">
        <f t="shared" ca="1" si="219"/>
        <v>0</v>
      </c>
      <c r="BP362" s="53">
        <f t="shared" ca="1" si="220"/>
        <v>0</v>
      </c>
      <c r="BQ362" s="53">
        <f t="shared" ca="1" si="221"/>
        <v>0</v>
      </c>
      <c r="BR362" s="53">
        <f t="shared" ca="1" si="222"/>
        <v>0</v>
      </c>
      <c r="BS362" s="53">
        <f t="shared" ca="1" si="223"/>
        <v>0</v>
      </c>
      <c r="BU362" s="53">
        <v>0</v>
      </c>
      <c r="BV362" s="53">
        <v>0</v>
      </c>
      <c r="BW362" s="53">
        <v>0</v>
      </c>
      <c r="BX362" s="53">
        <v>0</v>
      </c>
      <c r="BY362" s="53">
        <v>0</v>
      </c>
      <c r="BZ362" s="53">
        <v>0</v>
      </c>
      <c r="CA362" s="53">
        <v>0</v>
      </c>
      <c r="CB362" s="53">
        <v>0</v>
      </c>
      <c r="CC362" s="53">
        <v>0</v>
      </c>
      <c r="CD362" s="53">
        <v>0</v>
      </c>
      <c r="CE362" s="53">
        <v>0</v>
      </c>
      <c r="CF362" s="53">
        <v>0</v>
      </c>
      <c r="CG362" s="53">
        <v>0</v>
      </c>
      <c r="CH362" s="53">
        <v>0</v>
      </c>
      <c r="CI362" s="53">
        <v>0</v>
      </c>
      <c r="CJ362" s="53">
        <v>1</v>
      </c>
      <c r="CK362" s="53">
        <v>0</v>
      </c>
      <c r="CL362" s="53">
        <v>0</v>
      </c>
      <c r="CM362" s="53">
        <v>0</v>
      </c>
      <c r="CN362" s="53">
        <v>0</v>
      </c>
      <c r="CO362" s="53">
        <v>0</v>
      </c>
      <c r="CP362" s="53">
        <v>0</v>
      </c>
      <c r="CQ362" s="53">
        <v>0</v>
      </c>
      <c r="CR362" s="53">
        <v>0</v>
      </c>
      <c r="CS362" s="53">
        <v>0</v>
      </c>
      <c r="CT362" s="53">
        <v>0</v>
      </c>
      <c r="CU362" s="53">
        <v>0</v>
      </c>
      <c r="CV362" s="53">
        <v>0</v>
      </c>
      <c r="CW362" s="53">
        <v>0</v>
      </c>
      <c r="CX362" s="53">
        <v>0</v>
      </c>
      <c r="CY362" s="53">
        <v>0</v>
      </c>
      <c r="CZ362" s="53">
        <v>0</v>
      </c>
      <c r="DA362" s="53">
        <v>0</v>
      </c>
      <c r="DB362" s="53">
        <v>0</v>
      </c>
      <c r="DC362" s="53">
        <v>0</v>
      </c>
      <c r="DD362" s="53">
        <v>0</v>
      </c>
    </row>
    <row r="363" spans="31:108">
      <c r="AE363" s="59">
        <v>271</v>
      </c>
      <c r="AF363" s="59">
        <f ca="1">IF(AI363&lt;&gt;0,0,COUNTIF(AI$92:$AI363,0))</f>
        <v>0</v>
      </c>
      <c r="AG363" s="59" t="s">
        <v>380</v>
      </c>
      <c r="AH363" s="59" t="s">
        <v>382</v>
      </c>
      <c r="AI363" s="59">
        <f t="shared" ca="1" si="187"/>
        <v>1</v>
      </c>
      <c r="AJ363" s="53">
        <f t="shared" ca="1" si="188"/>
        <v>0</v>
      </c>
      <c r="AK363" s="53">
        <f t="shared" ca="1" si="189"/>
        <v>0</v>
      </c>
      <c r="AL363" s="53">
        <f t="shared" ca="1" si="190"/>
        <v>0</v>
      </c>
      <c r="AM363" s="53">
        <f t="shared" ca="1" si="191"/>
        <v>0</v>
      </c>
      <c r="AN363" s="53">
        <f t="shared" ca="1" si="192"/>
        <v>0</v>
      </c>
      <c r="AO363" s="53">
        <f t="shared" ca="1" si="193"/>
        <v>0</v>
      </c>
      <c r="AP363" s="53">
        <f t="shared" ca="1" si="194"/>
        <v>0</v>
      </c>
      <c r="AQ363" s="53">
        <f t="shared" ca="1" si="195"/>
        <v>0</v>
      </c>
      <c r="AR363" s="53">
        <f t="shared" ca="1" si="196"/>
        <v>0</v>
      </c>
      <c r="AS363" s="53">
        <f t="shared" ca="1" si="197"/>
        <v>0</v>
      </c>
      <c r="AT363" s="53">
        <f t="shared" ca="1" si="198"/>
        <v>0</v>
      </c>
      <c r="AU363" s="53">
        <f t="shared" ca="1" si="199"/>
        <v>0</v>
      </c>
      <c r="AV363" s="53">
        <f t="shared" ca="1" si="200"/>
        <v>0</v>
      </c>
      <c r="AW363" s="53">
        <f t="shared" ca="1" si="201"/>
        <v>0</v>
      </c>
      <c r="AX363" s="53">
        <f t="shared" ca="1" si="202"/>
        <v>0</v>
      </c>
      <c r="AY363" s="53">
        <f t="shared" ca="1" si="203"/>
        <v>1</v>
      </c>
      <c r="AZ363" s="53">
        <f t="shared" ca="1" si="204"/>
        <v>0</v>
      </c>
      <c r="BA363" s="53">
        <f t="shared" ca="1" si="205"/>
        <v>0</v>
      </c>
      <c r="BB363" s="53">
        <f t="shared" ca="1" si="206"/>
        <v>0</v>
      </c>
      <c r="BC363" s="53">
        <f t="shared" ca="1" si="207"/>
        <v>0</v>
      </c>
      <c r="BD363" s="53">
        <f t="shared" ca="1" si="208"/>
        <v>0</v>
      </c>
      <c r="BE363" s="53">
        <f t="shared" ca="1" si="209"/>
        <v>0</v>
      </c>
      <c r="BF363" s="53">
        <f t="shared" ca="1" si="210"/>
        <v>0</v>
      </c>
      <c r="BG363" s="53">
        <f t="shared" ca="1" si="211"/>
        <v>0</v>
      </c>
      <c r="BH363" s="53">
        <f t="shared" ca="1" si="212"/>
        <v>0</v>
      </c>
      <c r="BI363" s="53">
        <f t="shared" ca="1" si="213"/>
        <v>0</v>
      </c>
      <c r="BJ363" s="53">
        <f t="shared" ca="1" si="214"/>
        <v>0</v>
      </c>
      <c r="BK363" s="53">
        <f t="shared" ca="1" si="215"/>
        <v>0</v>
      </c>
      <c r="BL363" s="53">
        <f t="shared" ca="1" si="216"/>
        <v>0</v>
      </c>
      <c r="BM363" s="53">
        <f t="shared" ca="1" si="217"/>
        <v>0</v>
      </c>
      <c r="BN363" s="53">
        <f t="shared" ca="1" si="218"/>
        <v>0</v>
      </c>
      <c r="BO363" s="53">
        <f t="shared" ca="1" si="219"/>
        <v>0</v>
      </c>
      <c r="BP363" s="53">
        <f t="shared" ca="1" si="220"/>
        <v>0</v>
      </c>
      <c r="BQ363" s="53">
        <f t="shared" ca="1" si="221"/>
        <v>0</v>
      </c>
      <c r="BR363" s="53">
        <f t="shared" ca="1" si="222"/>
        <v>0</v>
      </c>
      <c r="BS363" s="53">
        <f t="shared" ca="1" si="223"/>
        <v>0</v>
      </c>
      <c r="BU363" s="53">
        <v>0</v>
      </c>
      <c r="BV363" s="53">
        <v>0</v>
      </c>
      <c r="BW363" s="53">
        <v>0</v>
      </c>
      <c r="BX363" s="53">
        <v>0</v>
      </c>
      <c r="BY363" s="53">
        <v>0</v>
      </c>
      <c r="BZ363" s="53">
        <v>0</v>
      </c>
      <c r="CA363" s="53">
        <v>0</v>
      </c>
      <c r="CB363" s="53">
        <v>0</v>
      </c>
      <c r="CC363" s="53">
        <v>0</v>
      </c>
      <c r="CD363" s="53">
        <v>0</v>
      </c>
      <c r="CE363" s="53">
        <v>0</v>
      </c>
      <c r="CF363" s="53">
        <v>0</v>
      </c>
      <c r="CG363" s="53">
        <v>0</v>
      </c>
      <c r="CH363" s="53">
        <v>0</v>
      </c>
      <c r="CI363" s="53">
        <v>0</v>
      </c>
      <c r="CJ363" s="53">
        <v>4</v>
      </c>
      <c r="CK363" s="53">
        <v>0</v>
      </c>
      <c r="CL363" s="53">
        <v>0</v>
      </c>
      <c r="CM363" s="53">
        <v>0</v>
      </c>
      <c r="CN363" s="53">
        <v>0</v>
      </c>
      <c r="CO363" s="53">
        <v>0</v>
      </c>
      <c r="CP363" s="53">
        <v>0</v>
      </c>
      <c r="CQ363" s="53">
        <v>0</v>
      </c>
      <c r="CR363" s="53">
        <v>0</v>
      </c>
      <c r="CS363" s="53">
        <v>0</v>
      </c>
      <c r="CT363" s="53">
        <v>0</v>
      </c>
      <c r="CU363" s="53">
        <v>0</v>
      </c>
      <c r="CV363" s="53">
        <v>0</v>
      </c>
      <c r="CW363" s="53">
        <v>0</v>
      </c>
      <c r="CX363" s="53">
        <v>0</v>
      </c>
      <c r="CY363" s="53">
        <v>0</v>
      </c>
      <c r="CZ363" s="53">
        <v>0</v>
      </c>
      <c r="DA363" s="53">
        <v>0</v>
      </c>
      <c r="DB363" s="53">
        <v>0</v>
      </c>
      <c r="DC363" s="53">
        <v>0</v>
      </c>
      <c r="DD363" s="53">
        <v>0</v>
      </c>
    </row>
    <row r="364" spans="31:108">
      <c r="AE364" s="59">
        <v>272</v>
      </c>
      <c r="AF364" s="59">
        <f ca="1">IF(AI364&lt;&gt;0,0,COUNTIF(AI$92:$AI364,0))</f>
        <v>0</v>
      </c>
      <c r="AG364" s="59" t="s">
        <v>380</v>
      </c>
      <c r="AH364" s="59" t="s">
        <v>383</v>
      </c>
      <c r="AI364" s="59">
        <f t="shared" ca="1" si="187"/>
        <v>1</v>
      </c>
      <c r="AJ364" s="53">
        <f t="shared" ca="1" si="188"/>
        <v>0</v>
      </c>
      <c r="AK364" s="53">
        <f t="shared" ca="1" si="189"/>
        <v>0</v>
      </c>
      <c r="AL364" s="53">
        <f t="shared" ca="1" si="190"/>
        <v>0</v>
      </c>
      <c r="AM364" s="53">
        <f t="shared" ca="1" si="191"/>
        <v>0</v>
      </c>
      <c r="AN364" s="53">
        <f t="shared" ca="1" si="192"/>
        <v>0</v>
      </c>
      <c r="AO364" s="53">
        <f t="shared" ca="1" si="193"/>
        <v>0</v>
      </c>
      <c r="AP364" s="53">
        <f t="shared" ca="1" si="194"/>
        <v>0</v>
      </c>
      <c r="AQ364" s="53">
        <f t="shared" ca="1" si="195"/>
        <v>0</v>
      </c>
      <c r="AR364" s="53">
        <f t="shared" ca="1" si="196"/>
        <v>0</v>
      </c>
      <c r="AS364" s="53">
        <f t="shared" ca="1" si="197"/>
        <v>0</v>
      </c>
      <c r="AT364" s="53">
        <f t="shared" ca="1" si="198"/>
        <v>0</v>
      </c>
      <c r="AU364" s="53">
        <f t="shared" ca="1" si="199"/>
        <v>0</v>
      </c>
      <c r="AV364" s="53">
        <f t="shared" ca="1" si="200"/>
        <v>0</v>
      </c>
      <c r="AW364" s="53">
        <f t="shared" ca="1" si="201"/>
        <v>0</v>
      </c>
      <c r="AX364" s="53">
        <f t="shared" ca="1" si="202"/>
        <v>0</v>
      </c>
      <c r="AY364" s="53">
        <f t="shared" ca="1" si="203"/>
        <v>1</v>
      </c>
      <c r="AZ364" s="53">
        <f t="shared" ca="1" si="204"/>
        <v>0</v>
      </c>
      <c r="BA364" s="53">
        <f t="shared" ca="1" si="205"/>
        <v>0</v>
      </c>
      <c r="BB364" s="53">
        <f t="shared" ca="1" si="206"/>
        <v>0</v>
      </c>
      <c r="BC364" s="53">
        <f t="shared" ca="1" si="207"/>
        <v>0</v>
      </c>
      <c r="BD364" s="53">
        <f t="shared" ca="1" si="208"/>
        <v>0</v>
      </c>
      <c r="BE364" s="53">
        <f t="shared" ca="1" si="209"/>
        <v>0</v>
      </c>
      <c r="BF364" s="53">
        <f t="shared" ca="1" si="210"/>
        <v>0</v>
      </c>
      <c r="BG364" s="53">
        <f t="shared" ca="1" si="211"/>
        <v>0</v>
      </c>
      <c r="BH364" s="53">
        <f t="shared" ca="1" si="212"/>
        <v>0</v>
      </c>
      <c r="BI364" s="53">
        <f t="shared" ca="1" si="213"/>
        <v>0</v>
      </c>
      <c r="BJ364" s="53">
        <f t="shared" ca="1" si="214"/>
        <v>0</v>
      </c>
      <c r="BK364" s="53">
        <f t="shared" ca="1" si="215"/>
        <v>0</v>
      </c>
      <c r="BL364" s="53">
        <f t="shared" ca="1" si="216"/>
        <v>0</v>
      </c>
      <c r="BM364" s="53">
        <f t="shared" ca="1" si="217"/>
        <v>0</v>
      </c>
      <c r="BN364" s="53">
        <f t="shared" ca="1" si="218"/>
        <v>0</v>
      </c>
      <c r="BO364" s="53">
        <f t="shared" ca="1" si="219"/>
        <v>0</v>
      </c>
      <c r="BP364" s="53">
        <f t="shared" ca="1" si="220"/>
        <v>0</v>
      </c>
      <c r="BQ364" s="53">
        <f t="shared" ca="1" si="221"/>
        <v>0</v>
      </c>
      <c r="BR364" s="53">
        <f t="shared" ca="1" si="222"/>
        <v>0</v>
      </c>
      <c r="BS364" s="53">
        <f t="shared" ca="1" si="223"/>
        <v>0</v>
      </c>
      <c r="BU364" s="53">
        <v>0</v>
      </c>
      <c r="BV364" s="53">
        <v>0</v>
      </c>
      <c r="BW364" s="53">
        <v>0</v>
      </c>
      <c r="BX364" s="53">
        <v>0</v>
      </c>
      <c r="BY364" s="53">
        <v>0</v>
      </c>
      <c r="BZ364" s="53">
        <v>0</v>
      </c>
      <c r="CA364" s="53">
        <v>0</v>
      </c>
      <c r="CB364" s="53">
        <v>0</v>
      </c>
      <c r="CC364" s="53">
        <v>0</v>
      </c>
      <c r="CD364" s="53">
        <v>0</v>
      </c>
      <c r="CE364" s="53">
        <v>0</v>
      </c>
      <c r="CF364" s="53">
        <v>0</v>
      </c>
      <c r="CG364" s="53">
        <v>0</v>
      </c>
      <c r="CH364" s="53">
        <v>0</v>
      </c>
      <c r="CI364" s="53">
        <v>0</v>
      </c>
      <c r="CJ364" s="53">
        <v>5</v>
      </c>
      <c r="CK364" s="53">
        <v>0</v>
      </c>
      <c r="CL364" s="53">
        <v>0</v>
      </c>
      <c r="CM364" s="53">
        <v>0</v>
      </c>
      <c r="CN364" s="53">
        <v>0</v>
      </c>
      <c r="CO364" s="53">
        <v>0</v>
      </c>
      <c r="CP364" s="53">
        <v>0</v>
      </c>
      <c r="CQ364" s="53">
        <v>0</v>
      </c>
      <c r="CR364" s="53">
        <v>0</v>
      </c>
      <c r="CS364" s="53">
        <v>0</v>
      </c>
      <c r="CT364" s="53">
        <v>0</v>
      </c>
      <c r="CU364" s="53">
        <v>0</v>
      </c>
      <c r="CV364" s="53">
        <v>0</v>
      </c>
      <c r="CW364" s="53">
        <v>0</v>
      </c>
      <c r="CX364" s="53">
        <v>0</v>
      </c>
      <c r="CY364" s="53">
        <v>0</v>
      </c>
      <c r="CZ364" s="53">
        <v>0</v>
      </c>
      <c r="DA364" s="53">
        <v>0</v>
      </c>
      <c r="DB364" s="53">
        <v>0</v>
      </c>
      <c r="DC364" s="53">
        <v>0</v>
      </c>
      <c r="DD364" s="53">
        <v>0</v>
      </c>
    </row>
    <row r="365" spans="31:108">
      <c r="AE365" s="59">
        <v>273</v>
      </c>
      <c r="AF365" s="59">
        <f ca="1">IF(AI365&lt;&gt;0,0,COUNTIF(AI$92:$AI365,0))</f>
        <v>0</v>
      </c>
      <c r="AG365" s="59" t="s">
        <v>380</v>
      </c>
      <c r="AH365" s="59" t="s">
        <v>384</v>
      </c>
      <c r="AI365" s="59">
        <f t="shared" ca="1" si="187"/>
        <v>1</v>
      </c>
      <c r="AJ365" s="53">
        <f t="shared" ca="1" si="188"/>
        <v>0</v>
      </c>
      <c r="AK365" s="53">
        <f t="shared" ca="1" si="189"/>
        <v>0</v>
      </c>
      <c r="AL365" s="53">
        <f t="shared" ca="1" si="190"/>
        <v>0</v>
      </c>
      <c r="AM365" s="53">
        <f t="shared" ca="1" si="191"/>
        <v>0</v>
      </c>
      <c r="AN365" s="53">
        <f t="shared" ca="1" si="192"/>
        <v>0</v>
      </c>
      <c r="AO365" s="53">
        <f t="shared" ca="1" si="193"/>
        <v>0</v>
      </c>
      <c r="AP365" s="53">
        <f t="shared" ca="1" si="194"/>
        <v>0</v>
      </c>
      <c r="AQ365" s="53">
        <f t="shared" ca="1" si="195"/>
        <v>0</v>
      </c>
      <c r="AR365" s="53">
        <f t="shared" ca="1" si="196"/>
        <v>0</v>
      </c>
      <c r="AS365" s="53">
        <f t="shared" ca="1" si="197"/>
        <v>0</v>
      </c>
      <c r="AT365" s="53">
        <f t="shared" ca="1" si="198"/>
        <v>0</v>
      </c>
      <c r="AU365" s="53">
        <f t="shared" ca="1" si="199"/>
        <v>0</v>
      </c>
      <c r="AV365" s="53">
        <f t="shared" ca="1" si="200"/>
        <v>0</v>
      </c>
      <c r="AW365" s="53">
        <f t="shared" ca="1" si="201"/>
        <v>0</v>
      </c>
      <c r="AX365" s="53">
        <f t="shared" ca="1" si="202"/>
        <v>0</v>
      </c>
      <c r="AY365" s="53">
        <f t="shared" ca="1" si="203"/>
        <v>1</v>
      </c>
      <c r="AZ365" s="53">
        <f t="shared" ca="1" si="204"/>
        <v>0</v>
      </c>
      <c r="BA365" s="53">
        <f t="shared" ca="1" si="205"/>
        <v>0</v>
      </c>
      <c r="BB365" s="53">
        <f t="shared" ca="1" si="206"/>
        <v>0</v>
      </c>
      <c r="BC365" s="53">
        <f t="shared" ca="1" si="207"/>
        <v>0</v>
      </c>
      <c r="BD365" s="53">
        <f t="shared" ca="1" si="208"/>
        <v>0</v>
      </c>
      <c r="BE365" s="53">
        <f t="shared" ca="1" si="209"/>
        <v>0</v>
      </c>
      <c r="BF365" s="53">
        <f t="shared" ca="1" si="210"/>
        <v>0</v>
      </c>
      <c r="BG365" s="53">
        <f t="shared" ca="1" si="211"/>
        <v>0</v>
      </c>
      <c r="BH365" s="53">
        <f t="shared" ca="1" si="212"/>
        <v>0</v>
      </c>
      <c r="BI365" s="53">
        <f t="shared" ca="1" si="213"/>
        <v>0</v>
      </c>
      <c r="BJ365" s="53">
        <f t="shared" ca="1" si="214"/>
        <v>0</v>
      </c>
      <c r="BK365" s="53">
        <f t="shared" ca="1" si="215"/>
        <v>0</v>
      </c>
      <c r="BL365" s="53">
        <f t="shared" ca="1" si="216"/>
        <v>0</v>
      </c>
      <c r="BM365" s="53">
        <f t="shared" ca="1" si="217"/>
        <v>0</v>
      </c>
      <c r="BN365" s="53">
        <f t="shared" ca="1" si="218"/>
        <v>0</v>
      </c>
      <c r="BO365" s="53">
        <f t="shared" ca="1" si="219"/>
        <v>0</v>
      </c>
      <c r="BP365" s="53">
        <f t="shared" ca="1" si="220"/>
        <v>0</v>
      </c>
      <c r="BQ365" s="53">
        <f t="shared" ca="1" si="221"/>
        <v>0</v>
      </c>
      <c r="BR365" s="53">
        <f t="shared" ca="1" si="222"/>
        <v>0</v>
      </c>
      <c r="BS365" s="53">
        <f t="shared" ca="1" si="223"/>
        <v>0</v>
      </c>
      <c r="BU365" s="53">
        <v>0</v>
      </c>
      <c r="BV365" s="53">
        <v>0</v>
      </c>
      <c r="BW365" s="53">
        <v>0</v>
      </c>
      <c r="BX365" s="53">
        <v>0</v>
      </c>
      <c r="BY365" s="53">
        <v>0</v>
      </c>
      <c r="BZ365" s="53">
        <v>0</v>
      </c>
      <c r="CA365" s="53">
        <v>0</v>
      </c>
      <c r="CB365" s="53">
        <v>0</v>
      </c>
      <c r="CC365" s="53">
        <v>0</v>
      </c>
      <c r="CD365" s="53">
        <v>0</v>
      </c>
      <c r="CE365" s="53">
        <v>0</v>
      </c>
      <c r="CF365" s="53">
        <v>0</v>
      </c>
      <c r="CG365" s="53">
        <v>0</v>
      </c>
      <c r="CH365" s="53">
        <v>0</v>
      </c>
      <c r="CI365" s="53">
        <v>0</v>
      </c>
      <c r="CJ365" s="53">
        <v>8</v>
      </c>
      <c r="CK365" s="53">
        <v>0</v>
      </c>
      <c r="CL365" s="53">
        <v>0</v>
      </c>
      <c r="CM365" s="53">
        <v>0</v>
      </c>
      <c r="CN365" s="53">
        <v>0</v>
      </c>
      <c r="CO365" s="53">
        <v>0</v>
      </c>
      <c r="CP365" s="53">
        <v>0</v>
      </c>
      <c r="CQ365" s="53">
        <v>0</v>
      </c>
      <c r="CR365" s="53">
        <v>0</v>
      </c>
      <c r="CS365" s="53">
        <v>0</v>
      </c>
      <c r="CT365" s="53">
        <v>0</v>
      </c>
      <c r="CU365" s="53">
        <v>0</v>
      </c>
      <c r="CV365" s="53">
        <v>0</v>
      </c>
      <c r="CW365" s="53">
        <v>0</v>
      </c>
      <c r="CX365" s="53">
        <v>0</v>
      </c>
      <c r="CY365" s="53">
        <v>0</v>
      </c>
      <c r="CZ365" s="53">
        <v>0</v>
      </c>
      <c r="DA365" s="53">
        <v>0</v>
      </c>
      <c r="DB365" s="53">
        <v>0</v>
      </c>
      <c r="DC365" s="53">
        <v>0</v>
      </c>
      <c r="DD365" s="53">
        <v>0</v>
      </c>
    </row>
    <row r="366" spans="31:108">
      <c r="AE366" s="59">
        <v>274</v>
      </c>
      <c r="AF366" s="59">
        <f ca="1">IF(AI366&lt;&gt;0,0,COUNTIF(AI$92:$AI366,0))</f>
        <v>0</v>
      </c>
      <c r="AG366" s="59" t="s">
        <v>385</v>
      </c>
      <c r="AH366" s="59" t="s">
        <v>386</v>
      </c>
      <c r="AI366" s="59">
        <f t="shared" ca="1" si="187"/>
        <v>1</v>
      </c>
      <c r="AJ366" s="53">
        <f t="shared" ca="1" si="188"/>
        <v>0</v>
      </c>
      <c r="AK366" s="53">
        <f t="shared" ca="1" si="189"/>
        <v>1</v>
      </c>
      <c r="AL366" s="53">
        <f t="shared" ca="1" si="190"/>
        <v>0</v>
      </c>
      <c r="AM366" s="53">
        <f t="shared" ca="1" si="191"/>
        <v>0</v>
      </c>
      <c r="AN366" s="53">
        <f t="shared" ca="1" si="192"/>
        <v>0</v>
      </c>
      <c r="AO366" s="53">
        <f t="shared" ca="1" si="193"/>
        <v>0</v>
      </c>
      <c r="AP366" s="53">
        <f t="shared" ca="1" si="194"/>
        <v>0</v>
      </c>
      <c r="AQ366" s="53">
        <f t="shared" ca="1" si="195"/>
        <v>0</v>
      </c>
      <c r="AR366" s="53">
        <f t="shared" ca="1" si="196"/>
        <v>0</v>
      </c>
      <c r="AS366" s="53">
        <f t="shared" ca="1" si="197"/>
        <v>0</v>
      </c>
      <c r="AT366" s="53">
        <f t="shared" ca="1" si="198"/>
        <v>0</v>
      </c>
      <c r="AU366" s="53">
        <f t="shared" ca="1" si="199"/>
        <v>0</v>
      </c>
      <c r="AV366" s="53">
        <f t="shared" ca="1" si="200"/>
        <v>0</v>
      </c>
      <c r="AW366" s="53">
        <f t="shared" ca="1" si="201"/>
        <v>0</v>
      </c>
      <c r="AX366" s="53">
        <f t="shared" ca="1" si="202"/>
        <v>0</v>
      </c>
      <c r="AY366" s="53">
        <f t="shared" ca="1" si="203"/>
        <v>0</v>
      </c>
      <c r="AZ366" s="53">
        <f t="shared" ca="1" si="204"/>
        <v>0</v>
      </c>
      <c r="BA366" s="53">
        <f t="shared" ca="1" si="205"/>
        <v>0</v>
      </c>
      <c r="BB366" s="53">
        <f t="shared" ca="1" si="206"/>
        <v>0</v>
      </c>
      <c r="BC366" s="53">
        <f t="shared" ca="1" si="207"/>
        <v>0</v>
      </c>
      <c r="BD366" s="53">
        <f t="shared" ca="1" si="208"/>
        <v>0</v>
      </c>
      <c r="BE366" s="53">
        <f t="shared" ca="1" si="209"/>
        <v>0</v>
      </c>
      <c r="BF366" s="53">
        <f t="shared" ca="1" si="210"/>
        <v>0</v>
      </c>
      <c r="BG366" s="53">
        <f t="shared" ca="1" si="211"/>
        <v>0</v>
      </c>
      <c r="BH366" s="53">
        <f t="shared" ca="1" si="212"/>
        <v>0</v>
      </c>
      <c r="BI366" s="53">
        <f t="shared" ca="1" si="213"/>
        <v>0</v>
      </c>
      <c r="BJ366" s="53">
        <f t="shared" ca="1" si="214"/>
        <v>0</v>
      </c>
      <c r="BK366" s="53">
        <f t="shared" ca="1" si="215"/>
        <v>0</v>
      </c>
      <c r="BL366" s="53">
        <f t="shared" ca="1" si="216"/>
        <v>0</v>
      </c>
      <c r="BM366" s="53">
        <f t="shared" ca="1" si="217"/>
        <v>0</v>
      </c>
      <c r="BN366" s="53">
        <f t="shared" ca="1" si="218"/>
        <v>0</v>
      </c>
      <c r="BO366" s="53">
        <f t="shared" ca="1" si="219"/>
        <v>0</v>
      </c>
      <c r="BP366" s="53">
        <f t="shared" ca="1" si="220"/>
        <v>0</v>
      </c>
      <c r="BQ366" s="53">
        <f t="shared" ca="1" si="221"/>
        <v>0</v>
      </c>
      <c r="BR366" s="53">
        <f t="shared" ca="1" si="222"/>
        <v>0</v>
      </c>
      <c r="BS366" s="53">
        <f t="shared" ca="1" si="223"/>
        <v>0</v>
      </c>
      <c r="BU366" s="53">
        <v>0</v>
      </c>
      <c r="BV366" s="53">
        <v>1</v>
      </c>
      <c r="BW366" s="53">
        <v>0</v>
      </c>
      <c r="BX366" s="53">
        <v>0</v>
      </c>
      <c r="BY366" s="53">
        <v>0</v>
      </c>
      <c r="BZ366" s="53">
        <v>0</v>
      </c>
      <c r="CA366" s="53">
        <v>0</v>
      </c>
      <c r="CB366" s="53">
        <v>0</v>
      </c>
      <c r="CC366" s="53">
        <v>0</v>
      </c>
      <c r="CD366" s="53">
        <v>0</v>
      </c>
      <c r="CE366" s="53">
        <v>0</v>
      </c>
      <c r="CF366" s="53">
        <v>0</v>
      </c>
      <c r="CG366" s="53">
        <v>0</v>
      </c>
      <c r="CH366" s="53">
        <v>0</v>
      </c>
      <c r="CI366" s="53">
        <v>0</v>
      </c>
      <c r="CJ366" s="53">
        <v>0</v>
      </c>
      <c r="CK366" s="53">
        <v>0</v>
      </c>
      <c r="CL366" s="53">
        <v>0</v>
      </c>
      <c r="CM366" s="53">
        <v>0</v>
      </c>
      <c r="CN366" s="53">
        <v>0</v>
      </c>
      <c r="CO366" s="53">
        <v>0</v>
      </c>
      <c r="CP366" s="53">
        <v>0</v>
      </c>
      <c r="CQ366" s="53">
        <v>0</v>
      </c>
      <c r="CR366" s="53">
        <v>0</v>
      </c>
      <c r="CS366" s="53">
        <v>0</v>
      </c>
      <c r="CT366" s="53">
        <v>0</v>
      </c>
      <c r="CU366" s="53">
        <v>0</v>
      </c>
      <c r="CV366" s="53">
        <v>0</v>
      </c>
      <c r="CW366" s="53">
        <v>0</v>
      </c>
      <c r="CX366" s="53">
        <v>0</v>
      </c>
      <c r="CY366" s="53">
        <v>0</v>
      </c>
      <c r="CZ366" s="53">
        <v>0</v>
      </c>
      <c r="DA366" s="53">
        <v>0</v>
      </c>
      <c r="DB366" s="53">
        <v>0</v>
      </c>
      <c r="DC366" s="53">
        <v>0</v>
      </c>
      <c r="DD366" s="53">
        <v>0</v>
      </c>
    </row>
    <row r="367" spans="31:108">
      <c r="AE367" s="59">
        <v>275</v>
      </c>
      <c r="AF367" s="59">
        <f ca="1">IF(AI367&lt;&gt;0,0,COUNTIF(AI$92:$AI367,0))</f>
        <v>0</v>
      </c>
      <c r="AG367" s="59" t="s">
        <v>385</v>
      </c>
      <c r="AH367" s="59" t="s">
        <v>387</v>
      </c>
      <c r="AI367" s="59">
        <f t="shared" ca="1" si="187"/>
        <v>1</v>
      </c>
      <c r="AJ367" s="53">
        <f t="shared" ca="1" si="188"/>
        <v>0</v>
      </c>
      <c r="AK367" s="53">
        <f t="shared" ca="1" si="189"/>
        <v>1</v>
      </c>
      <c r="AL367" s="53">
        <f t="shared" ca="1" si="190"/>
        <v>0</v>
      </c>
      <c r="AM367" s="53">
        <f t="shared" ca="1" si="191"/>
        <v>0</v>
      </c>
      <c r="AN367" s="53">
        <f t="shared" ca="1" si="192"/>
        <v>0</v>
      </c>
      <c r="AO367" s="53">
        <f t="shared" ca="1" si="193"/>
        <v>0</v>
      </c>
      <c r="AP367" s="53">
        <f t="shared" ca="1" si="194"/>
        <v>0</v>
      </c>
      <c r="AQ367" s="53">
        <f t="shared" ca="1" si="195"/>
        <v>0</v>
      </c>
      <c r="AR367" s="53">
        <f t="shared" ca="1" si="196"/>
        <v>0</v>
      </c>
      <c r="AS367" s="53">
        <f t="shared" ca="1" si="197"/>
        <v>0</v>
      </c>
      <c r="AT367" s="53">
        <f t="shared" ca="1" si="198"/>
        <v>0</v>
      </c>
      <c r="AU367" s="53">
        <f t="shared" ca="1" si="199"/>
        <v>0</v>
      </c>
      <c r="AV367" s="53">
        <f t="shared" ca="1" si="200"/>
        <v>0</v>
      </c>
      <c r="AW367" s="53">
        <f t="shared" ca="1" si="201"/>
        <v>0</v>
      </c>
      <c r="AX367" s="53">
        <f t="shared" ca="1" si="202"/>
        <v>0</v>
      </c>
      <c r="AY367" s="53">
        <f t="shared" ca="1" si="203"/>
        <v>0</v>
      </c>
      <c r="AZ367" s="53">
        <f t="shared" ca="1" si="204"/>
        <v>0</v>
      </c>
      <c r="BA367" s="53">
        <f t="shared" ca="1" si="205"/>
        <v>0</v>
      </c>
      <c r="BB367" s="53">
        <f t="shared" ca="1" si="206"/>
        <v>0</v>
      </c>
      <c r="BC367" s="53">
        <f t="shared" ca="1" si="207"/>
        <v>0</v>
      </c>
      <c r="BD367" s="53">
        <f t="shared" ca="1" si="208"/>
        <v>0</v>
      </c>
      <c r="BE367" s="53">
        <f t="shared" ca="1" si="209"/>
        <v>0</v>
      </c>
      <c r="BF367" s="53">
        <f t="shared" ca="1" si="210"/>
        <v>0</v>
      </c>
      <c r="BG367" s="53">
        <f t="shared" ca="1" si="211"/>
        <v>0</v>
      </c>
      <c r="BH367" s="53">
        <f t="shared" ca="1" si="212"/>
        <v>0</v>
      </c>
      <c r="BI367" s="53">
        <f t="shared" ca="1" si="213"/>
        <v>0</v>
      </c>
      <c r="BJ367" s="53">
        <f t="shared" ca="1" si="214"/>
        <v>0</v>
      </c>
      <c r="BK367" s="53">
        <f t="shared" ca="1" si="215"/>
        <v>0</v>
      </c>
      <c r="BL367" s="53">
        <f t="shared" ca="1" si="216"/>
        <v>0</v>
      </c>
      <c r="BM367" s="53">
        <f t="shared" ca="1" si="217"/>
        <v>0</v>
      </c>
      <c r="BN367" s="53">
        <f t="shared" ca="1" si="218"/>
        <v>0</v>
      </c>
      <c r="BO367" s="53">
        <f t="shared" ca="1" si="219"/>
        <v>0</v>
      </c>
      <c r="BP367" s="53">
        <f t="shared" ca="1" si="220"/>
        <v>0</v>
      </c>
      <c r="BQ367" s="53">
        <f t="shared" ca="1" si="221"/>
        <v>0</v>
      </c>
      <c r="BR367" s="53">
        <f t="shared" ca="1" si="222"/>
        <v>0</v>
      </c>
      <c r="BS367" s="53">
        <f t="shared" ca="1" si="223"/>
        <v>0</v>
      </c>
      <c r="BU367" s="53">
        <v>0</v>
      </c>
      <c r="BV367" s="53">
        <v>1</v>
      </c>
      <c r="BW367" s="53">
        <v>0</v>
      </c>
      <c r="BX367" s="53">
        <v>0</v>
      </c>
      <c r="BY367" s="53">
        <v>0</v>
      </c>
      <c r="BZ367" s="53">
        <v>0</v>
      </c>
      <c r="CA367" s="53">
        <v>0</v>
      </c>
      <c r="CB367" s="53">
        <v>0</v>
      </c>
      <c r="CC367" s="53">
        <v>0</v>
      </c>
      <c r="CD367" s="53">
        <v>0</v>
      </c>
      <c r="CE367" s="53">
        <v>0</v>
      </c>
      <c r="CF367" s="53">
        <v>0</v>
      </c>
      <c r="CG367" s="53">
        <v>0</v>
      </c>
      <c r="CH367" s="53">
        <v>0</v>
      </c>
      <c r="CI367" s="53">
        <v>0</v>
      </c>
      <c r="CJ367" s="53">
        <v>0</v>
      </c>
      <c r="CK367" s="53">
        <v>0</v>
      </c>
      <c r="CL367" s="53">
        <v>0</v>
      </c>
      <c r="CM367" s="53">
        <v>0</v>
      </c>
      <c r="CN367" s="53">
        <v>0</v>
      </c>
      <c r="CO367" s="53">
        <v>0</v>
      </c>
      <c r="CP367" s="53">
        <v>0</v>
      </c>
      <c r="CQ367" s="53">
        <v>0</v>
      </c>
      <c r="CR367" s="53">
        <v>0</v>
      </c>
      <c r="CS367" s="53">
        <v>0</v>
      </c>
      <c r="CT367" s="53">
        <v>0</v>
      </c>
      <c r="CU367" s="53">
        <v>0</v>
      </c>
      <c r="CV367" s="53">
        <v>0</v>
      </c>
      <c r="CW367" s="53">
        <v>0</v>
      </c>
      <c r="CX367" s="53">
        <v>0</v>
      </c>
      <c r="CY367" s="53">
        <v>0</v>
      </c>
      <c r="CZ367" s="53">
        <v>0</v>
      </c>
      <c r="DA367" s="53">
        <v>0</v>
      </c>
      <c r="DB367" s="53">
        <v>0</v>
      </c>
      <c r="DC367" s="53">
        <v>0</v>
      </c>
      <c r="DD367" s="53">
        <v>0</v>
      </c>
    </row>
    <row r="368" spans="31:108">
      <c r="AE368" s="59">
        <v>276</v>
      </c>
      <c r="AF368" s="59">
        <f ca="1">IF(AI368&lt;&gt;0,0,COUNTIF(AI$92:$AI368,0))</f>
        <v>0</v>
      </c>
      <c r="AG368" s="59" t="s">
        <v>385</v>
      </c>
      <c r="AH368" s="59" t="s">
        <v>388</v>
      </c>
      <c r="AI368" s="59">
        <f t="shared" ca="1" si="187"/>
        <v>1</v>
      </c>
      <c r="AJ368" s="53">
        <f t="shared" ca="1" si="188"/>
        <v>0</v>
      </c>
      <c r="AK368" s="53">
        <f t="shared" ca="1" si="189"/>
        <v>1</v>
      </c>
      <c r="AL368" s="53">
        <f t="shared" ca="1" si="190"/>
        <v>0</v>
      </c>
      <c r="AM368" s="53">
        <f t="shared" ca="1" si="191"/>
        <v>0</v>
      </c>
      <c r="AN368" s="53">
        <f t="shared" ca="1" si="192"/>
        <v>0</v>
      </c>
      <c r="AO368" s="53">
        <f t="shared" ca="1" si="193"/>
        <v>0</v>
      </c>
      <c r="AP368" s="53">
        <f t="shared" ca="1" si="194"/>
        <v>0</v>
      </c>
      <c r="AQ368" s="53">
        <f t="shared" ca="1" si="195"/>
        <v>0</v>
      </c>
      <c r="AR368" s="53">
        <f t="shared" ca="1" si="196"/>
        <v>0</v>
      </c>
      <c r="AS368" s="53">
        <f t="shared" ca="1" si="197"/>
        <v>0</v>
      </c>
      <c r="AT368" s="53">
        <f t="shared" ca="1" si="198"/>
        <v>0</v>
      </c>
      <c r="AU368" s="53">
        <f t="shared" ca="1" si="199"/>
        <v>0</v>
      </c>
      <c r="AV368" s="53">
        <f t="shared" ca="1" si="200"/>
        <v>0</v>
      </c>
      <c r="AW368" s="53">
        <f t="shared" ca="1" si="201"/>
        <v>0</v>
      </c>
      <c r="AX368" s="53">
        <f t="shared" ca="1" si="202"/>
        <v>0</v>
      </c>
      <c r="AY368" s="53">
        <f t="shared" ca="1" si="203"/>
        <v>0</v>
      </c>
      <c r="AZ368" s="53">
        <f t="shared" ca="1" si="204"/>
        <v>0</v>
      </c>
      <c r="BA368" s="53">
        <f t="shared" ca="1" si="205"/>
        <v>0</v>
      </c>
      <c r="BB368" s="53">
        <f t="shared" ca="1" si="206"/>
        <v>0</v>
      </c>
      <c r="BC368" s="53">
        <f t="shared" ca="1" si="207"/>
        <v>0</v>
      </c>
      <c r="BD368" s="53">
        <f t="shared" ca="1" si="208"/>
        <v>0</v>
      </c>
      <c r="BE368" s="53">
        <f t="shared" ca="1" si="209"/>
        <v>0</v>
      </c>
      <c r="BF368" s="53">
        <f t="shared" ca="1" si="210"/>
        <v>0</v>
      </c>
      <c r="BG368" s="53">
        <f t="shared" ca="1" si="211"/>
        <v>0</v>
      </c>
      <c r="BH368" s="53">
        <f t="shared" ca="1" si="212"/>
        <v>0</v>
      </c>
      <c r="BI368" s="53">
        <f t="shared" ca="1" si="213"/>
        <v>0</v>
      </c>
      <c r="BJ368" s="53">
        <f t="shared" ca="1" si="214"/>
        <v>0</v>
      </c>
      <c r="BK368" s="53">
        <f t="shared" ca="1" si="215"/>
        <v>0</v>
      </c>
      <c r="BL368" s="53">
        <f t="shared" ca="1" si="216"/>
        <v>0</v>
      </c>
      <c r="BM368" s="53">
        <f t="shared" ca="1" si="217"/>
        <v>0</v>
      </c>
      <c r="BN368" s="53">
        <f t="shared" ca="1" si="218"/>
        <v>0</v>
      </c>
      <c r="BO368" s="53">
        <f t="shared" ca="1" si="219"/>
        <v>0</v>
      </c>
      <c r="BP368" s="53">
        <f t="shared" ca="1" si="220"/>
        <v>0</v>
      </c>
      <c r="BQ368" s="53">
        <f t="shared" ca="1" si="221"/>
        <v>0</v>
      </c>
      <c r="BR368" s="53">
        <f t="shared" ca="1" si="222"/>
        <v>0</v>
      </c>
      <c r="BS368" s="53">
        <f t="shared" ca="1" si="223"/>
        <v>0</v>
      </c>
      <c r="BU368" s="53">
        <v>0</v>
      </c>
      <c r="BV368" s="53">
        <v>3</v>
      </c>
      <c r="BW368" s="53">
        <v>0</v>
      </c>
      <c r="BX368" s="53">
        <v>0</v>
      </c>
      <c r="BY368" s="53">
        <v>0</v>
      </c>
      <c r="BZ368" s="53">
        <v>0</v>
      </c>
      <c r="CA368" s="53">
        <v>0</v>
      </c>
      <c r="CB368" s="53">
        <v>0</v>
      </c>
      <c r="CC368" s="53">
        <v>0</v>
      </c>
      <c r="CD368" s="53">
        <v>0</v>
      </c>
      <c r="CE368" s="53">
        <v>0</v>
      </c>
      <c r="CF368" s="53">
        <v>0</v>
      </c>
      <c r="CG368" s="53">
        <v>0</v>
      </c>
      <c r="CH368" s="53">
        <v>0</v>
      </c>
      <c r="CI368" s="53">
        <v>0</v>
      </c>
      <c r="CJ368" s="53">
        <v>0</v>
      </c>
      <c r="CK368" s="53">
        <v>0</v>
      </c>
      <c r="CL368" s="53">
        <v>0</v>
      </c>
      <c r="CM368" s="53">
        <v>0</v>
      </c>
      <c r="CN368" s="53">
        <v>0</v>
      </c>
      <c r="CO368" s="53">
        <v>0</v>
      </c>
      <c r="CP368" s="53">
        <v>0</v>
      </c>
      <c r="CQ368" s="53">
        <v>0</v>
      </c>
      <c r="CR368" s="53">
        <v>0</v>
      </c>
      <c r="CS368" s="53">
        <v>0</v>
      </c>
      <c r="CT368" s="53">
        <v>0</v>
      </c>
      <c r="CU368" s="53">
        <v>0</v>
      </c>
      <c r="CV368" s="53">
        <v>0</v>
      </c>
      <c r="CW368" s="53">
        <v>0</v>
      </c>
      <c r="CX368" s="53">
        <v>0</v>
      </c>
      <c r="CY368" s="53">
        <v>0</v>
      </c>
      <c r="CZ368" s="53">
        <v>0</v>
      </c>
      <c r="DA368" s="53">
        <v>0</v>
      </c>
      <c r="DB368" s="53">
        <v>0</v>
      </c>
      <c r="DC368" s="53">
        <v>0</v>
      </c>
      <c r="DD368" s="53">
        <v>0</v>
      </c>
    </row>
    <row r="369" spans="31:108">
      <c r="AE369" s="59">
        <v>277</v>
      </c>
      <c r="AF369" s="59">
        <f ca="1">IF(AI369&lt;&gt;0,0,COUNTIF(AI$92:$AI369,0))</f>
        <v>0</v>
      </c>
      <c r="AG369" s="59" t="s">
        <v>385</v>
      </c>
      <c r="AH369" s="59" t="s">
        <v>389</v>
      </c>
      <c r="AI369" s="59">
        <f t="shared" ca="1" si="187"/>
        <v>1</v>
      </c>
      <c r="AJ369" s="53">
        <f t="shared" ca="1" si="188"/>
        <v>0</v>
      </c>
      <c r="AK369" s="53">
        <f t="shared" ca="1" si="189"/>
        <v>1</v>
      </c>
      <c r="AL369" s="53">
        <f t="shared" ca="1" si="190"/>
        <v>0</v>
      </c>
      <c r="AM369" s="53">
        <f t="shared" ca="1" si="191"/>
        <v>0</v>
      </c>
      <c r="AN369" s="53">
        <f t="shared" ca="1" si="192"/>
        <v>0</v>
      </c>
      <c r="AO369" s="53">
        <f t="shared" ca="1" si="193"/>
        <v>0</v>
      </c>
      <c r="AP369" s="53">
        <f t="shared" ca="1" si="194"/>
        <v>0</v>
      </c>
      <c r="AQ369" s="53">
        <f t="shared" ca="1" si="195"/>
        <v>0</v>
      </c>
      <c r="AR369" s="53">
        <f t="shared" ca="1" si="196"/>
        <v>0</v>
      </c>
      <c r="AS369" s="53">
        <f t="shared" ca="1" si="197"/>
        <v>0</v>
      </c>
      <c r="AT369" s="53">
        <f t="shared" ca="1" si="198"/>
        <v>0</v>
      </c>
      <c r="AU369" s="53">
        <f t="shared" ca="1" si="199"/>
        <v>0</v>
      </c>
      <c r="AV369" s="53">
        <f t="shared" ca="1" si="200"/>
        <v>0</v>
      </c>
      <c r="AW369" s="53">
        <f t="shared" ca="1" si="201"/>
        <v>0</v>
      </c>
      <c r="AX369" s="53">
        <f t="shared" ca="1" si="202"/>
        <v>0</v>
      </c>
      <c r="AY369" s="53">
        <f t="shared" ca="1" si="203"/>
        <v>0</v>
      </c>
      <c r="AZ369" s="53">
        <f t="shared" ca="1" si="204"/>
        <v>0</v>
      </c>
      <c r="BA369" s="53">
        <f t="shared" ca="1" si="205"/>
        <v>0</v>
      </c>
      <c r="BB369" s="53">
        <f t="shared" ca="1" si="206"/>
        <v>0</v>
      </c>
      <c r="BC369" s="53">
        <f t="shared" ca="1" si="207"/>
        <v>0</v>
      </c>
      <c r="BD369" s="53">
        <f t="shared" ca="1" si="208"/>
        <v>0</v>
      </c>
      <c r="BE369" s="53">
        <f t="shared" ca="1" si="209"/>
        <v>0</v>
      </c>
      <c r="BF369" s="53">
        <f t="shared" ca="1" si="210"/>
        <v>0</v>
      </c>
      <c r="BG369" s="53">
        <f t="shared" ca="1" si="211"/>
        <v>0</v>
      </c>
      <c r="BH369" s="53">
        <f t="shared" ca="1" si="212"/>
        <v>0</v>
      </c>
      <c r="BI369" s="53">
        <f t="shared" ca="1" si="213"/>
        <v>0</v>
      </c>
      <c r="BJ369" s="53">
        <f t="shared" ca="1" si="214"/>
        <v>0</v>
      </c>
      <c r="BK369" s="53">
        <f t="shared" ca="1" si="215"/>
        <v>0</v>
      </c>
      <c r="BL369" s="53">
        <f t="shared" ca="1" si="216"/>
        <v>0</v>
      </c>
      <c r="BM369" s="53">
        <f t="shared" ca="1" si="217"/>
        <v>0</v>
      </c>
      <c r="BN369" s="53">
        <f t="shared" ca="1" si="218"/>
        <v>0</v>
      </c>
      <c r="BO369" s="53">
        <f t="shared" ca="1" si="219"/>
        <v>0</v>
      </c>
      <c r="BP369" s="53">
        <f t="shared" ca="1" si="220"/>
        <v>0</v>
      </c>
      <c r="BQ369" s="53">
        <f t="shared" ca="1" si="221"/>
        <v>0</v>
      </c>
      <c r="BR369" s="53">
        <f t="shared" ca="1" si="222"/>
        <v>0</v>
      </c>
      <c r="BS369" s="53">
        <f t="shared" ca="1" si="223"/>
        <v>0</v>
      </c>
      <c r="BU369" s="53">
        <v>0</v>
      </c>
      <c r="BV369" s="53">
        <v>5</v>
      </c>
      <c r="BW369" s="53">
        <v>0</v>
      </c>
      <c r="BX369" s="53">
        <v>0</v>
      </c>
      <c r="BY369" s="53">
        <v>0</v>
      </c>
      <c r="BZ369" s="53">
        <v>0</v>
      </c>
      <c r="CA369" s="53">
        <v>0</v>
      </c>
      <c r="CB369" s="53">
        <v>0</v>
      </c>
      <c r="CC369" s="53">
        <v>0</v>
      </c>
      <c r="CD369" s="53">
        <v>0</v>
      </c>
      <c r="CE369" s="53">
        <v>0</v>
      </c>
      <c r="CF369" s="53">
        <v>0</v>
      </c>
      <c r="CG369" s="53">
        <v>0</v>
      </c>
      <c r="CH369" s="53">
        <v>0</v>
      </c>
      <c r="CI369" s="53">
        <v>0</v>
      </c>
      <c r="CJ369" s="53">
        <v>0</v>
      </c>
      <c r="CK369" s="53">
        <v>0</v>
      </c>
      <c r="CL369" s="53">
        <v>0</v>
      </c>
      <c r="CM369" s="53">
        <v>0</v>
      </c>
      <c r="CN369" s="53">
        <v>0</v>
      </c>
      <c r="CO369" s="53">
        <v>0</v>
      </c>
      <c r="CP369" s="53">
        <v>0</v>
      </c>
      <c r="CQ369" s="53">
        <v>0</v>
      </c>
      <c r="CR369" s="53">
        <v>0</v>
      </c>
      <c r="CS369" s="53">
        <v>0</v>
      </c>
      <c r="CT369" s="53">
        <v>0</v>
      </c>
      <c r="CU369" s="53">
        <v>0</v>
      </c>
      <c r="CV369" s="53">
        <v>0</v>
      </c>
      <c r="CW369" s="53">
        <v>0</v>
      </c>
      <c r="CX369" s="53">
        <v>0</v>
      </c>
      <c r="CY369" s="53">
        <v>0</v>
      </c>
      <c r="CZ369" s="53">
        <v>0</v>
      </c>
      <c r="DA369" s="53">
        <v>0</v>
      </c>
      <c r="DB369" s="53">
        <v>0</v>
      </c>
      <c r="DC369" s="53">
        <v>0</v>
      </c>
      <c r="DD369" s="53">
        <v>0</v>
      </c>
    </row>
    <row r="370" spans="31:108">
      <c r="AE370" s="59">
        <v>278</v>
      </c>
      <c r="AF370" s="59">
        <f ca="1">IF(AI370&lt;&gt;0,0,COUNTIF(AI$92:$AI370,0))</f>
        <v>0</v>
      </c>
      <c r="AG370" s="59" t="s">
        <v>385</v>
      </c>
      <c r="AH370" s="59" t="s">
        <v>390</v>
      </c>
      <c r="AI370" s="59">
        <f t="shared" ca="1" si="187"/>
        <v>2</v>
      </c>
      <c r="AJ370" s="53">
        <f t="shared" ca="1" si="188"/>
        <v>0</v>
      </c>
      <c r="AK370" s="53">
        <f t="shared" ca="1" si="189"/>
        <v>1</v>
      </c>
      <c r="AL370" s="53">
        <f t="shared" ca="1" si="190"/>
        <v>0</v>
      </c>
      <c r="AM370" s="53">
        <f t="shared" ca="1" si="191"/>
        <v>0</v>
      </c>
      <c r="AN370" s="53">
        <f t="shared" ca="1" si="192"/>
        <v>0</v>
      </c>
      <c r="AO370" s="53">
        <f t="shared" ca="1" si="193"/>
        <v>0</v>
      </c>
      <c r="AP370" s="53">
        <f t="shared" ca="1" si="194"/>
        <v>0</v>
      </c>
      <c r="AQ370" s="53">
        <f t="shared" ca="1" si="195"/>
        <v>1</v>
      </c>
      <c r="AR370" s="53">
        <f t="shared" ca="1" si="196"/>
        <v>0</v>
      </c>
      <c r="AS370" s="53">
        <f t="shared" ca="1" si="197"/>
        <v>0</v>
      </c>
      <c r="AT370" s="53">
        <f t="shared" ca="1" si="198"/>
        <v>0</v>
      </c>
      <c r="AU370" s="53">
        <f t="shared" ca="1" si="199"/>
        <v>0</v>
      </c>
      <c r="AV370" s="53">
        <f t="shared" ca="1" si="200"/>
        <v>0</v>
      </c>
      <c r="AW370" s="53">
        <f t="shared" ca="1" si="201"/>
        <v>0</v>
      </c>
      <c r="AX370" s="53">
        <f t="shared" ca="1" si="202"/>
        <v>0</v>
      </c>
      <c r="AY370" s="53">
        <f t="shared" ca="1" si="203"/>
        <v>0</v>
      </c>
      <c r="AZ370" s="53">
        <f t="shared" ca="1" si="204"/>
        <v>0</v>
      </c>
      <c r="BA370" s="53">
        <f t="shared" ca="1" si="205"/>
        <v>0</v>
      </c>
      <c r="BB370" s="53">
        <f t="shared" ca="1" si="206"/>
        <v>0</v>
      </c>
      <c r="BC370" s="53">
        <f t="shared" ca="1" si="207"/>
        <v>0</v>
      </c>
      <c r="BD370" s="53">
        <f t="shared" ca="1" si="208"/>
        <v>0</v>
      </c>
      <c r="BE370" s="53">
        <f t="shared" ca="1" si="209"/>
        <v>0</v>
      </c>
      <c r="BF370" s="53">
        <f t="shared" ca="1" si="210"/>
        <v>0</v>
      </c>
      <c r="BG370" s="53">
        <f t="shared" ca="1" si="211"/>
        <v>0</v>
      </c>
      <c r="BH370" s="53">
        <f t="shared" ca="1" si="212"/>
        <v>0</v>
      </c>
      <c r="BI370" s="53">
        <f t="shared" ca="1" si="213"/>
        <v>0</v>
      </c>
      <c r="BJ370" s="53">
        <f t="shared" ca="1" si="214"/>
        <v>0</v>
      </c>
      <c r="BK370" s="53">
        <f t="shared" ca="1" si="215"/>
        <v>0</v>
      </c>
      <c r="BL370" s="53">
        <f t="shared" ca="1" si="216"/>
        <v>0</v>
      </c>
      <c r="BM370" s="53">
        <f t="shared" ca="1" si="217"/>
        <v>0</v>
      </c>
      <c r="BN370" s="53">
        <f t="shared" ca="1" si="218"/>
        <v>0</v>
      </c>
      <c r="BO370" s="53">
        <f t="shared" ca="1" si="219"/>
        <v>0</v>
      </c>
      <c r="BP370" s="53">
        <f t="shared" ca="1" si="220"/>
        <v>0</v>
      </c>
      <c r="BQ370" s="53">
        <f t="shared" ca="1" si="221"/>
        <v>0</v>
      </c>
      <c r="BR370" s="53">
        <f t="shared" ca="1" si="222"/>
        <v>0</v>
      </c>
      <c r="BS370" s="53">
        <f t="shared" ca="1" si="223"/>
        <v>0</v>
      </c>
      <c r="BU370" s="53">
        <v>0</v>
      </c>
      <c r="BV370" s="53">
        <v>5</v>
      </c>
      <c r="BW370" s="53">
        <v>0</v>
      </c>
      <c r="BX370" s="53">
        <v>0</v>
      </c>
      <c r="BY370" s="53">
        <v>0</v>
      </c>
      <c r="BZ370" s="53">
        <v>0</v>
      </c>
      <c r="CA370" s="53">
        <v>0</v>
      </c>
      <c r="CB370" s="53">
        <v>8</v>
      </c>
      <c r="CC370" s="53">
        <v>0</v>
      </c>
      <c r="CD370" s="53">
        <v>0</v>
      </c>
      <c r="CE370" s="53">
        <v>0</v>
      </c>
      <c r="CF370" s="53">
        <v>0</v>
      </c>
      <c r="CG370" s="53">
        <v>0</v>
      </c>
      <c r="CH370" s="53">
        <v>0</v>
      </c>
      <c r="CI370" s="53">
        <v>0</v>
      </c>
      <c r="CJ370" s="53">
        <v>0</v>
      </c>
      <c r="CK370" s="53">
        <v>0</v>
      </c>
      <c r="CL370" s="53">
        <v>0</v>
      </c>
      <c r="CM370" s="53">
        <v>0</v>
      </c>
      <c r="CN370" s="53">
        <v>0</v>
      </c>
      <c r="CO370" s="53">
        <v>0</v>
      </c>
      <c r="CP370" s="53">
        <v>0</v>
      </c>
      <c r="CQ370" s="53">
        <v>0</v>
      </c>
      <c r="CR370" s="53">
        <v>0</v>
      </c>
      <c r="CS370" s="53">
        <v>0</v>
      </c>
      <c r="CT370" s="53">
        <v>0</v>
      </c>
      <c r="CU370" s="53">
        <v>0</v>
      </c>
      <c r="CV370" s="53">
        <v>0</v>
      </c>
      <c r="CW370" s="53">
        <v>0</v>
      </c>
      <c r="CX370" s="53">
        <v>0</v>
      </c>
      <c r="CY370" s="53">
        <v>0</v>
      </c>
      <c r="CZ370" s="53">
        <v>0</v>
      </c>
      <c r="DA370" s="53">
        <v>0</v>
      </c>
      <c r="DB370" s="53">
        <v>0</v>
      </c>
      <c r="DC370" s="53">
        <v>0</v>
      </c>
      <c r="DD370" s="53">
        <v>0</v>
      </c>
    </row>
    <row r="371" spans="31:108">
      <c r="AE371" s="59">
        <v>279</v>
      </c>
      <c r="AF371" s="59">
        <f ca="1">IF(AI371&lt;&gt;0,0,COUNTIF(AI$92:$AI371,0))</f>
        <v>0</v>
      </c>
      <c r="AG371" s="59" t="s">
        <v>385</v>
      </c>
      <c r="AH371" s="59" t="s">
        <v>391</v>
      </c>
      <c r="AI371" s="59">
        <f t="shared" ca="1" si="187"/>
        <v>3</v>
      </c>
      <c r="AJ371" s="53">
        <f t="shared" ca="1" si="188"/>
        <v>0</v>
      </c>
      <c r="AK371" s="53">
        <f t="shared" ca="1" si="189"/>
        <v>1</v>
      </c>
      <c r="AL371" s="53">
        <f t="shared" ca="1" si="190"/>
        <v>0</v>
      </c>
      <c r="AM371" s="53">
        <f t="shared" ca="1" si="191"/>
        <v>0</v>
      </c>
      <c r="AN371" s="53">
        <f t="shared" ca="1" si="192"/>
        <v>0</v>
      </c>
      <c r="AO371" s="53">
        <f t="shared" ca="1" si="193"/>
        <v>0</v>
      </c>
      <c r="AP371" s="53">
        <f t="shared" ca="1" si="194"/>
        <v>1</v>
      </c>
      <c r="AQ371" s="53">
        <f t="shared" ca="1" si="195"/>
        <v>0</v>
      </c>
      <c r="AR371" s="53">
        <f t="shared" ca="1" si="196"/>
        <v>0</v>
      </c>
      <c r="AS371" s="53">
        <f t="shared" ca="1" si="197"/>
        <v>1</v>
      </c>
      <c r="AT371" s="53">
        <f t="shared" ca="1" si="198"/>
        <v>0</v>
      </c>
      <c r="AU371" s="53">
        <f t="shared" ca="1" si="199"/>
        <v>0</v>
      </c>
      <c r="AV371" s="53">
        <f t="shared" ca="1" si="200"/>
        <v>0</v>
      </c>
      <c r="AW371" s="53">
        <f t="shared" ca="1" si="201"/>
        <v>0</v>
      </c>
      <c r="AX371" s="53">
        <f t="shared" ca="1" si="202"/>
        <v>0</v>
      </c>
      <c r="AY371" s="53">
        <f t="shared" ca="1" si="203"/>
        <v>0</v>
      </c>
      <c r="AZ371" s="53">
        <f t="shared" ca="1" si="204"/>
        <v>0</v>
      </c>
      <c r="BA371" s="53">
        <f t="shared" ca="1" si="205"/>
        <v>0</v>
      </c>
      <c r="BB371" s="53">
        <f t="shared" ca="1" si="206"/>
        <v>0</v>
      </c>
      <c r="BC371" s="53">
        <f t="shared" ca="1" si="207"/>
        <v>0</v>
      </c>
      <c r="BD371" s="53">
        <f t="shared" ca="1" si="208"/>
        <v>0</v>
      </c>
      <c r="BE371" s="53">
        <f t="shared" ca="1" si="209"/>
        <v>0</v>
      </c>
      <c r="BF371" s="53">
        <f t="shared" ca="1" si="210"/>
        <v>0</v>
      </c>
      <c r="BG371" s="53">
        <f t="shared" ca="1" si="211"/>
        <v>0</v>
      </c>
      <c r="BH371" s="53">
        <f t="shared" ca="1" si="212"/>
        <v>0</v>
      </c>
      <c r="BI371" s="53">
        <f t="shared" ca="1" si="213"/>
        <v>0</v>
      </c>
      <c r="BJ371" s="53">
        <f t="shared" ca="1" si="214"/>
        <v>0</v>
      </c>
      <c r="BK371" s="53">
        <f t="shared" ca="1" si="215"/>
        <v>0</v>
      </c>
      <c r="BL371" s="53">
        <f t="shared" ca="1" si="216"/>
        <v>0</v>
      </c>
      <c r="BM371" s="53">
        <f t="shared" ca="1" si="217"/>
        <v>0</v>
      </c>
      <c r="BN371" s="53">
        <f t="shared" ca="1" si="218"/>
        <v>0</v>
      </c>
      <c r="BO371" s="53">
        <f t="shared" ca="1" si="219"/>
        <v>0</v>
      </c>
      <c r="BP371" s="53">
        <f t="shared" ca="1" si="220"/>
        <v>0</v>
      </c>
      <c r="BQ371" s="53">
        <f t="shared" ca="1" si="221"/>
        <v>0</v>
      </c>
      <c r="BR371" s="53">
        <f t="shared" ca="1" si="222"/>
        <v>0</v>
      </c>
      <c r="BS371" s="53">
        <f t="shared" ca="1" si="223"/>
        <v>0</v>
      </c>
      <c r="BU371" s="53">
        <v>0</v>
      </c>
      <c r="BV371" s="53">
        <v>5</v>
      </c>
      <c r="BW371" s="53">
        <v>0</v>
      </c>
      <c r="BX371" s="53">
        <v>0</v>
      </c>
      <c r="BY371" s="53">
        <v>0</v>
      </c>
      <c r="BZ371" s="53">
        <v>0</v>
      </c>
      <c r="CA371" s="53">
        <v>7</v>
      </c>
      <c r="CB371" s="53">
        <v>0</v>
      </c>
      <c r="CC371" s="53">
        <v>0</v>
      </c>
      <c r="CD371" s="53">
        <v>6</v>
      </c>
      <c r="CE371" s="53">
        <v>0</v>
      </c>
      <c r="CF371" s="53">
        <v>0</v>
      </c>
      <c r="CG371" s="53">
        <v>0</v>
      </c>
      <c r="CH371" s="53">
        <v>0</v>
      </c>
      <c r="CI371" s="53">
        <v>0</v>
      </c>
      <c r="CJ371" s="53">
        <v>0</v>
      </c>
      <c r="CK371" s="53">
        <v>0</v>
      </c>
      <c r="CL371" s="53">
        <v>0</v>
      </c>
      <c r="CM371" s="53">
        <v>0</v>
      </c>
      <c r="CN371" s="53">
        <v>0</v>
      </c>
      <c r="CO371" s="53">
        <v>0</v>
      </c>
      <c r="CP371" s="53">
        <v>0</v>
      </c>
      <c r="CQ371" s="53">
        <v>0</v>
      </c>
      <c r="CR371" s="53">
        <v>0</v>
      </c>
      <c r="CS371" s="53">
        <v>0</v>
      </c>
      <c r="CT371" s="53">
        <v>0</v>
      </c>
      <c r="CU371" s="53">
        <v>0</v>
      </c>
      <c r="CV371" s="53">
        <v>0</v>
      </c>
      <c r="CW371" s="53">
        <v>0</v>
      </c>
      <c r="CX371" s="53">
        <v>0</v>
      </c>
      <c r="CY371" s="53">
        <v>0</v>
      </c>
      <c r="CZ371" s="53">
        <v>0</v>
      </c>
      <c r="DA371" s="53">
        <v>0</v>
      </c>
      <c r="DB371" s="53">
        <v>0</v>
      </c>
      <c r="DC371" s="53">
        <v>0</v>
      </c>
      <c r="DD371" s="53">
        <v>0</v>
      </c>
    </row>
    <row r="372" spans="31:108">
      <c r="AE372" s="59">
        <v>280</v>
      </c>
      <c r="AF372" s="59">
        <f ca="1">IF(AI372&lt;&gt;0,0,COUNTIF(AI$92:$AI372,0))</f>
        <v>0</v>
      </c>
      <c r="AG372" s="59" t="s">
        <v>385</v>
      </c>
      <c r="AH372" s="59" t="s">
        <v>392</v>
      </c>
      <c r="AI372" s="59">
        <f t="shared" ca="1" si="187"/>
        <v>3</v>
      </c>
      <c r="AJ372" s="53">
        <f t="shared" ca="1" si="188"/>
        <v>0</v>
      </c>
      <c r="AK372" s="53">
        <f t="shared" ca="1" si="189"/>
        <v>1</v>
      </c>
      <c r="AL372" s="53">
        <f t="shared" ca="1" si="190"/>
        <v>0</v>
      </c>
      <c r="AM372" s="53">
        <f t="shared" ca="1" si="191"/>
        <v>0</v>
      </c>
      <c r="AN372" s="53">
        <f t="shared" ca="1" si="192"/>
        <v>0</v>
      </c>
      <c r="AO372" s="53">
        <f t="shared" ca="1" si="193"/>
        <v>0</v>
      </c>
      <c r="AP372" s="53">
        <f t="shared" ca="1" si="194"/>
        <v>0</v>
      </c>
      <c r="AQ372" s="53">
        <f t="shared" ca="1" si="195"/>
        <v>0</v>
      </c>
      <c r="AR372" s="53">
        <f t="shared" ca="1" si="196"/>
        <v>0</v>
      </c>
      <c r="AS372" s="53">
        <f t="shared" ca="1" si="197"/>
        <v>0</v>
      </c>
      <c r="AT372" s="53">
        <f t="shared" ca="1" si="198"/>
        <v>0</v>
      </c>
      <c r="AU372" s="53">
        <f t="shared" ca="1" si="199"/>
        <v>0</v>
      </c>
      <c r="AV372" s="53">
        <f t="shared" ca="1" si="200"/>
        <v>0</v>
      </c>
      <c r="AW372" s="53">
        <f t="shared" ca="1" si="201"/>
        <v>0</v>
      </c>
      <c r="AX372" s="53">
        <f t="shared" ca="1" si="202"/>
        <v>1</v>
      </c>
      <c r="AY372" s="53">
        <f t="shared" ca="1" si="203"/>
        <v>0</v>
      </c>
      <c r="AZ372" s="53">
        <f t="shared" ca="1" si="204"/>
        <v>0</v>
      </c>
      <c r="BA372" s="53">
        <f t="shared" ca="1" si="205"/>
        <v>0</v>
      </c>
      <c r="BB372" s="53">
        <f t="shared" ca="1" si="206"/>
        <v>0</v>
      </c>
      <c r="BC372" s="53">
        <f t="shared" ca="1" si="207"/>
        <v>1</v>
      </c>
      <c r="BD372" s="53">
        <f t="shared" ca="1" si="208"/>
        <v>0</v>
      </c>
      <c r="BE372" s="53">
        <f t="shared" ca="1" si="209"/>
        <v>0</v>
      </c>
      <c r="BF372" s="53">
        <f t="shared" ca="1" si="210"/>
        <v>0</v>
      </c>
      <c r="BG372" s="53">
        <f t="shared" ca="1" si="211"/>
        <v>0</v>
      </c>
      <c r="BH372" s="53">
        <f t="shared" ca="1" si="212"/>
        <v>0</v>
      </c>
      <c r="BI372" s="53">
        <f t="shared" ca="1" si="213"/>
        <v>0</v>
      </c>
      <c r="BJ372" s="53">
        <f t="shared" ca="1" si="214"/>
        <v>0</v>
      </c>
      <c r="BK372" s="53">
        <f t="shared" ca="1" si="215"/>
        <v>0</v>
      </c>
      <c r="BL372" s="53">
        <f t="shared" ca="1" si="216"/>
        <v>0</v>
      </c>
      <c r="BM372" s="53">
        <f t="shared" ca="1" si="217"/>
        <v>0</v>
      </c>
      <c r="BN372" s="53">
        <f t="shared" ca="1" si="218"/>
        <v>0</v>
      </c>
      <c r="BO372" s="53">
        <f t="shared" ca="1" si="219"/>
        <v>0</v>
      </c>
      <c r="BP372" s="53">
        <f t="shared" ca="1" si="220"/>
        <v>0</v>
      </c>
      <c r="BQ372" s="53">
        <f t="shared" ca="1" si="221"/>
        <v>0</v>
      </c>
      <c r="BR372" s="53">
        <f t="shared" ca="1" si="222"/>
        <v>0</v>
      </c>
      <c r="BS372" s="53">
        <f t="shared" ca="1" si="223"/>
        <v>0</v>
      </c>
      <c r="BU372" s="53">
        <v>0</v>
      </c>
      <c r="BV372" s="53">
        <v>8</v>
      </c>
      <c r="BW372" s="53">
        <v>0</v>
      </c>
      <c r="BX372" s="53">
        <v>0</v>
      </c>
      <c r="BY372" s="53">
        <v>0</v>
      </c>
      <c r="BZ372" s="53">
        <v>0</v>
      </c>
      <c r="CA372" s="53">
        <v>0</v>
      </c>
      <c r="CB372" s="53">
        <v>0</v>
      </c>
      <c r="CC372" s="53">
        <v>0</v>
      </c>
      <c r="CD372" s="53">
        <v>0</v>
      </c>
      <c r="CE372" s="53">
        <v>0</v>
      </c>
      <c r="CF372" s="53">
        <v>0</v>
      </c>
      <c r="CG372" s="53">
        <v>0</v>
      </c>
      <c r="CH372" s="53">
        <v>0</v>
      </c>
      <c r="CI372" s="53">
        <v>8</v>
      </c>
      <c r="CJ372" s="53">
        <v>0</v>
      </c>
      <c r="CK372" s="53">
        <v>0</v>
      </c>
      <c r="CL372" s="53">
        <v>0</v>
      </c>
      <c r="CM372" s="53">
        <v>0</v>
      </c>
      <c r="CN372" s="53">
        <v>7</v>
      </c>
      <c r="CO372" s="53">
        <v>0</v>
      </c>
      <c r="CP372" s="53">
        <v>0</v>
      </c>
      <c r="CQ372" s="53">
        <v>0</v>
      </c>
      <c r="CR372" s="53">
        <v>0</v>
      </c>
      <c r="CS372" s="53">
        <v>0</v>
      </c>
      <c r="CT372" s="53">
        <v>0</v>
      </c>
      <c r="CU372" s="53">
        <v>0</v>
      </c>
      <c r="CV372" s="53">
        <v>0</v>
      </c>
      <c r="CW372" s="53">
        <v>0</v>
      </c>
      <c r="CX372" s="53">
        <v>0</v>
      </c>
      <c r="CY372" s="53">
        <v>0</v>
      </c>
      <c r="CZ372" s="53">
        <v>0</v>
      </c>
      <c r="DA372" s="53">
        <v>0</v>
      </c>
      <c r="DB372" s="53">
        <v>0</v>
      </c>
      <c r="DC372" s="53">
        <v>0</v>
      </c>
      <c r="DD372" s="53">
        <v>0</v>
      </c>
    </row>
    <row r="373" spans="31:108">
      <c r="AE373" s="59">
        <v>281</v>
      </c>
      <c r="AF373" s="59">
        <f ca="1">IF(AI373&lt;&gt;0,0,COUNTIF(AI$92:$AI373,0))</f>
        <v>0</v>
      </c>
      <c r="AG373" s="59" t="s">
        <v>393</v>
      </c>
      <c r="AH373" s="59" t="s">
        <v>394</v>
      </c>
      <c r="AI373" s="59">
        <f t="shared" ca="1" si="187"/>
        <v>1</v>
      </c>
      <c r="AJ373" s="53">
        <f t="shared" ca="1" si="188"/>
        <v>0</v>
      </c>
      <c r="AK373" s="53">
        <f t="shared" ca="1" si="189"/>
        <v>0</v>
      </c>
      <c r="AL373" s="53">
        <f t="shared" ca="1" si="190"/>
        <v>1</v>
      </c>
      <c r="AM373" s="53">
        <f t="shared" ca="1" si="191"/>
        <v>0</v>
      </c>
      <c r="AN373" s="53">
        <f t="shared" ca="1" si="192"/>
        <v>0</v>
      </c>
      <c r="AO373" s="53">
        <f t="shared" ca="1" si="193"/>
        <v>0</v>
      </c>
      <c r="AP373" s="53">
        <f t="shared" ca="1" si="194"/>
        <v>0</v>
      </c>
      <c r="AQ373" s="53">
        <f t="shared" ca="1" si="195"/>
        <v>0</v>
      </c>
      <c r="AR373" s="53">
        <f t="shared" ca="1" si="196"/>
        <v>0</v>
      </c>
      <c r="AS373" s="53">
        <f t="shared" ca="1" si="197"/>
        <v>0</v>
      </c>
      <c r="AT373" s="53">
        <f t="shared" ca="1" si="198"/>
        <v>0</v>
      </c>
      <c r="AU373" s="53">
        <f t="shared" ca="1" si="199"/>
        <v>0</v>
      </c>
      <c r="AV373" s="53">
        <f t="shared" ca="1" si="200"/>
        <v>0</v>
      </c>
      <c r="AW373" s="53">
        <f t="shared" ca="1" si="201"/>
        <v>0</v>
      </c>
      <c r="AX373" s="53">
        <f t="shared" ca="1" si="202"/>
        <v>0</v>
      </c>
      <c r="AY373" s="53">
        <f t="shared" ca="1" si="203"/>
        <v>0</v>
      </c>
      <c r="AZ373" s="53">
        <f t="shared" ca="1" si="204"/>
        <v>0</v>
      </c>
      <c r="BA373" s="53">
        <f t="shared" ca="1" si="205"/>
        <v>0</v>
      </c>
      <c r="BB373" s="53">
        <f t="shared" ca="1" si="206"/>
        <v>0</v>
      </c>
      <c r="BC373" s="53">
        <f t="shared" ca="1" si="207"/>
        <v>0</v>
      </c>
      <c r="BD373" s="53">
        <f t="shared" ca="1" si="208"/>
        <v>0</v>
      </c>
      <c r="BE373" s="53">
        <f t="shared" ca="1" si="209"/>
        <v>0</v>
      </c>
      <c r="BF373" s="53">
        <f t="shared" ca="1" si="210"/>
        <v>0</v>
      </c>
      <c r="BG373" s="53">
        <f t="shared" ca="1" si="211"/>
        <v>0</v>
      </c>
      <c r="BH373" s="53">
        <f t="shared" ca="1" si="212"/>
        <v>0</v>
      </c>
      <c r="BI373" s="53">
        <f t="shared" ca="1" si="213"/>
        <v>0</v>
      </c>
      <c r="BJ373" s="53">
        <f t="shared" ca="1" si="214"/>
        <v>0</v>
      </c>
      <c r="BK373" s="53">
        <f t="shared" ca="1" si="215"/>
        <v>0</v>
      </c>
      <c r="BL373" s="53">
        <f t="shared" ca="1" si="216"/>
        <v>0</v>
      </c>
      <c r="BM373" s="53">
        <f t="shared" ca="1" si="217"/>
        <v>0</v>
      </c>
      <c r="BN373" s="53">
        <f t="shared" ca="1" si="218"/>
        <v>0</v>
      </c>
      <c r="BO373" s="53">
        <f t="shared" ca="1" si="219"/>
        <v>0</v>
      </c>
      <c r="BP373" s="53">
        <f t="shared" ca="1" si="220"/>
        <v>0</v>
      </c>
      <c r="BQ373" s="53">
        <f t="shared" ca="1" si="221"/>
        <v>0</v>
      </c>
      <c r="BR373" s="53">
        <f t="shared" ca="1" si="222"/>
        <v>0</v>
      </c>
      <c r="BS373" s="53">
        <f t="shared" ca="1" si="223"/>
        <v>0</v>
      </c>
      <c r="BU373" s="53">
        <v>0</v>
      </c>
      <c r="BV373" s="53">
        <v>0</v>
      </c>
      <c r="BW373" s="53">
        <v>1</v>
      </c>
      <c r="BX373" s="53">
        <v>0</v>
      </c>
      <c r="BY373" s="53">
        <v>0</v>
      </c>
      <c r="BZ373" s="53">
        <v>0</v>
      </c>
      <c r="CA373" s="53">
        <v>0</v>
      </c>
      <c r="CB373" s="53">
        <v>0</v>
      </c>
      <c r="CC373" s="53">
        <v>0</v>
      </c>
      <c r="CD373" s="53">
        <v>0</v>
      </c>
      <c r="CE373" s="53">
        <v>0</v>
      </c>
      <c r="CF373" s="53">
        <v>0</v>
      </c>
      <c r="CG373" s="53">
        <v>0</v>
      </c>
      <c r="CH373" s="53">
        <v>0</v>
      </c>
      <c r="CI373" s="53">
        <v>0</v>
      </c>
      <c r="CJ373" s="53">
        <v>0</v>
      </c>
      <c r="CK373" s="53">
        <v>0</v>
      </c>
      <c r="CL373" s="53">
        <v>0</v>
      </c>
      <c r="CM373" s="53">
        <v>0</v>
      </c>
      <c r="CN373" s="53">
        <v>0</v>
      </c>
      <c r="CO373" s="53">
        <v>0</v>
      </c>
      <c r="CP373" s="53">
        <v>0</v>
      </c>
      <c r="CQ373" s="53">
        <v>0</v>
      </c>
      <c r="CR373" s="53">
        <v>0</v>
      </c>
      <c r="CS373" s="53">
        <v>0</v>
      </c>
      <c r="CT373" s="53">
        <v>0</v>
      </c>
      <c r="CU373" s="53">
        <v>0</v>
      </c>
      <c r="CV373" s="53">
        <v>0</v>
      </c>
      <c r="CW373" s="53">
        <v>0</v>
      </c>
      <c r="CX373" s="53">
        <v>0</v>
      </c>
      <c r="CY373" s="53">
        <v>0</v>
      </c>
      <c r="CZ373" s="53">
        <v>0</v>
      </c>
      <c r="DA373" s="53">
        <v>0</v>
      </c>
      <c r="DB373" s="53">
        <v>0</v>
      </c>
      <c r="DC373" s="53">
        <v>0</v>
      </c>
      <c r="DD373" s="53">
        <v>0</v>
      </c>
    </row>
    <row r="374" spans="31:108">
      <c r="AE374" s="59">
        <v>282</v>
      </c>
      <c r="AF374" s="59">
        <f ca="1">IF(AI374&lt;&gt;0,0,COUNTIF(AI$92:$AI374,0))</f>
        <v>0</v>
      </c>
      <c r="AG374" s="59" t="s">
        <v>393</v>
      </c>
      <c r="AH374" s="59" t="s">
        <v>395</v>
      </c>
      <c r="AI374" s="59">
        <f t="shared" ca="1" si="187"/>
        <v>1</v>
      </c>
      <c r="AJ374" s="53">
        <f t="shared" ca="1" si="188"/>
        <v>0</v>
      </c>
      <c r="AK374" s="53">
        <f t="shared" ca="1" si="189"/>
        <v>0</v>
      </c>
      <c r="AL374" s="53">
        <f t="shared" ca="1" si="190"/>
        <v>1</v>
      </c>
      <c r="AM374" s="53">
        <f t="shared" ca="1" si="191"/>
        <v>0</v>
      </c>
      <c r="AN374" s="53">
        <f t="shared" ca="1" si="192"/>
        <v>0</v>
      </c>
      <c r="AO374" s="53">
        <f t="shared" ca="1" si="193"/>
        <v>0</v>
      </c>
      <c r="AP374" s="53">
        <f t="shared" ca="1" si="194"/>
        <v>0</v>
      </c>
      <c r="AQ374" s="53">
        <f t="shared" ca="1" si="195"/>
        <v>0</v>
      </c>
      <c r="AR374" s="53">
        <f t="shared" ca="1" si="196"/>
        <v>0</v>
      </c>
      <c r="AS374" s="53">
        <f t="shared" ca="1" si="197"/>
        <v>0</v>
      </c>
      <c r="AT374" s="53">
        <f t="shared" ca="1" si="198"/>
        <v>0</v>
      </c>
      <c r="AU374" s="53">
        <f t="shared" ca="1" si="199"/>
        <v>0</v>
      </c>
      <c r="AV374" s="53">
        <f t="shared" ca="1" si="200"/>
        <v>0</v>
      </c>
      <c r="AW374" s="53">
        <f t="shared" ca="1" si="201"/>
        <v>0</v>
      </c>
      <c r="AX374" s="53">
        <f t="shared" ca="1" si="202"/>
        <v>0</v>
      </c>
      <c r="AY374" s="53">
        <f t="shared" ca="1" si="203"/>
        <v>0</v>
      </c>
      <c r="AZ374" s="53">
        <f t="shared" ca="1" si="204"/>
        <v>0</v>
      </c>
      <c r="BA374" s="53">
        <f t="shared" ca="1" si="205"/>
        <v>0</v>
      </c>
      <c r="BB374" s="53">
        <f t="shared" ca="1" si="206"/>
        <v>0</v>
      </c>
      <c r="BC374" s="53">
        <f t="shared" ca="1" si="207"/>
        <v>0</v>
      </c>
      <c r="BD374" s="53">
        <f t="shared" ca="1" si="208"/>
        <v>0</v>
      </c>
      <c r="BE374" s="53">
        <f t="shared" ca="1" si="209"/>
        <v>0</v>
      </c>
      <c r="BF374" s="53">
        <f t="shared" ca="1" si="210"/>
        <v>0</v>
      </c>
      <c r="BG374" s="53">
        <f t="shared" ca="1" si="211"/>
        <v>0</v>
      </c>
      <c r="BH374" s="53">
        <f t="shared" ca="1" si="212"/>
        <v>0</v>
      </c>
      <c r="BI374" s="53">
        <f t="shared" ca="1" si="213"/>
        <v>0</v>
      </c>
      <c r="BJ374" s="53">
        <f t="shared" ca="1" si="214"/>
        <v>0</v>
      </c>
      <c r="BK374" s="53">
        <f t="shared" ca="1" si="215"/>
        <v>0</v>
      </c>
      <c r="BL374" s="53">
        <f t="shared" ca="1" si="216"/>
        <v>0</v>
      </c>
      <c r="BM374" s="53">
        <f t="shared" ca="1" si="217"/>
        <v>0</v>
      </c>
      <c r="BN374" s="53">
        <f t="shared" ca="1" si="218"/>
        <v>0</v>
      </c>
      <c r="BO374" s="53">
        <f t="shared" ca="1" si="219"/>
        <v>0</v>
      </c>
      <c r="BP374" s="53">
        <f t="shared" ca="1" si="220"/>
        <v>0</v>
      </c>
      <c r="BQ374" s="53">
        <f t="shared" ca="1" si="221"/>
        <v>0</v>
      </c>
      <c r="BR374" s="53">
        <f t="shared" ca="1" si="222"/>
        <v>0</v>
      </c>
      <c r="BS374" s="53">
        <f t="shared" ca="1" si="223"/>
        <v>0</v>
      </c>
      <c r="BU374" s="53">
        <v>0</v>
      </c>
      <c r="BV374" s="53">
        <v>0</v>
      </c>
      <c r="BW374" s="53">
        <v>5</v>
      </c>
      <c r="BX374" s="53">
        <v>0</v>
      </c>
      <c r="BY374" s="53">
        <v>0</v>
      </c>
      <c r="BZ374" s="53">
        <v>0</v>
      </c>
      <c r="CA374" s="53">
        <v>0</v>
      </c>
      <c r="CB374" s="53">
        <v>0</v>
      </c>
      <c r="CC374" s="53">
        <v>0</v>
      </c>
      <c r="CD374" s="53">
        <v>0</v>
      </c>
      <c r="CE374" s="53">
        <v>0</v>
      </c>
      <c r="CF374" s="53">
        <v>0</v>
      </c>
      <c r="CG374" s="53">
        <v>0</v>
      </c>
      <c r="CH374" s="53">
        <v>0</v>
      </c>
      <c r="CI374" s="53">
        <v>0</v>
      </c>
      <c r="CJ374" s="53">
        <v>0</v>
      </c>
      <c r="CK374" s="53">
        <v>0</v>
      </c>
      <c r="CL374" s="53">
        <v>0</v>
      </c>
      <c r="CM374" s="53">
        <v>0</v>
      </c>
      <c r="CN374" s="53">
        <v>0</v>
      </c>
      <c r="CO374" s="53">
        <v>0</v>
      </c>
      <c r="CP374" s="53">
        <v>0</v>
      </c>
      <c r="CQ374" s="53">
        <v>0</v>
      </c>
      <c r="CR374" s="53">
        <v>0</v>
      </c>
      <c r="CS374" s="53">
        <v>0</v>
      </c>
      <c r="CT374" s="53">
        <v>0</v>
      </c>
      <c r="CU374" s="53">
        <v>0</v>
      </c>
      <c r="CV374" s="53">
        <v>0</v>
      </c>
      <c r="CW374" s="53">
        <v>0</v>
      </c>
      <c r="CX374" s="53">
        <v>0</v>
      </c>
      <c r="CY374" s="53">
        <v>0</v>
      </c>
      <c r="CZ374" s="53">
        <v>0</v>
      </c>
      <c r="DA374" s="53">
        <v>0</v>
      </c>
      <c r="DB374" s="53">
        <v>0</v>
      </c>
      <c r="DC374" s="53">
        <v>0</v>
      </c>
      <c r="DD374" s="53">
        <v>0</v>
      </c>
    </row>
    <row r="375" spans="31:108">
      <c r="AE375" s="59">
        <v>283</v>
      </c>
      <c r="AF375" s="59">
        <f ca="1">IF(AI375&lt;&gt;0,0,COUNTIF(AI$92:$AI375,0))</f>
        <v>0</v>
      </c>
      <c r="AG375" s="59" t="s">
        <v>393</v>
      </c>
      <c r="AH375" s="59" t="s">
        <v>396</v>
      </c>
      <c r="AI375" s="59">
        <f t="shared" ca="1" si="187"/>
        <v>1</v>
      </c>
      <c r="AJ375" s="53">
        <f t="shared" ca="1" si="188"/>
        <v>0</v>
      </c>
      <c r="AK375" s="53">
        <f t="shared" ca="1" si="189"/>
        <v>0</v>
      </c>
      <c r="AL375" s="53">
        <f t="shared" ca="1" si="190"/>
        <v>1</v>
      </c>
      <c r="AM375" s="53">
        <f t="shared" ca="1" si="191"/>
        <v>0</v>
      </c>
      <c r="AN375" s="53">
        <f t="shared" ca="1" si="192"/>
        <v>0</v>
      </c>
      <c r="AO375" s="53">
        <f t="shared" ca="1" si="193"/>
        <v>0</v>
      </c>
      <c r="AP375" s="53">
        <f t="shared" ca="1" si="194"/>
        <v>0</v>
      </c>
      <c r="AQ375" s="53">
        <f t="shared" ca="1" si="195"/>
        <v>0</v>
      </c>
      <c r="AR375" s="53">
        <f t="shared" ca="1" si="196"/>
        <v>0</v>
      </c>
      <c r="AS375" s="53">
        <f t="shared" ca="1" si="197"/>
        <v>0</v>
      </c>
      <c r="AT375" s="53">
        <f t="shared" ca="1" si="198"/>
        <v>0</v>
      </c>
      <c r="AU375" s="53">
        <f t="shared" ca="1" si="199"/>
        <v>0</v>
      </c>
      <c r="AV375" s="53">
        <f t="shared" ca="1" si="200"/>
        <v>0</v>
      </c>
      <c r="AW375" s="53">
        <f t="shared" ca="1" si="201"/>
        <v>0</v>
      </c>
      <c r="AX375" s="53">
        <f t="shared" ca="1" si="202"/>
        <v>0</v>
      </c>
      <c r="AY375" s="53">
        <f t="shared" ca="1" si="203"/>
        <v>0</v>
      </c>
      <c r="AZ375" s="53">
        <f t="shared" ca="1" si="204"/>
        <v>0</v>
      </c>
      <c r="BA375" s="53">
        <f t="shared" ca="1" si="205"/>
        <v>0</v>
      </c>
      <c r="BB375" s="53">
        <f t="shared" ca="1" si="206"/>
        <v>0</v>
      </c>
      <c r="BC375" s="53">
        <f t="shared" ca="1" si="207"/>
        <v>0</v>
      </c>
      <c r="BD375" s="53">
        <f t="shared" ca="1" si="208"/>
        <v>0</v>
      </c>
      <c r="BE375" s="53">
        <f t="shared" ca="1" si="209"/>
        <v>0</v>
      </c>
      <c r="BF375" s="53">
        <f t="shared" ca="1" si="210"/>
        <v>0</v>
      </c>
      <c r="BG375" s="53">
        <f t="shared" ca="1" si="211"/>
        <v>0</v>
      </c>
      <c r="BH375" s="53">
        <f t="shared" ca="1" si="212"/>
        <v>0</v>
      </c>
      <c r="BI375" s="53">
        <f t="shared" ca="1" si="213"/>
        <v>0</v>
      </c>
      <c r="BJ375" s="53">
        <f t="shared" ca="1" si="214"/>
        <v>0</v>
      </c>
      <c r="BK375" s="53">
        <f t="shared" ca="1" si="215"/>
        <v>0</v>
      </c>
      <c r="BL375" s="53">
        <f t="shared" ca="1" si="216"/>
        <v>0</v>
      </c>
      <c r="BM375" s="53">
        <f t="shared" ca="1" si="217"/>
        <v>0</v>
      </c>
      <c r="BN375" s="53">
        <f t="shared" ca="1" si="218"/>
        <v>0</v>
      </c>
      <c r="BO375" s="53">
        <f t="shared" ca="1" si="219"/>
        <v>0</v>
      </c>
      <c r="BP375" s="53">
        <f t="shared" ca="1" si="220"/>
        <v>0</v>
      </c>
      <c r="BQ375" s="53">
        <f t="shared" ca="1" si="221"/>
        <v>0</v>
      </c>
      <c r="BR375" s="53">
        <f t="shared" ca="1" si="222"/>
        <v>0</v>
      </c>
      <c r="BS375" s="53">
        <f t="shared" ca="1" si="223"/>
        <v>0</v>
      </c>
      <c r="BU375" s="53">
        <v>0</v>
      </c>
      <c r="BV375" s="53">
        <v>0</v>
      </c>
      <c r="BW375" s="53">
        <v>6</v>
      </c>
      <c r="BX375" s="53">
        <v>0</v>
      </c>
      <c r="BY375" s="53">
        <v>0</v>
      </c>
      <c r="BZ375" s="53">
        <v>0</v>
      </c>
      <c r="CA375" s="53">
        <v>0</v>
      </c>
      <c r="CB375" s="53">
        <v>0</v>
      </c>
      <c r="CC375" s="53">
        <v>0</v>
      </c>
      <c r="CD375" s="53">
        <v>0</v>
      </c>
      <c r="CE375" s="53">
        <v>0</v>
      </c>
      <c r="CF375" s="53">
        <v>0</v>
      </c>
      <c r="CG375" s="53">
        <v>0</v>
      </c>
      <c r="CH375" s="53">
        <v>0</v>
      </c>
      <c r="CI375" s="53">
        <v>0</v>
      </c>
      <c r="CJ375" s="53">
        <v>0</v>
      </c>
      <c r="CK375" s="53">
        <v>0</v>
      </c>
      <c r="CL375" s="53">
        <v>0</v>
      </c>
      <c r="CM375" s="53">
        <v>0</v>
      </c>
      <c r="CN375" s="53">
        <v>0</v>
      </c>
      <c r="CO375" s="53">
        <v>0</v>
      </c>
      <c r="CP375" s="53">
        <v>0</v>
      </c>
      <c r="CQ375" s="53">
        <v>0</v>
      </c>
      <c r="CR375" s="53">
        <v>0</v>
      </c>
      <c r="CS375" s="53">
        <v>0</v>
      </c>
      <c r="CT375" s="53">
        <v>0</v>
      </c>
      <c r="CU375" s="53">
        <v>0</v>
      </c>
      <c r="CV375" s="53">
        <v>0</v>
      </c>
      <c r="CW375" s="53">
        <v>0</v>
      </c>
      <c r="CX375" s="53">
        <v>0</v>
      </c>
      <c r="CY375" s="53">
        <v>0</v>
      </c>
      <c r="CZ375" s="53">
        <v>0</v>
      </c>
      <c r="DA375" s="53">
        <v>0</v>
      </c>
      <c r="DB375" s="53">
        <v>0</v>
      </c>
      <c r="DC375" s="53">
        <v>0</v>
      </c>
      <c r="DD375" s="53">
        <v>0</v>
      </c>
    </row>
    <row r="376" spans="31:108">
      <c r="AE376" s="59">
        <v>284</v>
      </c>
      <c r="AF376" s="59">
        <f ca="1">IF(AI376&lt;&gt;0,0,COUNTIF(AI$92:$AI376,0))</f>
        <v>0</v>
      </c>
      <c r="AG376" s="59" t="s">
        <v>393</v>
      </c>
      <c r="AH376" s="59" t="s">
        <v>397</v>
      </c>
      <c r="AI376" s="59">
        <f t="shared" ca="1" si="187"/>
        <v>1</v>
      </c>
      <c r="AJ376" s="53">
        <f t="shared" ca="1" si="188"/>
        <v>0</v>
      </c>
      <c r="AK376" s="53">
        <f t="shared" ca="1" si="189"/>
        <v>0</v>
      </c>
      <c r="AL376" s="53">
        <f t="shared" ca="1" si="190"/>
        <v>1</v>
      </c>
      <c r="AM376" s="53">
        <f t="shared" ca="1" si="191"/>
        <v>0</v>
      </c>
      <c r="AN376" s="53">
        <f t="shared" ca="1" si="192"/>
        <v>0</v>
      </c>
      <c r="AO376" s="53">
        <f t="shared" ca="1" si="193"/>
        <v>0</v>
      </c>
      <c r="AP376" s="53">
        <f t="shared" ca="1" si="194"/>
        <v>0</v>
      </c>
      <c r="AQ376" s="53">
        <f t="shared" ca="1" si="195"/>
        <v>0</v>
      </c>
      <c r="AR376" s="53">
        <f t="shared" ca="1" si="196"/>
        <v>0</v>
      </c>
      <c r="AS376" s="53">
        <f t="shared" ca="1" si="197"/>
        <v>0</v>
      </c>
      <c r="AT376" s="53">
        <f t="shared" ca="1" si="198"/>
        <v>0</v>
      </c>
      <c r="AU376" s="53">
        <f t="shared" ca="1" si="199"/>
        <v>0</v>
      </c>
      <c r="AV376" s="53">
        <f t="shared" ca="1" si="200"/>
        <v>0</v>
      </c>
      <c r="AW376" s="53">
        <f t="shared" ca="1" si="201"/>
        <v>0</v>
      </c>
      <c r="AX376" s="53">
        <f t="shared" ca="1" si="202"/>
        <v>0</v>
      </c>
      <c r="AY376" s="53">
        <f t="shared" ca="1" si="203"/>
        <v>0</v>
      </c>
      <c r="AZ376" s="53">
        <f t="shared" ca="1" si="204"/>
        <v>0</v>
      </c>
      <c r="BA376" s="53">
        <f t="shared" ca="1" si="205"/>
        <v>0</v>
      </c>
      <c r="BB376" s="53">
        <f t="shared" ca="1" si="206"/>
        <v>0</v>
      </c>
      <c r="BC376" s="53">
        <f t="shared" ca="1" si="207"/>
        <v>0</v>
      </c>
      <c r="BD376" s="53">
        <f t="shared" ca="1" si="208"/>
        <v>0</v>
      </c>
      <c r="BE376" s="53">
        <f t="shared" ca="1" si="209"/>
        <v>0</v>
      </c>
      <c r="BF376" s="53">
        <f t="shared" ca="1" si="210"/>
        <v>0</v>
      </c>
      <c r="BG376" s="53">
        <f t="shared" ca="1" si="211"/>
        <v>0</v>
      </c>
      <c r="BH376" s="53">
        <f t="shared" ca="1" si="212"/>
        <v>0</v>
      </c>
      <c r="BI376" s="53">
        <f t="shared" ca="1" si="213"/>
        <v>0</v>
      </c>
      <c r="BJ376" s="53">
        <f t="shared" ca="1" si="214"/>
        <v>0</v>
      </c>
      <c r="BK376" s="53">
        <f t="shared" ca="1" si="215"/>
        <v>0</v>
      </c>
      <c r="BL376" s="53">
        <f t="shared" ca="1" si="216"/>
        <v>0</v>
      </c>
      <c r="BM376" s="53">
        <f t="shared" ca="1" si="217"/>
        <v>0</v>
      </c>
      <c r="BN376" s="53">
        <f t="shared" ca="1" si="218"/>
        <v>0</v>
      </c>
      <c r="BO376" s="53">
        <f t="shared" ca="1" si="219"/>
        <v>0</v>
      </c>
      <c r="BP376" s="53">
        <f t="shared" ca="1" si="220"/>
        <v>0</v>
      </c>
      <c r="BQ376" s="53">
        <f t="shared" ca="1" si="221"/>
        <v>0</v>
      </c>
      <c r="BR376" s="53">
        <f t="shared" ca="1" si="222"/>
        <v>0</v>
      </c>
      <c r="BS376" s="53">
        <f t="shared" ca="1" si="223"/>
        <v>0</v>
      </c>
      <c r="BU376" s="53">
        <v>0</v>
      </c>
      <c r="BV376" s="53">
        <v>0</v>
      </c>
      <c r="BW376" s="53">
        <v>7</v>
      </c>
      <c r="BX376" s="53">
        <v>0</v>
      </c>
      <c r="BY376" s="53">
        <v>0</v>
      </c>
      <c r="BZ376" s="53">
        <v>0</v>
      </c>
      <c r="CA376" s="53">
        <v>0</v>
      </c>
      <c r="CB376" s="53">
        <v>0</v>
      </c>
      <c r="CC376" s="53">
        <v>0</v>
      </c>
      <c r="CD376" s="53">
        <v>0</v>
      </c>
      <c r="CE376" s="53">
        <v>0</v>
      </c>
      <c r="CF376" s="53">
        <v>0</v>
      </c>
      <c r="CG376" s="53">
        <v>0</v>
      </c>
      <c r="CH376" s="53">
        <v>0</v>
      </c>
      <c r="CI376" s="53">
        <v>0</v>
      </c>
      <c r="CJ376" s="53">
        <v>0</v>
      </c>
      <c r="CK376" s="53">
        <v>0</v>
      </c>
      <c r="CL376" s="53">
        <v>0</v>
      </c>
      <c r="CM376" s="53">
        <v>0</v>
      </c>
      <c r="CN376" s="53">
        <v>0</v>
      </c>
      <c r="CO376" s="53">
        <v>0</v>
      </c>
      <c r="CP376" s="53">
        <v>0</v>
      </c>
      <c r="CQ376" s="53">
        <v>0</v>
      </c>
      <c r="CR376" s="53">
        <v>0</v>
      </c>
      <c r="CS376" s="53">
        <v>0</v>
      </c>
      <c r="CT376" s="53">
        <v>0</v>
      </c>
      <c r="CU376" s="53">
        <v>0</v>
      </c>
      <c r="CV376" s="53">
        <v>0</v>
      </c>
      <c r="CW376" s="53">
        <v>0</v>
      </c>
      <c r="CX376" s="53">
        <v>0</v>
      </c>
      <c r="CY376" s="53">
        <v>0</v>
      </c>
      <c r="CZ376" s="53">
        <v>0</v>
      </c>
      <c r="DA376" s="53">
        <v>0</v>
      </c>
      <c r="DB376" s="53">
        <v>0</v>
      </c>
      <c r="DC376" s="53">
        <v>0</v>
      </c>
      <c r="DD376" s="53">
        <v>0</v>
      </c>
    </row>
    <row r="377" spans="31:108">
      <c r="AE377" s="59">
        <v>285</v>
      </c>
      <c r="AF377" s="59">
        <f ca="1">IF(AI377&lt;&gt;0,0,COUNTIF(AI$92:$AI377,0))</f>
        <v>0</v>
      </c>
      <c r="AG377" s="59" t="s">
        <v>393</v>
      </c>
      <c r="AH377" s="59" t="s">
        <v>398</v>
      </c>
      <c r="AI377" s="59">
        <f t="shared" ca="1" si="187"/>
        <v>1</v>
      </c>
      <c r="AJ377" s="53">
        <f t="shared" ca="1" si="188"/>
        <v>0</v>
      </c>
      <c r="AK377" s="53">
        <f t="shared" ca="1" si="189"/>
        <v>0</v>
      </c>
      <c r="AL377" s="53">
        <f t="shared" ca="1" si="190"/>
        <v>1</v>
      </c>
      <c r="AM377" s="53">
        <f t="shared" ca="1" si="191"/>
        <v>0</v>
      </c>
      <c r="AN377" s="53">
        <f t="shared" ca="1" si="192"/>
        <v>0</v>
      </c>
      <c r="AO377" s="53">
        <f t="shared" ca="1" si="193"/>
        <v>0</v>
      </c>
      <c r="AP377" s="53">
        <f t="shared" ca="1" si="194"/>
        <v>0</v>
      </c>
      <c r="AQ377" s="53">
        <f t="shared" ca="1" si="195"/>
        <v>0</v>
      </c>
      <c r="AR377" s="53">
        <f t="shared" ca="1" si="196"/>
        <v>0</v>
      </c>
      <c r="AS377" s="53">
        <f t="shared" ca="1" si="197"/>
        <v>0</v>
      </c>
      <c r="AT377" s="53">
        <f t="shared" ca="1" si="198"/>
        <v>0</v>
      </c>
      <c r="AU377" s="53">
        <f t="shared" ca="1" si="199"/>
        <v>0</v>
      </c>
      <c r="AV377" s="53">
        <f t="shared" ca="1" si="200"/>
        <v>0</v>
      </c>
      <c r="AW377" s="53">
        <f t="shared" ca="1" si="201"/>
        <v>0</v>
      </c>
      <c r="AX377" s="53">
        <f t="shared" ca="1" si="202"/>
        <v>0</v>
      </c>
      <c r="AY377" s="53">
        <f t="shared" ca="1" si="203"/>
        <v>0</v>
      </c>
      <c r="AZ377" s="53">
        <f t="shared" ca="1" si="204"/>
        <v>0</v>
      </c>
      <c r="BA377" s="53">
        <f t="shared" ca="1" si="205"/>
        <v>0</v>
      </c>
      <c r="BB377" s="53">
        <f t="shared" ca="1" si="206"/>
        <v>0</v>
      </c>
      <c r="BC377" s="53">
        <f t="shared" ca="1" si="207"/>
        <v>0</v>
      </c>
      <c r="BD377" s="53">
        <f t="shared" ca="1" si="208"/>
        <v>0</v>
      </c>
      <c r="BE377" s="53">
        <f t="shared" ca="1" si="209"/>
        <v>0</v>
      </c>
      <c r="BF377" s="53">
        <f t="shared" ca="1" si="210"/>
        <v>0</v>
      </c>
      <c r="BG377" s="53">
        <f t="shared" ca="1" si="211"/>
        <v>0</v>
      </c>
      <c r="BH377" s="53">
        <f t="shared" ca="1" si="212"/>
        <v>0</v>
      </c>
      <c r="BI377" s="53">
        <f t="shared" ca="1" si="213"/>
        <v>0</v>
      </c>
      <c r="BJ377" s="53">
        <f t="shared" ca="1" si="214"/>
        <v>0</v>
      </c>
      <c r="BK377" s="53">
        <f t="shared" ca="1" si="215"/>
        <v>0</v>
      </c>
      <c r="BL377" s="53">
        <f t="shared" ca="1" si="216"/>
        <v>0</v>
      </c>
      <c r="BM377" s="53">
        <f t="shared" ca="1" si="217"/>
        <v>0</v>
      </c>
      <c r="BN377" s="53">
        <f t="shared" ca="1" si="218"/>
        <v>0</v>
      </c>
      <c r="BO377" s="53">
        <f t="shared" ca="1" si="219"/>
        <v>0</v>
      </c>
      <c r="BP377" s="53">
        <f t="shared" ca="1" si="220"/>
        <v>0</v>
      </c>
      <c r="BQ377" s="53">
        <f t="shared" ca="1" si="221"/>
        <v>0</v>
      </c>
      <c r="BR377" s="53">
        <f t="shared" ca="1" si="222"/>
        <v>0</v>
      </c>
      <c r="BS377" s="53">
        <f t="shared" ca="1" si="223"/>
        <v>0</v>
      </c>
      <c r="BU377" s="53">
        <v>0</v>
      </c>
      <c r="BV377" s="53">
        <v>0</v>
      </c>
      <c r="BW377" s="53">
        <v>8</v>
      </c>
      <c r="BX377" s="53">
        <v>0</v>
      </c>
      <c r="BY377" s="53">
        <v>0</v>
      </c>
      <c r="BZ377" s="53">
        <v>0</v>
      </c>
      <c r="CA377" s="53">
        <v>0</v>
      </c>
      <c r="CB377" s="53">
        <v>0</v>
      </c>
      <c r="CC377" s="53">
        <v>0</v>
      </c>
      <c r="CD377" s="53">
        <v>0</v>
      </c>
      <c r="CE377" s="53">
        <v>0</v>
      </c>
      <c r="CF377" s="53">
        <v>0</v>
      </c>
      <c r="CG377" s="53">
        <v>0</v>
      </c>
      <c r="CH377" s="53">
        <v>0</v>
      </c>
      <c r="CI377" s="53">
        <v>0</v>
      </c>
      <c r="CJ377" s="53">
        <v>0</v>
      </c>
      <c r="CK377" s="53">
        <v>0</v>
      </c>
      <c r="CL377" s="53">
        <v>0</v>
      </c>
      <c r="CM377" s="53">
        <v>0</v>
      </c>
      <c r="CN377" s="53">
        <v>0</v>
      </c>
      <c r="CO377" s="53">
        <v>0</v>
      </c>
      <c r="CP377" s="53">
        <v>0</v>
      </c>
      <c r="CQ377" s="53">
        <v>0</v>
      </c>
      <c r="CR377" s="53">
        <v>0</v>
      </c>
      <c r="CS377" s="53">
        <v>0</v>
      </c>
      <c r="CT377" s="53">
        <v>0</v>
      </c>
      <c r="CU377" s="53">
        <v>0</v>
      </c>
      <c r="CV377" s="53">
        <v>0</v>
      </c>
      <c r="CW377" s="53">
        <v>0</v>
      </c>
      <c r="CX377" s="53">
        <v>0</v>
      </c>
      <c r="CY377" s="53">
        <v>0</v>
      </c>
      <c r="CZ377" s="53">
        <v>0</v>
      </c>
      <c r="DA377" s="53">
        <v>0</v>
      </c>
      <c r="DB377" s="53">
        <v>0</v>
      </c>
      <c r="DC377" s="53">
        <v>0</v>
      </c>
      <c r="DD377" s="53">
        <v>0</v>
      </c>
    </row>
    <row r="378" spans="31:108">
      <c r="AE378" s="59">
        <v>286</v>
      </c>
      <c r="AF378" s="59">
        <f ca="1">IF(AI378&lt;&gt;0,0,COUNTIF(AI$92:$AI378,0))</f>
        <v>0</v>
      </c>
      <c r="AG378" s="59" t="s">
        <v>393</v>
      </c>
      <c r="AH378" s="59" t="s">
        <v>399</v>
      </c>
      <c r="AI378" s="59">
        <f t="shared" ca="1" si="187"/>
        <v>1</v>
      </c>
      <c r="AJ378" s="53">
        <f t="shared" ca="1" si="188"/>
        <v>0</v>
      </c>
      <c r="AK378" s="53">
        <f t="shared" ca="1" si="189"/>
        <v>0</v>
      </c>
      <c r="AL378" s="53">
        <f t="shared" ca="1" si="190"/>
        <v>1</v>
      </c>
      <c r="AM378" s="53">
        <f t="shared" ca="1" si="191"/>
        <v>0</v>
      </c>
      <c r="AN378" s="53">
        <f t="shared" ca="1" si="192"/>
        <v>0</v>
      </c>
      <c r="AO378" s="53">
        <f t="shared" ca="1" si="193"/>
        <v>0</v>
      </c>
      <c r="AP378" s="53">
        <f t="shared" ca="1" si="194"/>
        <v>0</v>
      </c>
      <c r="AQ378" s="53">
        <f t="shared" ca="1" si="195"/>
        <v>0</v>
      </c>
      <c r="AR378" s="53">
        <f t="shared" ca="1" si="196"/>
        <v>0</v>
      </c>
      <c r="AS378" s="53">
        <f t="shared" ca="1" si="197"/>
        <v>0</v>
      </c>
      <c r="AT378" s="53">
        <f t="shared" ca="1" si="198"/>
        <v>0</v>
      </c>
      <c r="AU378" s="53">
        <f t="shared" ca="1" si="199"/>
        <v>0</v>
      </c>
      <c r="AV378" s="53">
        <f t="shared" ca="1" si="200"/>
        <v>0</v>
      </c>
      <c r="AW378" s="53">
        <f t="shared" ca="1" si="201"/>
        <v>0</v>
      </c>
      <c r="AX378" s="53">
        <f t="shared" ca="1" si="202"/>
        <v>0</v>
      </c>
      <c r="AY378" s="53">
        <f t="shared" ca="1" si="203"/>
        <v>0</v>
      </c>
      <c r="AZ378" s="53">
        <f t="shared" ca="1" si="204"/>
        <v>0</v>
      </c>
      <c r="BA378" s="53">
        <f t="shared" ca="1" si="205"/>
        <v>0</v>
      </c>
      <c r="BB378" s="53">
        <f t="shared" ca="1" si="206"/>
        <v>0</v>
      </c>
      <c r="BC378" s="53">
        <f t="shared" ca="1" si="207"/>
        <v>0</v>
      </c>
      <c r="BD378" s="53">
        <f t="shared" ca="1" si="208"/>
        <v>0</v>
      </c>
      <c r="BE378" s="53">
        <f t="shared" ca="1" si="209"/>
        <v>0</v>
      </c>
      <c r="BF378" s="53">
        <f t="shared" ca="1" si="210"/>
        <v>0</v>
      </c>
      <c r="BG378" s="53">
        <f t="shared" ca="1" si="211"/>
        <v>0</v>
      </c>
      <c r="BH378" s="53">
        <f t="shared" ca="1" si="212"/>
        <v>0</v>
      </c>
      <c r="BI378" s="53">
        <f t="shared" ca="1" si="213"/>
        <v>0</v>
      </c>
      <c r="BJ378" s="53">
        <f t="shared" ca="1" si="214"/>
        <v>0</v>
      </c>
      <c r="BK378" s="53">
        <f t="shared" ca="1" si="215"/>
        <v>0</v>
      </c>
      <c r="BL378" s="53">
        <f t="shared" ca="1" si="216"/>
        <v>0</v>
      </c>
      <c r="BM378" s="53">
        <f t="shared" ca="1" si="217"/>
        <v>0</v>
      </c>
      <c r="BN378" s="53">
        <f t="shared" ca="1" si="218"/>
        <v>0</v>
      </c>
      <c r="BO378" s="53">
        <f t="shared" ca="1" si="219"/>
        <v>0</v>
      </c>
      <c r="BP378" s="53">
        <f t="shared" ca="1" si="220"/>
        <v>0</v>
      </c>
      <c r="BQ378" s="53">
        <f t="shared" ca="1" si="221"/>
        <v>0</v>
      </c>
      <c r="BR378" s="53">
        <f t="shared" ca="1" si="222"/>
        <v>0</v>
      </c>
      <c r="BS378" s="53">
        <f t="shared" ca="1" si="223"/>
        <v>0</v>
      </c>
      <c r="BU378" s="53">
        <v>0</v>
      </c>
      <c r="BV378" s="53">
        <v>0</v>
      </c>
      <c r="BW378" s="53">
        <v>8</v>
      </c>
      <c r="BX378" s="53">
        <v>0</v>
      </c>
      <c r="BY378" s="53">
        <v>0</v>
      </c>
      <c r="BZ378" s="53">
        <v>0</v>
      </c>
      <c r="CA378" s="53">
        <v>0</v>
      </c>
      <c r="CB378" s="53">
        <v>0</v>
      </c>
      <c r="CC378" s="53">
        <v>0</v>
      </c>
      <c r="CD378" s="53">
        <v>0</v>
      </c>
      <c r="CE378" s="53">
        <v>0</v>
      </c>
      <c r="CF378" s="53">
        <v>0</v>
      </c>
      <c r="CG378" s="53">
        <v>0</v>
      </c>
      <c r="CH378" s="53">
        <v>0</v>
      </c>
      <c r="CI378" s="53">
        <v>0</v>
      </c>
      <c r="CJ378" s="53">
        <v>0</v>
      </c>
      <c r="CK378" s="53">
        <v>0</v>
      </c>
      <c r="CL378" s="53">
        <v>0</v>
      </c>
      <c r="CM378" s="53">
        <v>0</v>
      </c>
      <c r="CN378" s="53">
        <v>0</v>
      </c>
      <c r="CO378" s="53">
        <v>0</v>
      </c>
      <c r="CP378" s="53">
        <v>0</v>
      </c>
      <c r="CQ378" s="53">
        <v>0</v>
      </c>
      <c r="CR378" s="53">
        <v>0</v>
      </c>
      <c r="CS378" s="53">
        <v>0</v>
      </c>
      <c r="CT378" s="53">
        <v>0</v>
      </c>
      <c r="CU378" s="53">
        <v>0</v>
      </c>
      <c r="CV378" s="53">
        <v>0</v>
      </c>
      <c r="CW378" s="53">
        <v>0</v>
      </c>
      <c r="CX378" s="53">
        <v>0</v>
      </c>
      <c r="CY378" s="53">
        <v>0</v>
      </c>
      <c r="CZ378" s="53">
        <v>0</v>
      </c>
      <c r="DA378" s="53">
        <v>0</v>
      </c>
      <c r="DB378" s="53">
        <v>0</v>
      </c>
      <c r="DC378" s="53">
        <v>0</v>
      </c>
      <c r="DD378" s="53">
        <v>0</v>
      </c>
    </row>
    <row r="379" spans="31:108">
      <c r="AE379" s="59">
        <v>287</v>
      </c>
      <c r="AF379" s="59">
        <f ca="1">IF(AI379&lt;&gt;0,0,COUNTIF(AI$92:$AI379,0))</f>
        <v>0</v>
      </c>
      <c r="AG379" s="59" t="s">
        <v>393</v>
      </c>
      <c r="AH379" s="59" t="s">
        <v>400</v>
      </c>
      <c r="AI379" s="59">
        <f t="shared" ca="1" si="187"/>
        <v>1</v>
      </c>
      <c r="AJ379" s="53">
        <f t="shared" ca="1" si="188"/>
        <v>0</v>
      </c>
      <c r="AK379" s="53">
        <f t="shared" ca="1" si="189"/>
        <v>0</v>
      </c>
      <c r="AL379" s="53">
        <f t="shared" ca="1" si="190"/>
        <v>1</v>
      </c>
      <c r="AM379" s="53">
        <f t="shared" ca="1" si="191"/>
        <v>0</v>
      </c>
      <c r="AN379" s="53">
        <f t="shared" ca="1" si="192"/>
        <v>0</v>
      </c>
      <c r="AO379" s="53">
        <f t="shared" ca="1" si="193"/>
        <v>0</v>
      </c>
      <c r="AP379" s="53">
        <f t="shared" ca="1" si="194"/>
        <v>0</v>
      </c>
      <c r="AQ379" s="53">
        <f t="shared" ca="1" si="195"/>
        <v>0</v>
      </c>
      <c r="AR379" s="53">
        <f t="shared" ca="1" si="196"/>
        <v>0</v>
      </c>
      <c r="AS379" s="53">
        <f t="shared" ca="1" si="197"/>
        <v>0</v>
      </c>
      <c r="AT379" s="53">
        <f t="shared" ca="1" si="198"/>
        <v>0</v>
      </c>
      <c r="AU379" s="53">
        <f t="shared" ca="1" si="199"/>
        <v>0</v>
      </c>
      <c r="AV379" s="53">
        <f t="shared" ca="1" si="200"/>
        <v>0</v>
      </c>
      <c r="AW379" s="53">
        <f t="shared" ca="1" si="201"/>
        <v>0</v>
      </c>
      <c r="AX379" s="53">
        <f t="shared" ca="1" si="202"/>
        <v>0</v>
      </c>
      <c r="AY379" s="53">
        <f t="shared" ca="1" si="203"/>
        <v>0</v>
      </c>
      <c r="AZ379" s="53">
        <f t="shared" ca="1" si="204"/>
        <v>0</v>
      </c>
      <c r="BA379" s="53">
        <f t="shared" ca="1" si="205"/>
        <v>0</v>
      </c>
      <c r="BB379" s="53">
        <f t="shared" ca="1" si="206"/>
        <v>0</v>
      </c>
      <c r="BC379" s="53">
        <f t="shared" ca="1" si="207"/>
        <v>0</v>
      </c>
      <c r="BD379" s="53">
        <f t="shared" ca="1" si="208"/>
        <v>0</v>
      </c>
      <c r="BE379" s="53">
        <f t="shared" ca="1" si="209"/>
        <v>0</v>
      </c>
      <c r="BF379" s="53">
        <f t="shared" ca="1" si="210"/>
        <v>0</v>
      </c>
      <c r="BG379" s="53">
        <f t="shared" ca="1" si="211"/>
        <v>0</v>
      </c>
      <c r="BH379" s="53">
        <f t="shared" ca="1" si="212"/>
        <v>0</v>
      </c>
      <c r="BI379" s="53">
        <f t="shared" ca="1" si="213"/>
        <v>0</v>
      </c>
      <c r="BJ379" s="53">
        <f t="shared" ca="1" si="214"/>
        <v>0</v>
      </c>
      <c r="BK379" s="53">
        <f t="shared" ca="1" si="215"/>
        <v>0</v>
      </c>
      <c r="BL379" s="53">
        <f t="shared" ca="1" si="216"/>
        <v>0</v>
      </c>
      <c r="BM379" s="53">
        <f t="shared" ca="1" si="217"/>
        <v>0</v>
      </c>
      <c r="BN379" s="53">
        <f t="shared" ca="1" si="218"/>
        <v>0</v>
      </c>
      <c r="BO379" s="53">
        <f t="shared" ca="1" si="219"/>
        <v>0</v>
      </c>
      <c r="BP379" s="53">
        <f t="shared" ca="1" si="220"/>
        <v>0</v>
      </c>
      <c r="BQ379" s="53">
        <f t="shared" ca="1" si="221"/>
        <v>0</v>
      </c>
      <c r="BR379" s="53">
        <f t="shared" ca="1" si="222"/>
        <v>0</v>
      </c>
      <c r="BS379" s="53">
        <f t="shared" ca="1" si="223"/>
        <v>0</v>
      </c>
      <c r="BU379" s="53">
        <v>0</v>
      </c>
      <c r="BV379" s="53">
        <v>0</v>
      </c>
      <c r="BW379" s="53">
        <v>8</v>
      </c>
      <c r="BX379" s="53">
        <v>0</v>
      </c>
      <c r="BY379" s="53">
        <v>0</v>
      </c>
      <c r="BZ379" s="53">
        <v>0</v>
      </c>
      <c r="CA379" s="53">
        <v>0</v>
      </c>
      <c r="CB379" s="53">
        <v>0</v>
      </c>
      <c r="CC379" s="53">
        <v>0</v>
      </c>
      <c r="CD379" s="53">
        <v>0</v>
      </c>
      <c r="CE379" s="53">
        <v>0</v>
      </c>
      <c r="CF379" s="53">
        <v>0</v>
      </c>
      <c r="CG379" s="53">
        <v>0</v>
      </c>
      <c r="CH379" s="53">
        <v>0</v>
      </c>
      <c r="CI379" s="53">
        <v>0</v>
      </c>
      <c r="CJ379" s="53">
        <v>0</v>
      </c>
      <c r="CK379" s="53">
        <v>0</v>
      </c>
      <c r="CL379" s="53">
        <v>0</v>
      </c>
      <c r="CM379" s="53">
        <v>0</v>
      </c>
      <c r="CN379" s="53">
        <v>0</v>
      </c>
      <c r="CO379" s="53">
        <v>0</v>
      </c>
      <c r="CP379" s="53">
        <v>0</v>
      </c>
      <c r="CQ379" s="53">
        <v>0</v>
      </c>
      <c r="CR379" s="53">
        <v>0</v>
      </c>
      <c r="CS379" s="53">
        <v>0</v>
      </c>
      <c r="CT379" s="53">
        <v>0</v>
      </c>
      <c r="CU379" s="53">
        <v>0</v>
      </c>
      <c r="CV379" s="53">
        <v>0</v>
      </c>
      <c r="CW379" s="53">
        <v>0</v>
      </c>
      <c r="CX379" s="53">
        <v>0</v>
      </c>
      <c r="CY379" s="53">
        <v>0</v>
      </c>
      <c r="CZ379" s="53">
        <v>0</v>
      </c>
      <c r="DA379" s="53">
        <v>0</v>
      </c>
      <c r="DB379" s="53">
        <v>0</v>
      </c>
      <c r="DC379" s="53">
        <v>0</v>
      </c>
      <c r="DD379" s="53">
        <v>0</v>
      </c>
    </row>
    <row r="380" spans="31:108">
      <c r="AE380" s="59">
        <v>288</v>
      </c>
      <c r="AF380" s="59">
        <f ca="1">IF(AI380&lt;&gt;0,0,COUNTIF(AI$92:$AI380,0))</f>
        <v>0</v>
      </c>
      <c r="AG380" s="59" t="s">
        <v>393</v>
      </c>
      <c r="AH380" s="59" t="s">
        <v>401</v>
      </c>
      <c r="AI380" s="59">
        <f t="shared" ca="1" si="187"/>
        <v>2</v>
      </c>
      <c r="AJ380" s="53">
        <f t="shared" ca="1" si="188"/>
        <v>0</v>
      </c>
      <c r="AK380" s="53">
        <f t="shared" ca="1" si="189"/>
        <v>0</v>
      </c>
      <c r="AL380" s="53">
        <f t="shared" ca="1" si="190"/>
        <v>1</v>
      </c>
      <c r="AM380" s="53">
        <f t="shared" ca="1" si="191"/>
        <v>0</v>
      </c>
      <c r="AN380" s="53">
        <f t="shared" ca="1" si="192"/>
        <v>0</v>
      </c>
      <c r="AO380" s="53">
        <f t="shared" ca="1" si="193"/>
        <v>0</v>
      </c>
      <c r="AP380" s="53">
        <f t="shared" ca="1" si="194"/>
        <v>0</v>
      </c>
      <c r="AQ380" s="53">
        <f t="shared" ca="1" si="195"/>
        <v>0</v>
      </c>
      <c r="AR380" s="53">
        <f t="shared" ca="1" si="196"/>
        <v>0</v>
      </c>
      <c r="AS380" s="53">
        <f t="shared" ca="1" si="197"/>
        <v>0</v>
      </c>
      <c r="AT380" s="53">
        <f t="shared" ca="1" si="198"/>
        <v>0</v>
      </c>
      <c r="AU380" s="53">
        <f t="shared" ca="1" si="199"/>
        <v>0</v>
      </c>
      <c r="AV380" s="53">
        <f t="shared" ca="1" si="200"/>
        <v>0</v>
      </c>
      <c r="AW380" s="53">
        <f t="shared" ca="1" si="201"/>
        <v>0</v>
      </c>
      <c r="AX380" s="53">
        <f t="shared" ca="1" si="202"/>
        <v>0</v>
      </c>
      <c r="AY380" s="53">
        <f t="shared" ca="1" si="203"/>
        <v>0</v>
      </c>
      <c r="AZ380" s="53">
        <f t="shared" ca="1" si="204"/>
        <v>0</v>
      </c>
      <c r="BA380" s="53">
        <f t="shared" ca="1" si="205"/>
        <v>0</v>
      </c>
      <c r="BB380" s="53">
        <f t="shared" ca="1" si="206"/>
        <v>0</v>
      </c>
      <c r="BC380" s="53">
        <f t="shared" ca="1" si="207"/>
        <v>0</v>
      </c>
      <c r="BD380" s="53">
        <f t="shared" ca="1" si="208"/>
        <v>1</v>
      </c>
      <c r="BE380" s="53">
        <f t="shared" ca="1" si="209"/>
        <v>0</v>
      </c>
      <c r="BF380" s="53">
        <f t="shared" ca="1" si="210"/>
        <v>0</v>
      </c>
      <c r="BG380" s="53">
        <f t="shared" ca="1" si="211"/>
        <v>0</v>
      </c>
      <c r="BH380" s="53">
        <f t="shared" ca="1" si="212"/>
        <v>0</v>
      </c>
      <c r="BI380" s="53">
        <f t="shared" ca="1" si="213"/>
        <v>0</v>
      </c>
      <c r="BJ380" s="53">
        <f t="shared" ca="1" si="214"/>
        <v>0</v>
      </c>
      <c r="BK380" s="53">
        <f t="shared" ca="1" si="215"/>
        <v>0</v>
      </c>
      <c r="BL380" s="53">
        <f t="shared" ca="1" si="216"/>
        <v>0</v>
      </c>
      <c r="BM380" s="53">
        <f t="shared" ca="1" si="217"/>
        <v>0</v>
      </c>
      <c r="BN380" s="53">
        <f t="shared" ca="1" si="218"/>
        <v>0</v>
      </c>
      <c r="BO380" s="53">
        <f t="shared" ca="1" si="219"/>
        <v>0</v>
      </c>
      <c r="BP380" s="53">
        <f t="shared" ca="1" si="220"/>
        <v>0</v>
      </c>
      <c r="BQ380" s="53">
        <f t="shared" ca="1" si="221"/>
        <v>0</v>
      </c>
      <c r="BR380" s="53">
        <f t="shared" ca="1" si="222"/>
        <v>0</v>
      </c>
      <c r="BS380" s="53">
        <f t="shared" ca="1" si="223"/>
        <v>0</v>
      </c>
      <c r="BU380" s="53">
        <v>0</v>
      </c>
      <c r="BV380" s="53">
        <v>0</v>
      </c>
      <c r="BW380" s="53">
        <v>1</v>
      </c>
      <c r="BX380" s="53">
        <v>0</v>
      </c>
      <c r="BY380" s="53">
        <v>0</v>
      </c>
      <c r="BZ380" s="53">
        <v>0</v>
      </c>
      <c r="CA380" s="53">
        <v>0</v>
      </c>
      <c r="CB380" s="53">
        <v>0</v>
      </c>
      <c r="CC380" s="53">
        <v>0</v>
      </c>
      <c r="CD380" s="53">
        <v>0</v>
      </c>
      <c r="CE380" s="53">
        <v>0</v>
      </c>
      <c r="CF380" s="53">
        <v>0</v>
      </c>
      <c r="CG380" s="53">
        <v>0</v>
      </c>
      <c r="CH380" s="53">
        <v>0</v>
      </c>
      <c r="CI380" s="53">
        <v>0</v>
      </c>
      <c r="CJ380" s="53">
        <v>0</v>
      </c>
      <c r="CK380" s="53">
        <v>0</v>
      </c>
      <c r="CL380" s="53">
        <v>0</v>
      </c>
      <c r="CM380" s="53">
        <v>0</v>
      </c>
      <c r="CN380" s="53">
        <v>0</v>
      </c>
      <c r="CO380" s="53">
        <v>5</v>
      </c>
      <c r="CP380" s="53">
        <v>0</v>
      </c>
      <c r="CQ380" s="53">
        <v>0</v>
      </c>
      <c r="CR380" s="53">
        <v>0</v>
      </c>
      <c r="CS380" s="53">
        <v>0</v>
      </c>
      <c r="CT380" s="53">
        <v>0</v>
      </c>
      <c r="CU380" s="53">
        <v>0</v>
      </c>
      <c r="CV380" s="53">
        <v>0</v>
      </c>
      <c r="CW380" s="53">
        <v>0</v>
      </c>
      <c r="CX380" s="53">
        <v>0</v>
      </c>
      <c r="CY380" s="53">
        <v>0</v>
      </c>
      <c r="CZ380" s="53">
        <v>0</v>
      </c>
      <c r="DA380" s="53">
        <v>0</v>
      </c>
      <c r="DB380" s="53">
        <v>0</v>
      </c>
      <c r="DC380" s="53">
        <v>0</v>
      </c>
      <c r="DD380" s="53">
        <v>0</v>
      </c>
    </row>
    <row r="381" spans="31:108">
      <c r="AE381" s="59">
        <v>289</v>
      </c>
      <c r="AF381" s="59">
        <f ca="1">IF(AI381&lt;&gt;0,0,COUNTIF(AI$92:$AI381,0))</f>
        <v>0</v>
      </c>
      <c r="AG381" s="59" t="s">
        <v>393</v>
      </c>
      <c r="AH381" s="59" t="s">
        <v>402</v>
      </c>
      <c r="AI381" s="59">
        <f t="shared" ca="1" si="187"/>
        <v>2</v>
      </c>
      <c r="AJ381" s="53">
        <f t="shared" ca="1" si="188"/>
        <v>0</v>
      </c>
      <c r="AK381" s="53">
        <f t="shared" ca="1" si="189"/>
        <v>0</v>
      </c>
      <c r="AL381" s="53">
        <f t="shared" ca="1" si="190"/>
        <v>1</v>
      </c>
      <c r="AM381" s="53">
        <f t="shared" ca="1" si="191"/>
        <v>0</v>
      </c>
      <c r="AN381" s="53">
        <f t="shared" ca="1" si="192"/>
        <v>0</v>
      </c>
      <c r="AO381" s="53">
        <f t="shared" ca="1" si="193"/>
        <v>0</v>
      </c>
      <c r="AP381" s="53">
        <f t="shared" ca="1" si="194"/>
        <v>0</v>
      </c>
      <c r="AQ381" s="53">
        <f t="shared" ca="1" si="195"/>
        <v>0</v>
      </c>
      <c r="AR381" s="53">
        <f t="shared" ca="1" si="196"/>
        <v>0</v>
      </c>
      <c r="AS381" s="53">
        <f t="shared" ca="1" si="197"/>
        <v>0</v>
      </c>
      <c r="AT381" s="53">
        <f t="shared" ca="1" si="198"/>
        <v>0</v>
      </c>
      <c r="AU381" s="53">
        <f t="shared" ca="1" si="199"/>
        <v>0</v>
      </c>
      <c r="AV381" s="53">
        <f t="shared" ca="1" si="200"/>
        <v>0</v>
      </c>
      <c r="AW381" s="53">
        <f t="shared" ca="1" si="201"/>
        <v>0</v>
      </c>
      <c r="AX381" s="53">
        <f t="shared" ca="1" si="202"/>
        <v>0</v>
      </c>
      <c r="AY381" s="53">
        <f t="shared" ca="1" si="203"/>
        <v>0</v>
      </c>
      <c r="AZ381" s="53">
        <f t="shared" ca="1" si="204"/>
        <v>0</v>
      </c>
      <c r="BA381" s="53">
        <f t="shared" ca="1" si="205"/>
        <v>0</v>
      </c>
      <c r="BB381" s="53">
        <f t="shared" ca="1" si="206"/>
        <v>0</v>
      </c>
      <c r="BC381" s="53">
        <f t="shared" ca="1" si="207"/>
        <v>0</v>
      </c>
      <c r="BD381" s="53">
        <f t="shared" ca="1" si="208"/>
        <v>0</v>
      </c>
      <c r="BE381" s="53">
        <f t="shared" ca="1" si="209"/>
        <v>0</v>
      </c>
      <c r="BF381" s="53">
        <f t="shared" ca="1" si="210"/>
        <v>0</v>
      </c>
      <c r="BG381" s="53">
        <f t="shared" ca="1" si="211"/>
        <v>0</v>
      </c>
      <c r="BH381" s="53">
        <f t="shared" ca="1" si="212"/>
        <v>0</v>
      </c>
      <c r="BI381" s="53">
        <f t="shared" ca="1" si="213"/>
        <v>0</v>
      </c>
      <c r="BJ381" s="53">
        <f t="shared" ca="1" si="214"/>
        <v>0</v>
      </c>
      <c r="BK381" s="53">
        <f t="shared" ca="1" si="215"/>
        <v>1</v>
      </c>
      <c r="BL381" s="53">
        <f t="shared" ca="1" si="216"/>
        <v>0</v>
      </c>
      <c r="BM381" s="53">
        <f t="shared" ca="1" si="217"/>
        <v>0</v>
      </c>
      <c r="BN381" s="53">
        <f t="shared" ca="1" si="218"/>
        <v>0</v>
      </c>
      <c r="BO381" s="53">
        <f t="shared" ca="1" si="219"/>
        <v>0</v>
      </c>
      <c r="BP381" s="53">
        <f t="shared" ca="1" si="220"/>
        <v>0</v>
      </c>
      <c r="BQ381" s="53">
        <f t="shared" ca="1" si="221"/>
        <v>0</v>
      </c>
      <c r="BR381" s="53">
        <f t="shared" ca="1" si="222"/>
        <v>0</v>
      </c>
      <c r="BS381" s="53">
        <f t="shared" ca="1" si="223"/>
        <v>0</v>
      </c>
      <c r="BU381" s="53">
        <v>0</v>
      </c>
      <c r="BV381" s="53">
        <v>0</v>
      </c>
      <c r="BW381" s="53">
        <v>6</v>
      </c>
      <c r="BX381" s="53">
        <v>0</v>
      </c>
      <c r="BY381" s="53">
        <v>0</v>
      </c>
      <c r="BZ381" s="53">
        <v>0</v>
      </c>
      <c r="CA381" s="53">
        <v>0</v>
      </c>
      <c r="CB381" s="53">
        <v>0</v>
      </c>
      <c r="CC381" s="53">
        <v>0</v>
      </c>
      <c r="CD381" s="53">
        <v>0</v>
      </c>
      <c r="CE381" s="53">
        <v>0</v>
      </c>
      <c r="CF381" s="53">
        <v>0</v>
      </c>
      <c r="CG381" s="53">
        <v>0</v>
      </c>
      <c r="CH381" s="53">
        <v>0</v>
      </c>
      <c r="CI381" s="53">
        <v>0</v>
      </c>
      <c r="CJ381" s="53">
        <v>0</v>
      </c>
      <c r="CK381" s="53">
        <v>0</v>
      </c>
      <c r="CL381" s="53">
        <v>0</v>
      </c>
      <c r="CM381" s="53">
        <v>0</v>
      </c>
      <c r="CN381" s="53">
        <v>0</v>
      </c>
      <c r="CO381" s="53">
        <v>0</v>
      </c>
      <c r="CP381" s="53">
        <v>0</v>
      </c>
      <c r="CQ381" s="53">
        <v>0</v>
      </c>
      <c r="CR381" s="53">
        <v>0</v>
      </c>
      <c r="CS381" s="53">
        <v>0</v>
      </c>
      <c r="CT381" s="53">
        <v>0</v>
      </c>
      <c r="CU381" s="53">
        <v>0</v>
      </c>
      <c r="CV381" s="53">
        <v>6</v>
      </c>
      <c r="CW381" s="53">
        <v>0</v>
      </c>
      <c r="CX381" s="53">
        <v>0</v>
      </c>
      <c r="CY381" s="53">
        <v>0</v>
      </c>
      <c r="CZ381" s="53">
        <v>0</v>
      </c>
      <c r="DA381" s="53">
        <v>0</v>
      </c>
      <c r="DB381" s="53">
        <v>0</v>
      </c>
      <c r="DC381" s="53">
        <v>0</v>
      </c>
      <c r="DD381" s="53">
        <v>0</v>
      </c>
    </row>
    <row r="382" spans="31:108">
      <c r="AE382" s="59">
        <v>290</v>
      </c>
      <c r="AF382" s="59">
        <f ca="1">IF(AI382&lt;&gt;0,0,COUNTIF(AI$92:$AI382,0))</f>
        <v>0</v>
      </c>
      <c r="AG382" s="59" t="s">
        <v>393</v>
      </c>
      <c r="AH382" s="59" t="s">
        <v>403</v>
      </c>
      <c r="AI382" s="59">
        <f t="shared" ca="1" si="187"/>
        <v>2</v>
      </c>
      <c r="AJ382" s="53">
        <f t="shared" ca="1" si="188"/>
        <v>0</v>
      </c>
      <c r="AK382" s="53">
        <f t="shared" ca="1" si="189"/>
        <v>0</v>
      </c>
      <c r="AL382" s="53">
        <f t="shared" ca="1" si="190"/>
        <v>1</v>
      </c>
      <c r="AM382" s="53">
        <f t="shared" ca="1" si="191"/>
        <v>0</v>
      </c>
      <c r="AN382" s="53">
        <f t="shared" ca="1" si="192"/>
        <v>0</v>
      </c>
      <c r="AO382" s="53">
        <f t="shared" ca="1" si="193"/>
        <v>0</v>
      </c>
      <c r="AP382" s="53">
        <f t="shared" ca="1" si="194"/>
        <v>0</v>
      </c>
      <c r="AQ382" s="53">
        <f t="shared" ca="1" si="195"/>
        <v>0</v>
      </c>
      <c r="AR382" s="53">
        <f t="shared" ca="1" si="196"/>
        <v>0</v>
      </c>
      <c r="AS382" s="53">
        <f t="shared" ca="1" si="197"/>
        <v>0</v>
      </c>
      <c r="AT382" s="53">
        <f t="shared" ca="1" si="198"/>
        <v>0</v>
      </c>
      <c r="AU382" s="53">
        <f t="shared" ca="1" si="199"/>
        <v>0</v>
      </c>
      <c r="AV382" s="53">
        <f t="shared" ca="1" si="200"/>
        <v>0</v>
      </c>
      <c r="AW382" s="53">
        <f t="shared" ca="1" si="201"/>
        <v>1</v>
      </c>
      <c r="AX382" s="53">
        <f t="shared" ca="1" si="202"/>
        <v>0</v>
      </c>
      <c r="AY382" s="53">
        <f t="shared" ca="1" si="203"/>
        <v>0</v>
      </c>
      <c r="AZ382" s="53">
        <f t="shared" ca="1" si="204"/>
        <v>0</v>
      </c>
      <c r="BA382" s="53">
        <f t="shared" ca="1" si="205"/>
        <v>0</v>
      </c>
      <c r="BB382" s="53">
        <f t="shared" ca="1" si="206"/>
        <v>0</v>
      </c>
      <c r="BC382" s="53">
        <f t="shared" ca="1" si="207"/>
        <v>0</v>
      </c>
      <c r="BD382" s="53">
        <f t="shared" ca="1" si="208"/>
        <v>0</v>
      </c>
      <c r="BE382" s="53">
        <f t="shared" ca="1" si="209"/>
        <v>0</v>
      </c>
      <c r="BF382" s="53">
        <f t="shared" ca="1" si="210"/>
        <v>0</v>
      </c>
      <c r="BG382" s="53">
        <f t="shared" ca="1" si="211"/>
        <v>0</v>
      </c>
      <c r="BH382" s="53">
        <f t="shared" ca="1" si="212"/>
        <v>0</v>
      </c>
      <c r="BI382" s="53">
        <f t="shared" ca="1" si="213"/>
        <v>0</v>
      </c>
      <c r="BJ382" s="53">
        <f t="shared" ca="1" si="214"/>
        <v>0</v>
      </c>
      <c r="BK382" s="53">
        <f t="shared" ca="1" si="215"/>
        <v>0</v>
      </c>
      <c r="BL382" s="53">
        <f t="shared" ca="1" si="216"/>
        <v>0</v>
      </c>
      <c r="BM382" s="53">
        <f t="shared" ca="1" si="217"/>
        <v>0</v>
      </c>
      <c r="BN382" s="53">
        <f t="shared" ca="1" si="218"/>
        <v>0</v>
      </c>
      <c r="BO382" s="53">
        <f t="shared" ca="1" si="219"/>
        <v>0</v>
      </c>
      <c r="BP382" s="53">
        <f t="shared" ca="1" si="220"/>
        <v>0</v>
      </c>
      <c r="BQ382" s="53">
        <f t="shared" ca="1" si="221"/>
        <v>0</v>
      </c>
      <c r="BR382" s="53">
        <f t="shared" ca="1" si="222"/>
        <v>0</v>
      </c>
      <c r="BS382" s="53">
        <f t="shared" ca="1" si="223"/>
        <v>0</v>
      </c>
      <c r="BU382" s="53">
        <v>0</v>
      </c>
      <c r="BV382" s="53">
        <v>0</v>
      </c>
      <c r="BW382" s="53">
        <v>4</v>
      </c>
      <c r="BX382" s="53">
        <v>0</v>
      </c>
      <c r="BY382" s="53">
        <v>0</v>
      </c>
      <c r="BZ382" s="53">
        <v>0</v>
      </c>
      <c r="CA382" s="53">
        <v>0</v>
      </c>
      <c r="CB382" s="53">
        <v>0</v>
      </c>
      <c r="CC382" s="53">
        <v>0</v>
      </c>
      <c r="CD382" s="53">
        <v>0</v>
      </c>
      <c r="CE382" s="53">
        <v>0</v>
      </c>
      <c r="CF382" s="53">
        <v>0</v>
      </c>
      <c r="CG382" s="53">
        <v>0</v>
      </c>
      <c r="CH382" s="53">
        <v>8</v>
      </c>
      <c r="CI382" s="53">
        <v>0</v>
      </c>
      <c r="CJ382" s="53">
        <v>0</v>
      </c>
      <c r="CK382" s="53">
        <v>0</v>
      </c>
      <c r="CL382" s="53">
        <v>0</v>
      </c>
      <c r="CM382" s="53">
        <v>0</v>
      </c>
      <c r="CN382" s="53">
        <v>0</v>
      </c>
      <c r="CO382" s="53">
        <v>0</v>
      </c>
      <c r="CP382" s="53">
        <v>0</v>
      </c>
      <c r="CQ382" s="53">
        <v>0</v>
      </c>
      <c r="CR382" s="53">
        <v>0</v>
      </c>
      <c r="CS382" s="53">
        <v>0</v>
      </c>
      <c r="CT382" s="53">
        <v>0</v>
      </c>
      <c r="CU382" s="53">
        <v>0</v>
      </c>
      <c r="CV382" s="53">
        <v>0</v>
      </c>
      <c r="CW382" s="53">
        <v>0</v>
      </c>
      <c r="CX382" s="53">
        <v>0</v>
      </c>
      <c r="CY382" s="53">
        <v>0</v>
      </c>
      <c r="CZ382" s="53">
        <v>0</v>
      </c>
      <c r="DA382" s="53">
        <v>0</v>
      </c>
      <c r="DB382" s="53">
        <v>0</v>
      </c>
      <c r="DC382" s="53">
        <v>0</v>
      </c>
      <c r="DD382" s="53">
        <v>0</v>
      </c>
    </row>
    <row r="383" spans="31:108">
      <c r="AE383" s="59">
        <v>291</v>
      </c>
      <c r="AF383" s="59">
        <f ca="1">IF(AI383&lt;&gt;0,0,COUNTIF(AI$92:$AI383,0))</f>
        <v>0</v>
      </c>
      <c r="AG383" s="59" t="s">
        <v>393</v>
      </c>
      <c r="AH383" s="59" t="s">
        <v>404</v>
      </c>
      <c r="AI383" s="59">
        <f t="shared" ca="1" si="187"/>
        <v>2</v>
      </c>
      <c r="AJ383" s="53">
        <f t="shared" ca="1" si="188"/>
        <v>0</v>
      </c>
      <c r="AK383" s="53">
        <f t="shared" ca="1" si="189"/>
        <v>0</v>
      </c>
      <c r="AL383" s="53">
        <f t="shared" ca="1" si="190"/>
        <v>1</v>
      </c>
      <c r="AM383" s="53">
        <f t="shared" ca="1" si="191"/>
        <v>1</v>
      </c>
      <c r="AN383" s="53">
        <f t="shared" ca="1" si="192"/>
        <v>0</v>
      </c>
      <c r="AO383" s="53">
        <f t="shared" ca="1" si="193"/>
        <v>0</v>
      </c>
      <c r="AP383" s="53">
        <f t="shared" ca="1" si="194"/>
        <v>0</v>
      </c>
      <c r="AQ383" s="53">
        <f t="shared" ca="1" si="195"/>
        <v>0</v>
      </c>
      <c r="AR383" s="53">
        <f t="shared" ca="1" si="196"/>
        <v>0</v>
      </c>
      <c r="AS383" s="53">
        <f t="shared" ca="1" si="197"/>
        <v>0</v>
      </c>
      <c r="AT383" s="53">
        <f t="shared" ca="1" si="198"/>
        <v>0</v>
      </c>
      <c r="AU383" s="53">
        <f t="shared" ca="1" si="199"/>
        <v>0</v>
      </c>
      <c r="AV383" s="53">
        <f t="shared" ca="1" si="200"/>
        <v>0</v>
      </c>
      <c r="AW383" s="53">
        <f t="shared" ca="1" si="201"/>
        <v>0</v>
      </c>
      <c r="AX383" s="53">
        <f t="shared" ca="1" si="202"/>
        <v>0</v>
      </c>
      <c r="AY383" s="53">
        <f t="shared" ca="1" si="203"/>
        <v>0</v>
      </c>
      <c r="AZ383" s="53">
        <f t="shared" ca="1" si="204"/>
        <v>0</v>
      </c>
      <c r="BA383" s="53">
        <f t="shared" ca="1" si="205"/>
        <v>0</v>
      </c>
      <c r="BB383" s="53">
        <f t="shared" ca="1" si="206"/>
        <v>0</v>
      </c>
      <c r="BC383" s="53">
        <f t="shared" ca="1" si="207"/>
        <v>0</v>
      </c>
      <c r="BD383" s="53">
        <f t="shared" ca="1" si="208"/>
        <v>0</v>
      </c>
      <c r="BE383" s="53">
        <f t="shared" ca="1" si="209"/>
        <v>0</v>
      </c>
      <c r="BF383" s="53">
        <f t="shared" ca="1" si="210"/>
        <v>0</v>
      </c>
      <c r="BG383" s="53">
        <f t="shared" ca="1" si="211"/>
        <v>0</v>
      </c>
      <c r="BH383" s="53">
        <f t="shared" ca="1" si="212"/>
        <v>0</v>
      </c>
      <c r="BI383" s="53">
        <f t="shared" ca="1" si="213"/>
        <v>0</v>
      </c>
      <c r="BJ383" s="53">
        <f t="shared" ca="1" si="214"/>
        <v>0</v>
      </c>
      <c r="BK383" s="53">
        <f t="shared" ca="1" si="215"/>
        <v>0</v>
      </c>
      <c r="BL383" s="53">
        <f t="shared" ca="1" si="216"/>
        <v>0</v>
      </c>
      <c r="BM383" s="53">
        <f t="shared" ca="1" si="217"/>
        <v>0</v>
      </c>
      <c r="BN383" s="53">
        <f t="shared" ca="1" si="218"/>
        <v>0</v>
      </c>
      <c r="BO383" s="53">
        <f t="shared" ca="1" si="219"/>
        <v>0</v>
      </c>
      <c r="BP383" s="53">
        <f t="shared" ca="1" si="220"/>
        <v>0</v>
      </c>
      <c r="BQ383" s="53">
        <f t="shared" ca="1" si="221"/>
        <v>0</v>
      </c>
      <c r="BR383" s="53">
        <f t="shared" ca="1" si="222"/>
        <v>0</v>
      </c>
      <c r="BS383" s="53">
        <f t="shared" ca="1" si="223"/>
        <v>0</v>
      </c>
      <c r="BU383" s="53">
        <v>0</v>
      </c>
      <c r="BV383" s="53">
        <v>0</v>
      </c>
      <c r="BW383" s="53">
        <v>6</v>
      </c>
      <c r="BX383" s="53">
        <v>9</v>
      </c>
      <c r="BY383" s="53">
        <v>0</v>
      </c>
      <c r="BZ383" s="53">
        <v>0</v>
      </c>
      <c r="CA383" s="53">
        <v>0</v>
      </c>
      <c r="CB383" s="53">
        <v>0</v>
      </c>
      <c r="CC383" s="53">
        <v>0</v>
      </c>
      <c r="CD383" s="53">
        <v>0</v>
      </c>
      <c r="CE383" s="53">
        <v>0</v>
      </c>
      <c r="CF383" s="53">
        <v>0</v>
      </c>
      <c r="CG383" s="53">
        <v>0</v>
      </c>
      <c r="CH383" s="53">
        <v>0</v>
      </c>
      <c r="CI383" s="53">
        <v>0</v>
      </c>
      <c r="CJ383" s="53">
        <v>0</v>
      </c>
      <c r="CK383" s="53">
        <v>0</v>
      </c>
      <c r="CL383" s="53">
        <v>0</v>
      </c>
      <c r="CM383" s="53">
        <v>0</v>
      </c>
      <c r="CN383" s="53">
        <v>0</v>
      </c>
      <c r="CO383" s="53">
        <v>0</v>
      </c>
      <c r="CP383" s="53">
        <v>0</v>
      </c>
      <c r="CQ383" s="53">
        <v>0</v>
      </c>
      <c r="CR383" s="53">
        <v>0</v>
      </c>
      <c r="CS383" s="53">
        <v>0</v>
      </c>
      <c r="CT383" s="53">
        <v>0</v>
      </c>
      <c r="CU383" s="53">
        <v>0</v>
      </c>
      <c r="CV383" s="53">
        <v>0</v>
      </c>
      <c r="CW383" s="53">
        <v>0</v>
      </c>
      <c r="CX383" s="53">
        <v>0</v>
      </c>
      <c r="CY383" s="53">
        <v>0</v>
      </c>
      <c r="CZ383" s="53">
        <v>0</v>
      </c>
      <c r="DA383" s="53">
        <v>0</v>
      </c>
      <c r="DB383" s="53">
        <v>0</v>
      </c>
      <c r="DC383" s="53">
        <v>0</v>
      </c>
      <c r="DD383" s="53">
        <v>0</v>
      </c>
    </row>
  </sheetData>
  <mergeCells count="177">
    <mergeCell ref="Z74:AB74"/>
    <mergeCell ref="C74:D74"/>
    <mergeCell ref="F74:H74"/>
    <mergeCell ref="L74:M74"/>
    <mergeCell ref="N74:R74"/>
    <mergeCell ref="S74:T74"/>
    <mergeCell ref="U74:X74"/>
    <mergeCell ref="Z72:AB72"/>
    <mergeCell ref="C73:D73"/>
    <mergeCell ref="F73:H73"/>
    <mergeCell ref="L73:M73"/>
    <mergeCell ref="N73:R73"/>
    <mergeCell ref="S73:T73"/>
    <mergeCell ref="U73:X73"/>
    <mergeCell ref="Z73:AB73"/>
    <mergeCell ref="C72:D72"/>
    <mergeCell ref="F72:H72"/>
    <mergeCell ref="L72:M72"/>
    <mergeCell ref="N72:R72"/>
    <mergeCell ref="S72:T72"/>
    <mergeCell ref="U72:X72"/>
    <mergeCell ref="Z70:AB70"/>
    <mergeCell ref="C71:D71"/>
    <mergeCell ref="F71:H71"/>
    <mergeCell ref="L71:M71"/>
    <mergeCell ref="N71:R71"/>
    <mergeCell ref="S71:T71"/>
    <mergeCell ref="U71:X71"/>
    <mergeCell ref="Z71:AB71"/>
    <mergeCell ref="C70:D70"/>
    <mergeCell ref="F70:H70"/>
    <mergeCell ref="L70:M70"/>
    <mergeCell ref="N70:R70"/>
    <mergeCell ref="S70:T70"/>
    <mergeCell ref="U70:X70"/>
    <mergeCell ref="Z68:AB68"/>
    <mergeCell ref="C69:D69"/>
    <mergeCell ref="F69:H69"/>
    <mergeCell ref="L69:M69"/>
    <mergeCell ref="N69:R69"/>
    <mergeCell ref="S69:T69"/>
    <mergeCell ref="U69:X69"/>
    <mergeCell ref="Z69:AB69"/>
    <mergeCell ref="C68:D68"/>
    <mergeCell ref="F68:H68"/>
    <mergeCell ref="L68:M68"/>
    <mergeCell ref="N68:R68"/>
    <mergeCell ref="S68:T68"/>
    <mergeCell ref="U68:X68"/>
    <mergeCell ref="Z66:AB66"/>
    <mergeCell ref="C67:D67"/>
    <mergeCell ref="F67:H67"/>
    <mergeCell ref="L67:M67"/>
    <mergeCell ref="N67:R67"/>
    <mergeCell ref="S67:T67"/>
    <mergeCell ref="U67:X67"/>
    <mergeCell ref="Z67:AB67"/>
    <mergeCell ref="C66:D66"/>
    <mergeCell ref="F66:H66"/>
    <mergeCell ref="L66:M66"/>
    <mergeCell ref="N66:R66"/>
    <mergeCell ref="S66:T66"/>
    <mergeCell ref="U66:X66"/>
    <mergeCell ref="Z64:AB64"/>
    <mergeCell ref="C65:D65"/>
    <mergeCell ref="F65:H65"/>
    <mergeCell ref="L65:M65"/>
    <mergeCell ref="N65:R65"/>
    <mergeCell ref="S65:T65"/>
    <mergeCell ref="U65:X65"/>
    <mergeCell ref="Z65:AB65"/>
    <mergeCell ref="C64:D64"/>
    <mergeCell ref="F64:H64"/>
    <mergeCell ref="L64:M64"/>
    <mergeCell ref="N64:R64"/>
    <mergeCell ref="S64:T64"/>
    <mergeCell ref="U64:X64"/>
    <mergeCell ref="Z62:AB62"/>
    <mergeCell ref="C63:D63"/>
    <mergeCell ref="F63:H63"/>
    <mergeCell ref="L63:M63"/>
    <mergeCell ref="N63:R63"/>
    <mergeCell ref="S63:T63"/>
    <mergeCell ref="U63:X63"/>
    <mergeCell ref="Z63:AB63"/>
    <mergeCell ref="C62:D62"/>
    <mergeCell ref="F62:H62"/>
    <mergeCell ref="L62:M62"/>
    <mergeCell ref="N62:R62"/>
    <mergeCell ref="S62:T62"/>
    <mergeCell ref="U62:X62"/>
    <mergeCell ref="Z60:AB60"/>
    <mergeCell ref="C61:D61"/>
    <mergeCell ref="F61:H61"/>
    <mergeCell ref="L61:M61"/>
    <mergeCell ref="N61:R61"/>
    <mergeCell ref="S61:T61"/>
    <mergeCell ref="U61:X61"/>
    <mergeCell ref="Z61:AB61"/>
    <mergeCell ref="C60:D60"/>
    <mergeCell ref="F60:H60"/>
    <mergeCell ref="L60:M60"/>
    <mergeCell ref="N60:R60"/>
    <mergeCell ref="S60:T60"/>
    <mergeCell ref="U60:X60"/>
    <mergeCell ref="Z58:AB58"/>
    <mergeCell ref="C59:D59"/>
    <mergeCell ref="F59:H59"/>
    <mergeCell ref="L59:M59"/>
    <mergeCell ref="N59:R59"/>
    <mergeCell ref="S59:T59"/>
    <mergeCell ref="U59:X59"/>
    <mergeCell ref="Z59:AB59"/>
    <mergeCell ref="C58:D58"/>
    <mergeCell ref="F58:H58"/>
    <mergeCell ref="L58:M58"/>
    <mergeCell ref="N58:R58"/>
    <mergeCell ref="S58:T58"/>
    <mergeCell ref="U58:X58"/>
    <mergeCell ref="Z56:AB56"/>
    <mergeCell ref="C57:D57"/>
    <mergeCell ref="F57:H57"/>
    <mergeCell ref="L57:M57"/>
    <mergeCell ref="N57:R57"/>
    <mergeCell ref="S57:T57"/>
    <mergeCell ref="U57:X57"/>
    <mergeCell ref="Z57:AB57"/>
    <mergeCell ref="C56:D56"/>
    <mergeCell ref="F56:H56"/>
    <mergeCell ref="L56:M56"/>
    <mergeCell ref="N56:R56"/>
    <mergeCell ref="S56:T56"/>
    <mergeCell ref="U56:X56"/>
    <mergeCell ref="Z54:AB54"/>
    <mergeCell ref="C55:D55"/>
    <mergeCell ref="F55:H55"/>
    <mergeCell ref="L55:M55"/>
    <mergeCell ref="N55:R55"/>
    <mergeCell ref="S55:T55"/>
    <mergeCell ref="U55:X55"/>
    <mergeCell ref="Z55:AB55"/>
    <mergeCell ref="C54:D54"/>
    <mergeCell ref="F54:H54"/>
    <mergeCell ref="L54:M54"/>
    <mergeCell ref="N54:R54"/>
    <mergeCell ref="S54:T54"/>
    <mergeCell ref="U54:X54"/>
    <mergeCell ref="C51:D51"/>
    <mergeCell ref="F51:H51"/>
    <mergeCell ref="L51:M51"/>
    <mergeCell ref="N51:R51"/>
    <mergeCell ref="S51:T51"/>
    <mergeCell ref="U51:X51"/>
    <mergeCell ref="Z51:AB51"/>
    <mergeCell ref="Z52:AB52"/>
    <mergeCell ref="C53:D53"/>
    <mergeCell ref="F53:H53"/>
    <mergeCell ref="L53:M53"/>
    <mergeCell ref="N53:R53"/>
    <mergeCell ref="S53:T53"/>
    <mergeCell ref="U53:X53"/>
    <mergeCell ref="Z53:AB53"/>
    <mergeCell ref="C52:D52"/>
    <mergeCell ref="F52:H52"/>
    <mergeCell ref="L52:M52"/>
    <mergeCell ref="N52:R52"/>
    <mergeCell ref="S52:T52"/>
    <mergeCell ref="U52:X52"/>
    <mergeCell ref="D3:E3"/>
    <mergeCell ref="B12:C39"/>
    <mergeCell ref="C50:D50"/>
    <mergeCell ref="F50:H50"/>
    <mergeCell ref="L50:M50"/>
    <mergeCell ref="N50:R50"/>
    <mergeCell ref="S50:T50"/>
    <mergeCell ref="U50:X50"/>
    <mergeCell ref="Z50:AB50"/>
  </mergeCells>
  <phoneticPr fontId="3"/>
  <conditionalFormatting sqref="L94:W129">
    <cfRule type="cellIs" dxfId="8" priority="9" operator="greaterThan">
      <formula>0</formula>
    </cfRule>
  </conditionalFormatting>
  <conditionalFormatting sqref="L6:U6">
    <cfRule type="expression" dxfId="7" priority="8">
      <formula>AND(ISNUMBER($G6),L$5&lt;=$G6)</formula>
    </cfRule>
  </conditionalFormatting>
  <conditionalFormatting sqref="L7:U9">
    <cfRule type="expression" dxfId="6" priority="7">
      <formula>AND(ISNUMBER($G7),L$5&lt;=$G7)</formula>
    </cfRule>
  </conditionalFormatting>
  <conditionalFormatting sqref="L12:U12 L15:U16 L19:U22 L25:U29 L32:U39">
    <cfRule type="expression" dxfId="5" priority="6">
      <formula>AND(ISNUMBER($G12),L$5&lt;=$G12)</formula>
    </cfRule>
  </conditionalFormatting>
  <conditionalFormatting sqref="B6:D6">
    <cfRule type="expression" dxfId="4" priority="5">
      <formula>SUM($G$7:$G$9)&gt;0</formula>
    </cfRule>
  </conditionalFormatting>
  <conditionalFormatting sqref="L42:U42">
    <cfRule type="expression" dxfId="3" priority="4">
      <formula>AND(ISNUMBER($G42),L$5&lt;=$G42)</formula>
    </cfRule>
  </conditionalFormatting>
  <conditionalFormatting sqref="L44:U44">
    <cfRule type="expression" dxfId="2" priority="3">
      <formula>AND(ISNUMBER($G44),L$5&lt;=$G44)</formula>
    </cfRule>
  </conditionalFormatting>
  <conditionalFormatting sqref="L45:U45">
    <cfRule type="expression" dxfId="1" priority="2">
      <formula>AND(ISNUMBER($G45),L$5&lt;=$G45)</formula>
    </cfRule>
  </conditionalFormatting>
  <conditionalFormatting sqref="L46:U46">
    <cfRule type="expression" dxfId="0" priority="1">
      <formula>AND(ISNUMBER($G46),L$5&lt;=$G46)</formula>
    </cfRule>
  </conditionalFormatting>
  <dataValidations count="3">
    <dataValidation type="list" allowBlank="1" showInputMessage="1" showErrorMessage="1" sqref="D3">
      <formula1>名称表示</formula1>
    </dataValidation>
    <dataValidation type="list" allowBlank="1" showInputMessage="1" showErrorMessage="1" sqref="C2">
      <formula1>"Law,Neutral,Chaos"</formula1>
    </dataValidation>
    <dataValidation type="list" allowBlank="1" showInputMessage="1" showErrorMessage="1" sqref="C3">
      <formula1>種族表示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E295"/>
  <sheetViews>
    <sheetView topLeftCell="A223" workbookViewId="0">
      <selection activeCell="AI22" sqref="AI22"/>
    </sheetView>
  </sheetViews>
  <sheetFormatPr defaultRowHeight="11.25" outlineLevelCol="1"/>
  <cols>
    <col min="1" max="1" width="2.7109375" style="39" customWidth="1"/>
    <col min="2" max="5" width="6.7109375" style="39" customWidth="1"/>
    <col min="6" max="6" width="15.7109375" style="39" customWidth="1"/>
    <col min="7" max="15" width="8.7109375" style="39" customWidth="1"/>
    <col min="16" max="16" width="3.7109375" style="39" customWidth="1"/>
    <col min="17" max="17" width="3.7109375" style="39" customWidth="1" outlineLevel="1"/>
    <col min="18" max="20" width="6.7109375" style="39" customWidth="1" outlineLevel="1"/>
    <col min="21" max="21" width="9.7109375" style="39" customWidth="1" outlineLevel="1"/>
    <col min="22" max="30" width="8.7109375" style="39" customWidth="1" outlineLevel="1"/>
    <col min="31" max="31" width="22.7109375" style="39" customWidth="1" outlineLevel="1"/>
    <col min="32" max="16384" width="9.140625" style="39"/>
  </cols>
  <sheetData>
    <row r="3" spans="2:31"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39">
        <v>13</v>
      </c>
      <c r="O3" s="39">
        <v>14</v>
      </c>
      <c r="R3" s="39">
        <v>1</v>
      </c>
      <c r="S3" s="39">
        <v>2</v>
      </c>
      <c r="T3" s="39">
        <v>3</v>
      </c>
      <c r="U3" s="39">
        <v>4</v>
      </c>
      <c r="V3" s="39">
        <v>5</v>
      </c>
      <c r="W3" s="39">
        <v>6</v>
      </c>
      <c r="X3" s="39">
        <v>7</v>
      </c>
      <c r="Y3" s="39">
        <v>8</v>
      </c>
      <c r="Z3" s="39">
        <v>9</v>
      </c>
      <c r="AA3" s="39">
        <v>10</v>
      </c>
      <c r="AB3" s="39">
        <v>11</v>
      </c>
      <c r="AC3" s="39">
        <v>12</v>
      </c>
      <c r="AD3" s="39">
        <v>13</v>
      </c>
      <c r="AE3" s="39">
        <v>14</v>
      </c>
    </row>
    <row r="4" spans="2:31" ht="27" customHeight="1">
      <c r="B4" s="55" t="s">
        <v>405</v>
      </c>
      <c r="C4" s="56" t="s">
        <v>406</v>
      </c>
      <c r="D4" s="56" t="s">
        <v>407</v>
      </c>
      <c r="E4" s="56" t="s">
        <v>408</v>
      </c>
      <c r="F4" s="56" t="s">
        <v>409</v>
      </c>
      <c r="G4" s="56" t="s">
        <v>410</v>
      </c>
      <c r="H4" s="56" t="s">
        <v>411</v>
      </c>
      <c r="I4" s="56" t="s">
        <v>412</v>
      </c>
      <c r="J4" s="56" t="s">
        <v>413</v>
      </c>
      <c r="K4" s="56" t="s">
        <v>414</v>
      </c>
      <c r="L4" s="56" t="s">
        <v>415</v>
      </c>
      <c r="M4" s="56" t="s">
        <v>416</v>
      </c>
      <c r="N4" s="56" t="s">
        <v>417</v>
      </c>
      <c r="O4" s="56" t="s">
        <v>418</v>
      </c>
      <c r="R4" s="55" t="s">
        <v>405</v>
      </c>
      <c r="S4" s="56" t="s">
        <v>406</v>
      </c>
      <c r="T4" s="56" t="s">
        <v>408</v>
      </c>
      <c r="U4" s="56" t="s">
        <v>2</v>
      </c>
      <c r="V4" s="56" t="s">
        <v>419</v>
      </c>
      <c r="W4" s="56" t="s">
        <v>411</v>
      </c>
      <c r="X4" s="56" t="s">
        <v>412</v>
      </c>
      <c r="Y4" s="56" t="s">
        <v>413</v>
      </c>
      <c r="Z4" s="56" t="s">
        <v>414</v>
      </c>
      <c r="AA4" s="56" t="s">
        <v>415</v>
      </c>
      <c r="AB4" s="56" t="s">
        <v>416</v>
      </c>
      <c r="AC4" s="56" t="s">
        <v>417</v>
      </c>
      <c r="AD4" s="56" t="s">
        <v>418</v>
      </c>
      <c r="AE4" s="56" t="s">
        <v>420</v>
      </c>
    </row>
    <row r="5" spans="2:31">
      <c r="B5" s="59">
        <v>1</v>
      </c>
      <c r="C5" s="59" t="s">
        <v>421</v>
      </c>
      <c r="D5" s="59" t="s">
        <v>64</v>
      </c>
      <c r="E5" s="59">
        <f>SUMIF($U$5:$U$40,D5,$T$5:$T$40)+COUNTIF($D$4:D5,D5)</f>
        <v>10901</v>
      </c>
      <c r="F5" s="59" t="s">
        <v>65</v>
      </c>
      <c r="G5" s="73" t="s">
        <v>422</v>
      </c>
      <c r="H5" s="74" t="s">
        <v>64</v>
      </c>
      <c r="I5" s="74">
        <v>1</v>
      </c>
      <c r="J5" s="74" t="s">
        <v>423</v>
      </c>
      <c r="K5" s="74">
        <v>0</v>
      </c>
      <c r="L5" s="74" t="s">
        <v>423</v>
      </c>
      <c r="M5" s="74">
        <v>0</v>
      </c>
      <c r="N5" s="74" t="s">
        <v>423</v>
      </c>
      <c r="O5" s="74">
        <v>0</v>
      </c>
      <c r="R5" s="59">
        <v>1</v>
      </c>
      <c r="S5" s="59" t="s">
        <v>421</v>
      </c>
      <c r="T5" s="59">
        <f t="shared" ref="T5:T40" si="0">SUMIF($X$53:$Z$53,S5,$X$52:$Z$52)*10000+SUMIF($U$5:$U$40,U5,$R$5:$R$40)*100</f>
        <v>10100</v>
      </c>
      <c r="U5" s="59" t="s">
        <v>24</v>
      </c>
      <c r="V5" s="74">
        <v>5</v>
      </c>
      <c r="W5" s="74" t="s">
        <v>33</v>
      </c>
      <c r="X5" s="74">
        <v>8</v>
      </c>
      <c r="Y5" s="74" t="s">
        <v>28</v>
      </c>
      <c r="Z5" s="74">
        <v>6</v>
      </c>
      <c r="AA5" s="74" t="s">
        <v>35</v>
      </c>
      <c r="AB5" s="74">
        <v>8</v>
      </c>
      <c r="AC5" s="74" t="s">
        <v>423</v>
      </c>
      <c r="AD5" s="74" t="s">
        <v>423</v>
      </c>
      <c r="AE5" s="75" t="str">
        <f>CONCATENATE(W5,"：",X5," / ",Y5,"：",Z5," / ",AA5,"：",AB5)</f>
        <v>霊鳥：8 / 女神：6 / 神獣：8</v>
      </c>
    </row>
    <row r="6" spans="2:31">
      <c r="B6" s="59">
        <v>2</v>
      </c>
      <c r="C6" s="59" t="s">
        <v>421</v>
      </c>
      <c r="D6" s="59" t="s">
        <v>64</v>
      </c>
      <c r="E6" s="59">
        <f>SUMIF($U$5:$U$40,D6,$T$5:$T$40)+COUNTIF($D$4:D6,D6)</f>
        <v>10902</v>
      </c>
      <c r="F6" s="59" t="s">
        <v>66</v>
      </c>
      <c r="G6" s="73" t="s">
        <v>422</v>
      </c>
      <c r="H6" s="74" t="s">
        <v>64</v>
      </c>
      <c r="I6" s="74">
        <v>4</v>
      </c>
      <c r="J6" s="74" t="s">
        <v>423</v>
      </c>
      <c r="K6" s="74">
        <v>0</v>
      </c>
      <c r="L6" s="74" t="s">
        <v>423</v>
      </c>
      <c r="M6" s="74">
        <v>0</v>
      </c>
      <c r="N6" s="74" t="s">
        <v>423</v>
      </c>
      <c r="O6" s="74">
        <v>0</v>
      </c>
      <c r="R6" s="59">
        <v>2</v>
      </c>
      <c r="S6" s="59" t="s">
        <v>424</v>
      </c>
      <c r="T6" s="59">
        <f t="shared" si="0"/>
        <v>30200</v>
      </c>
      <c r="U6" s="59" t="s">
        <v>25</v>
      </c>
      <c r="V6" s="74">
        <v>5</v>
      </c>
      <c r="W6" s="74" t="s">
        <v>35</v>
      </c>
      <c r="X6" s="74">
        <v>8</v>
      </c>
      <c r="Y6" s="74" t="s">
        <v>31</v>
      </c>
      <c r="Z6" s="74">
        <v>7</v>
      </c>
      <c r="AA6" s="74" t="s">
        <v>36</v>
      </c>
      <c r="AB6" s="74">
        <v>8</v>
      </c>
      <c r="AC6" s="74" t="s">
        <v>423</v>
      </c>
      <c r="AD6" s="74" t="s">
        <v>423</v>
      </c>
      <c r="AE6" s="75" t="str">
        <f t="shared" ref="AE6:AE7" si="1">CONCATENATE(W6,"：",X6," / ",Y6,"：",Z6," / ",AA6,"：",AB6)</f>
        <v>神獣：8 / 地母神：7 / 龍神：8</v>
      </c>
    </row>
    <row r="7" spans="2:31">
      <c r="B7" s="59">
        <v>3</v>
      </c>
      <c r="C7" s="59" t="s">
        <v>421</v>
      </c>
      <c r="D7" s="59" t="s">
        <v>64</v>
      </c>
      <c r="E7" s="59">
        <f>SUMIF($U$5:$U$40,D7,$T$5:$T$40)+COUNTIF($D$4:D7,D7)</f>
        <v>10903</v>
      </c>
      <c r="F7" s="59" t="s">
        <v>67</v>
      </c>
      <c r="G7" s="73" t="s">
        <v>425</v>
      </c>
      <c r="H7" s="74" t="s">
        <v>32</v>
      </c>
      <c r="I7" s="74">
        <v>6</v>
      </c>
      <c r="J7" s="74" t="s">
        <v>33</v>
      </c>
      <c r="K7" s="74">
        <v>8</v>
      </c>
      <c r="L7" s="74" t="s">
        <v>423</v>
      </c>
      <c r="M7" s="74">
        <v>0</v>
      </c>
      <c r="N7" s="74" t="s">
        <v>423</v>
      </c>
      <c r="O7" s="74">
        <v>0</v>
      </c>
      <c r="R7" s="59">
        <v>3</v>
      </c>
      <c r="S7" s="59" t="s">
        <v>424</v>
      </c>
      <c r="T7" s="59">
        <f t="shared" si="0"/>
        <v>30300</v>
      </c>
      <c r="U7" s="59" t="s">
        <v>26</v>
      </c>
      <c r="V7" s="74">
        <v>5</v>
      </c>
      <c r="W7" s="74" t="s">
        <v>27</v>
      </c>
      <c r="X7" s="74">
        <v>7</v>
      </c>
      <c r="Y7" s="74" t="s">
        <v>34</v>
      </c>
      <c r="Z7" s="74">
        <v>8</v>
      </c>
      <c r="AA7" s="74" t="s">
        <v>48</v>
      </c>
      <c r="AB7" s="74">
        <v>8</v>
      </c>
      <c r="AC7" s="74" t="s">
        <v>423</v>
      </c>
      <c r="AD7" s="74" t="s">
        <v>423</v>
      </c>
      <c r="AE7" s="75" t="str">
        <f t="shared" si="1"/>
        <v>邪神：7 / 死神：8 / 外道：8</v>
      </c>
    </row>
    <row r="8" spans="2:31">
      <c r="B8" s="59">
        <v>4</v>
      </c>
      <c r="C8" s="59" t="s">
        <v>421</v>
      </c>
      <c r="D8" s="59" t="s">
        <v>64</v>
      </c>
      <c r="E8" s="59">
        <f>SUMIF($U$5:$U$40,D8,$T$5:$T$40)+COUNTIF($D$4:D8,D8)</f>
        <v>10904</v>
      </c>
      <c r="F8" s="59" t="s">
        <v>68</v>
      </c>
      <c r="G8" s="73" t="s">
        <v>425</v>
      </c>
      <c r="H8" s="74" t="s">
        <v>32</v>
      </c>
      <c r="I8" s="74">
        <v>8</v>
      </c>
      <c r="J8" s="74" t="s">
        <v>27</v>
      </c>
      <c r="K8" s="74">
        <v>7</v>
      </c>
      <c r="L8" s="74" t="s">
        <v>423</v>
      </c>
      <c r="M8" s="74">
        <v>0</v>
      </c>
      <c r="N8" s="74" t="s">
        <v>423</v>
      </c>
      <c r="O8" s="74">
        <v>0</v>
      </c>
      <c r="R8" s="59">
        <v>4</v>
      </c>
      <c r="S8" s="59" t="s">
        <v>421</v>
      </c>
      <c r="T8" s="59">
        <f t="shared" si="0"/>
        <v>10400</v>
      </c>
      <c r="U8" s="59" t="s">
        <v>27</v>
      </c>
      <c r="V8" s="74">
        <v>4</v>
      </c>
      <c r="W8" s="74" t="s">
        <v>426</v>
      </c>
      <c r="X8" s="74">
        <v>7</v>
      </c>
      <c r="Y8" s="74" t="s">
        <v>37</v>
      </c>
      <c r="Z8" s="74">
        <v>5</v>
      </c>
      <c r="AA8" s="74" t="s">
        <v>423</v>
      </c>
      <c r="AB8" s="74" t="s">
        <v>423</v>
      </c>
      <c r="AC8" s="74" t="s">
        <v>423</v>
      </c>
      <c r="AD8" s="74" t="s">
        <v>423</v>
      </c>
      <c r="AE8" s="75" t="str">
        <f>CONCATENATE(W8,"：",X8," / ",Y8,"：",Z8)</f>
        <v>凶鳥：7 / 堕天使：5</v>
      </c>
    </row>
    <row r="9" spans="2:31">
      <c r="B9" s="59">
        <v>5</v>
      </c>
      <c r="C9" s="59" t="s">
        <v>421</v>
      </c>
      <c r="D9" s="59" t="s">
        <v>64</v>
      </c>
      <c r="E9" s="59">
        <f>SUMIF($U$5:$U$40,D9,$T$5:$T$40)+COUNTIF($D$4:D9,D9)</f>
        <v>10905</v>
      </c>
      <c r="F9" s="59" t="s">
        <v>69</v>
      </c>
      <c r="G9" s="73" t="s">
        <v>425</v>
      </c>
      <c r="H9" s="74" t="s">
        <v>32</v>
      </c>
      <c r="I9" s="74">
        <v>8</v>
      </c>
      <c r="J9" s="74" t="s">
        <v>58</v>
      </c>
      <c r="K9" s="74">
        <v>6</v>
      </c>
      <c r="L9" s="74" t="s">
        <v>423</v>
      </c>
      <c r="M9" s="74">
        <v>0</v>
      </c>
      <c r="N9" s="74" t="s">
        <v>423</v>
      </c>
      <c r="O9" s="74">
        <v>0</v>
      </c>
      <c r="R9" s="59">
        <v>5</v>
      </c>
      <c r="S9" s="59" t="s">
        <v>421</v>
      </c>
      <c r="T9" s="59">
        <f t="shared" si="0"/>
        <v>10500</v>
      </c>
      <c r="U9" s="59" t="s">
        <v>28</v>
      </c>
      <c r="V9" s="74">
        <v>4</v>
      </c>
      <c r="W9" s="74" t="s">
        <v>33</v>
      </c>
      <c r="X9" s="74">
        <v>6</v>
      </c>
      <c r="Y9" s="74" t="s">
        <v>42</v>
      </c>
      <c r="Z9" s="74">
        <v>7</v>
      </c>
      <c r="AA9" s="74" t="s">
        <v>423</v>
      </c>
      <c r="AB9" s="74" t="s">
        <v>423</v>
      </c>
      <c r="AC9" s="74" t="s">
        <v>423</v>
      </c>
      <c r="AD9" s="74" t="s">
        <v>423</v>
      </c>
      <c r="AE9" s="75" t="str">
        <f t="shared" ref="AE9:AE27" si="2">CONCATENATE(W9,"：",X9," / ",Y9,"：",Z9)</f>
        <v>霊鳥：6 / 妖魔：7</v>
      </c>
    </row>
    <row r="10" spans="2:31">
      <c r="B10" s="59">
        <v>6</v>
      </c>
      <c r="C10" s="59" t="s">
        <v>421</v>
      </c>
      <c r="D10" s="59" t="s">
        <v>70</v>
      </c>
      <c r="E10" s="59">
        <f>SUMIF($U$5:$U$40,D10,$T$5:$T$40)+COUNTIF($D$4:D10,D10)</f>
        <v>13501</v>
      </c>
      <c r="F10" s="59" t="s">
        <v>71</v>
      </c>
      <c r="G10" s="73" t="s">
        <v>425</v>
      </c>
      <c r="H10" s="74" t="s">
        <v>423</v>
      </c>
      <c r="I10" s="74">
        <v>0</v>
      </c>
      <c r="J10" s="74" t="s">
        <v>51</v>
      </c>
      <c r="K10" s="74">
        <v>8</v>
      </c>
      <c r="L10" s="74" t="s">
        <v>54</v>
      </c>
      <c r="M10" s="74">
        <v>8</v>
      </c>
      <c r="N10" s="74" t="s">
        <v>423</v>
      </c>
      <c r="O10" s="74">
        <v>0</v>
      </c>
      <c r="R10" s="59">
        <v>6</v>
      </c>
      <c r="S10" s="59" t="s">
        <v>421</v>
      </c>
      <c r="T10" s="59">
        <f t="shared" si="0"/>
        <v>10600</v>
      </c>
      <c r="U10" s="59" t="s">
        <v>29</v>
      </c>
      <c r="V10" s="74">
        <v>4</v>
      </c>
      <c r="W10" s="74" t="s">
        <v>33</v>
      </c>
      <c r="X10" s="74">
        <v>6</v>
      </c>
      <c r="Y10" s="74" t="s">
        <v>35</v>
      </c>
      <c r="Z10" s="74">
        <v>6</v>
      </c>
      <c r="AA10" s="74" t="s">
        <v>423</v>
      </c>
      <c r="AB10" s="74" t="s">
        <v>423</v>
      </c>
      <c r="AC10" s="74" t="s">
        <v>423</v>
      </c>
      <c r="AD10" s="74" t="s">
        <v>423</v>
      </c>
      <c r="AE10" s="75" t="str">
        <f t="shared" si="2"/>
        <v>霊鳥：6 / 神獣：6</v>
      </c>
    </row>
    <row r="11" spans="2:31">
      <c r="B11" s="59">
        <v>7</v>
      </c>
      <c r="C11" s="59" t="s">
        <v>421</v>
      </c>
      <c r="D11" s="59" t="s">
        <v>70</v>
      </c>
      <c r="E11" s="59">
        <f>SUMIF($U$5:$U$40,D11,$T$5:$T$40)+COUNTIF($D$4:D11,D11)</f>
        <v>13502</v>
      </c>
      <c r="F11" s="59" t="s">
        <v>72</v>
      </c>
      <c r="G11" s="73" t="s">
        <v>425</v>
      </c>
      <c r="H11" s="74" t="s">
        <v>423</v>
      </c>
      <c r="I11" s="74">
        <v>0</v>
      </c>
      <c r="J11" s="74" t="s">
        <v>51</v>
      </c>
      <c r="K11" s="74">
        <v>8</v>
      </c>
      <c r="L11" s="74" t="s">
        <v>54</v>
      </c>
      <c r="M11" s="74">
        <v>8</v>
      </c>
      <c r="N11" s="74" t="s">
        <v>423</v>
      </c>
      <c r="O11" s="74">
        <v>0</v>
      </c>
      <c r="R11" s="59">
        <v>7</v>
      </c>
      <c r="S11" s="59" t="s">
        <v>424</v>
      </c>
      <c r="T11" s="59">
        <f t="shared" si="0"/>
        <v>30700</v>
      </c>
      <c r="U11" s="59" t="s">
        <v>30</v>
      </c>
      <c r="V11" s="74">
        <v>4</v>
      </c>
      <c r="W11" s="74" t="s">
        <v>427</v>
      </c>
      <c r="X11" s="74">
        <v>6</v>
      </c>
      <c r="Y11" s="74" t="s">
        <v>35</v>
      </c>
      <c r="Z11" s="74">
        <v>6</v>
      </c>
      <c r="AA11" s="74" t="s">
        <v>423</v>
      </c>
      <c r="AB11" s="74" t="s">
        <v>423</v>
      </c>
      <c r="AC11" s="74" t="s">
        <v>423</v>
      </c>
      <c r="AD11" s="74" t="s">
        <v>423</v>
      </c>
      <c r="AE11" s="75" t="str">
        <f t="shared" si="2"/>
        <v>竜神：6 / 神獣：6</v>
      </c>
    </row>
    <row r="12" spans="2:31">
      <c r="B12" s="59">
        <v>8</v>
      </c>
      <c r="C12" s="59" t="s">
        <v>421</v>
      </c>
      <c r="D12" s="59" t="s">
        <v>70</v>
      </c>
      <c r="E12" s="59">
        <f>SUMIF($U$5:$U$40,D12,$T$5:$T$40)+COUNTIF($D$4:D12,D12)</f>
        <v>13503</v>
      </c>
      <c r="F12" s="59" t="s">
        <v>73</v>
      </c>
      <c r="G12" s="73" t="s">
        <v>425</v>
      </c>
      <c r="H12" s="74" t="s">
        <v>423</v>
      </c>
      <c r="I12" s="74">
        <v>0</v>
      </c>
      <c r="J12" s="74" t="s">
        <v>51</v>
      </c>
      <c r="K12" s="74">
        <v>8</v>
      </c>
      <c r="L12" s="74" t="s">
        <v>54</v>
      </c>
      <c r="M12" s="74">
        <v>8</v>
      </c>
      <c r="N12" s="74" t="s">
        <v>423</v>
      </c>
      <c r="O12" s="74">
        <v>0</v>
      </c>
      <c r="R12" s="59">
        <v>8</v>
      </c>
      <c r="S12" s="59" t="s">
        <v>424</v>
      </c>
      <c r="T12" s="59">
        <f t="shared" si="0"/>
        <v>30800</v>
      </c>
      <c r="U12" s="59" t="s">
        <v>31</v>
      </c>
      <c r="V12" s="74">
        <v>4</v>
      </c>
      <c r="W12" s="74" t="s">
        <v>38</v>
      </c>
      <c r="X12" s="74">
        <v>7</v>
      </c>
      <c r="Y12" s="74" t="s">
        <v>36</v>
      </c>
      <c r="Z12" s="74">
        <v>5</v>
      </c>
      <c r="AA12" s="74" t="s">
        <v>423</v>
      </c>
      <c r="AB12" s="74" t="s">
        <v>423</v>
      </c>
      <c r="AC12" s="74" t="s">
        <v>423</v>
      </c>
      <c r="AD12" s="74" t="s">
        <v>423</v>
      </c>
      <c r="AE12" s="75" t="str">
        <f t="shared" si="2"/>
        <v>鬼女：7 / 龍神：5</v>
      </c>
    </row>
    <row r="13" spans="2:31">
      <c r="B13" s="59">
        <v>9</v>
      </c>
      <c r="C13" s="59" t="s">
        <v>421</v>
      </c>
      <c r="D13" s="59" t="s">
        <v>70</v>
      </c>
      <c r="E13" s="59">
        <f>SUMIF($U$5:$U$40,D13,$T$5:$T$40)+COUNTIF($D$4:D13,D13)</f>
        <v>13504</v>
      </c>
      <c r="F13" s="59" t="s">
        <v>74</v>
      </c>
      <c r="G13" s="73" t="s">
        <v>425</v>
      </c>
      <c r="H13" s="74" t="s">
        <v>423</v>
      </c>
      <c r="I13" s="74">
        <v>0</v>
      </c>
      <c r="J13" s="74" t="s">
        <v>51</v>
      </c>
      <c r="K13" s="74">
        <v>8</v>
      </c>
      <c r="L13" s="74" t="s">
        <v>54</v>
      </c>
      <c r="M13" s="74">
        <v>8</v>
      </c>
      <c r="N13" s="74" t="s">
        <v>423</v>
      </c>
      <c r="O13" s="74">
        <v>0</v>
      </c>
      <c r="R13" s="59">
        <v>9</v>
      </c>
      <c r="S13" s="59" t="s">
        <v>421</v>
      </c>
      <c r="T13" s="59">
        <f t="shared" si="0"/>
        <v>10900</v>
      </c>
      <c r="U13" s="59" t="s">
        <v>32</v>
      </c>
      <c r="V13" s="74">
        <v>3</v>
      </c>
      <c r="W13" s="74" t="s">
        <v>49</v>
      </c>
      <c r="X13" s="74">
        <v>10</v>
      </c>
      <c r="Y13" s="74" t="s">
        <v>43</v>
      </c>
      <c r="Z13" s="74">
        <v>6</v>
      </c>
      <c r="AA13" s="74" t="s">
        <v>423</v>
      </c>
      <c r="AB13" s="74" t="s">
        <v>423</v>
      </c>
      <c r="AC13" s="74" t="s">
        <v>423</v>
      </c>
      <c r="AD13" s="74" t="s">
        <v>423</v>
      </c>
      <c r="AE13" s="75" t="str">
        <f t="shared" si="2"/>
        <v>天使：10 / 聖獣：6</v>
      </c>
    </row>
    <row r="14" spans="2:31">
      <c r="B14" s="59">
        <v>10</v>
      </c>
      <c r="C14" s="59" t="s">
        <v>421</v>
      </c>
      <c r="D14" s="59" t="s">
        <v>70</v>
      </c>
      <c r="E14" s="59">
        <f>SUMIF($U$5:$U$40,D14,$T$5:$T$40)+COUNTIF($D$4:D14,D14)</f>
        <v>13505</v>
      </c>
      <c r="F14" s="59" t="s">
        <v>75</v>
      </c>
      <c r="G14" s="73" t="s">
        <v>425</v>
      </c>
      <c r="H14" s="74" t="s">
        <v>58</v>
      </c>
      <c r="I14" s="74">
        <v>8</v>
      </c>
      <c r="J14" s="74" t="s">
        <v>51</v>
      </c>
      <c r="K14" s="74">
        <v>9</v>
      </c>
      <c r="L14" s="74" t="s">
        <v>423</v>
      </c>
      <c r="M14" s="74">
        <v>0</v>
      </c>
      <c r="N14" s="74" t="s">
        <v>423</v>
      </c>
      <c r="O14" s="74">
        <v>0</v>
      </c>
      <c r="R14" s="59">
        <v>10</v>
      </c>
      <c r="S14" s="59" t="s">
        <v>421</v>
      </c>
      <c r="T14" s="59">
        <f t="shared" si="0"/>
        <v>11000</v>
      </c>
      <c r="U14" s="59" t="s">
        <v>33</v>
      </c>
      <c r="V14" s="74">
        <v>3</v>
      </c>
      <c r="W14" s="74" t="s">
        <v>50</v>
      </c>
      <c r="X14" s="74">
        <v>5</v>
      </c>
      <c r="Y14" s="74" t="s">
        <v>42</v>
      </c>
      <c r="Z14" s="74">
        <v>4</v>
      </c>
      <c r="AA14" s="74" t="s">
        <v>423</v>
      </c>
      <c r="AB14" s="74" t="s">
        <v>423</v>
      </c>
      <c r="AC14" s="74" t="s">
        <v>423</v>
      </c>
      <c r="AD14" s="74" t="s">
        <v>423</v>
      </c>
      <c r="AE14" s="75" t="str">
        <f t="shared" si="2"/>
        <v>妖鳥：5 / 妖魔：4</v>
      </c>
    </row>
    <row r="15" spans="2:31">
      <c r="B15" s="59">
        <v>11</v>
      </c>
      <c r="C15" s="59" t="s">
        <v>421</v>
      </c>
      <c r="D15" s="59" t="s">
        <v>70</v>
      </c>
      <c r="E15" s="59">
        <f>SUMIF($U$5:$U$40,D15,$T$5:$T$40)+COUNTIF($D$4:D15,D15)</f>
        <v>13506</v>
      </c>
      <c r="F15" s="59" t="s">
        <v>76</v>
      </c>
      <c r="G15" s="73" t="s">
        <v>425</v>
      </c>
      <c r="H15" s="76" t="s">
        <v>58</v>
      </c>
      <c r="I15" s="76">
        <v>9</v>
      </c>
      <c r="J15" s="76" t="s">
        <v>28</v>
      </c>
      <c r="K15" s="76">
        <v>6</v>
      </c>
      <c r="L15" s="76" t="s">
        <v>31</v>
      </c>
      <c r="M15" s="76">
        <v>8</v>
      </c>
      <c r="N15" s="76" t="s">
        <v>423</v>
      </c>
      <c r="O15" s="76">
        <v>0</v>
      </c>
      <c r="R15" s="59">
        <v>11</v>
      </c>
      <c r="S15" s="59" t="s">
        <v>428</v>
      </c>
      <c r="T15" s="59">
        <f t="shared" si="0"/>
        <v>21100</v>
      </c>
      <c r="U15" s="59" t="s">
        <v>34</v>
      </c>
      <c r="V15" s="74">
        <v>3</v>
      </c>
      <c r="W15" s="74" t="s">
        <v>41</v>
      </c>
      <c r="X15" s="74">
        <v>6</v>
      </c>
      <c r="Y15" s="74" t="s">
        <v>46</v>
      </c>
      <c r="Z15" s="74">
        <v>7</v>
      </c>
      <c r="AA15" s="74" t="s">
        <v>423</v>
      </c>
      <c r="AB15" s="74" t="s">
        <v>423</v>
      </c>
      <c r="AC15" s="74" t="s">
        <v>423</v>
      </c>
      <c r="AD15" s="74" t="s">
        <v>423</v>
      </c>
      <c r="AE15" s="75" t="str">
        <f t="shared" si="2"/>
        <v>邪鬼：6 / 夜魔：7</v>
      </c>
    </row>
    <row r="16" spans="2:31">
      <c r="B16" s="59">
        <v>12</v>
      </c>
      <c r="C16" s="59" t="s">
        <v>421</v>
      </c>
      <c r="D16" s="59" t="s">
        <v>77</v>
      </c>
      <c r="E16" s="59">
        <f>SUMIF($U$5:$U$40,D16,$T$5:$T$40)+COUNTIF($D$4:D16,D16)</f>
        <v>10101</v>
      </c>
      <c r="F16" s="59" t="s">
        <v>78</v>
      </c>
      <c r="G16" s="73" t="s">
        <v>422</v>
      </c>
      <c r="H16" s="74" t="s">
        <v>77</v>
      </c>
      <c r="I16" s="74">
        <v>1</v>
      </c>
      <c r="J16" s="74" t="s">
        <v>423</v>
      </c>
      <c r="K16" s="74">
        <v>0</v>
      </c>
      <c r="L16" s="74" t="s">
        <v>423</v>
      </c>
      <c r="M16" s="74">
        <v>0</v>
      </c>
      <c r="N16" s="74" t="s">
        <v>423</v>
      </c>
      <c r="O16" s="74">
        <v>0</v>
      </c>
      <c r="R16" s="59">
        <v>12</v>
      </c>
      <c r="S16" s="59" t="s">
        <v>428</v>
      </c>
      <c r="T16" s="59">
        <f t="shared" si="0"/>
        <v>21200</v>
      </c>
      <c r="U16" s="59" t="s">
        <v>35</v>
      </c>
      <c r="V16" s="74">
        <v>3</v>
      </c>
      <c r="W16" s="74" t="s">
        <v>42</v>
      </c>
      <c r="X16" s="74">
        <v>4</v>
      </c>
      <c r="Y16" s="74" t="s">
        <v>52</v>
      </c>
      <c r="Z16" s="74">
        <v>3</v>
      </c>
      <c r="AA16" s="74" t="s">
        <v>423</v>
      </c>
      <c r="AB16" s="74" t="s">
        <v>423</v>
      </c>
      <c r="AC16" s="74" t="s">
        <v>423</v>
      </c>
      <c r="AD16" s="74" t="s">
        <v>423</v>
      </c>
      <c r="AE16" s="75" t="str">
        <f t="shared" si="2"/>
        <v>妖魔：4 / 魔獣：3</v>
      </c>
    </row>
    <row r="17" spans="2:31">
      <c r="B17" s="59">
        <v>13</v>
      </c>
      <c r="C17" s="59" t="s">
        <v>421</v>
      </c>
      <c r="D17" s="59" t="s">
        <v>77</v>
      </c>
      <c r="E17" s="59">
        <f>SUMIF($U$5:$U$40,D17,$T$5:$T$40)+COUNTIF($D$4:D17,D17)</f>
        <v>10102</v>
      </c>
      <c r="F17" s="59" t="s">
        <v>79</v>
      </c>
      <c r="G17" s="73" t="s">
        <v>422</v>
      </c>
      <c r="H17" s="74" t="s">
        <v>77</v>
      </c>
      <c r="I17" s="74">
        <v>1</v>
      </c>
      <c r="J17" s="74" t="s">
        <v>423</v>
      </c>
      <c r="K17" s="74">
        <v>0</v>
      </c>
      <c r="L17" s="74" t="s">
        <v>423</v>
      </c>
      <c r="M17" s="74">
        <v>0</v>
      </c>
      <c r="N17" s="74" t="s">
        <v>423</v>
      </c>
      <c r="O17" s="74">
        <v>0</v>
      </c>
      <c r="R17" s="59">
        <v>13</v>
      </c>
      <c r="S17" s="59" t="s">
        <v>424</v>
      </c>
      <c r="T17" s="59">
        <f t="shared" si="0"/>
        <v>31300</v>
      </c>
      <c r="U17" s="59" t="s">
        <v>36</v>
      </c>
      <c r="V17" s="74">
        <v>3</v>
      </c>
      <c r="W17" s="74" t="s">
        <v>45</v>
      </c>
      <c r="X17" s="74">
        <v>4</v>
      </c>
      <c r="Y17" s="74" t="s">
        <v>57</v>
      </c>
      <c r="Z17" s="74">
        <v>5</v>
      </c>
      <c r="AA17" s="74" t="s">
        <v>423</v>
      </c>
      <c r="AB17" s="74" t="s">
        <v>423</v>
      </c>
      <c r="AC17" s="74" t="s">
        <v>423</v>
      </c>
      <c r="AD17" s="74" t="s">
        <v>423</v>
      </c>
      <c r="AE17" s="75" t="str">
        <f t="shared" si="2"/>
        <v>龍王：4 / 邪龍：5</v>
      </c>
    </row>
    <row r="18" spans="2:31">
      <c r="B18" s="59">
        <v>14</v>
      </c>
      <c r="C18" s="59" t="s">
        <v>421</v>
      </c>
      <c r="D18" s="59" t="s">
        <v>77</v>
      </c>
      <c r="E18" s="59">
        <f>SUMIF($U$5:$U$40,D18,$T$5:$T$40)+COUNTIF($D$4:D18,D18)</f>
        <v>10103</v>
      </c>
      <c r="F18" s="59" t="s">
        <v>429</v>
      </c>
      <c r="G18" s="73" t="s">
        <v>422</v>
      </c>
      <c r="H18" s="74" t="s">
        <v>77</v>
      </c>
      <c r="I18" s="74">
        <v>3</v>
      </c>
      <c r="J18" s="74" t="s">
        <v>423</v>
      </c>
      <c r="K18" s="74">
        <v>0</v>
      </c>
      <c r="L18" s="74" t="s">
        <v>423</v>
      </c>
      <c r="M18" s="74">
        <v>0</v>
      </c>
      <c r="N18" s="74" t="s">
        <v>423</v>
      </c>
      <c r="O18" s="74">
        <v>0</v>
      </c>
      <c r="R18" s="59">
        <v>14</v>
      </c>
      <c r="S18" s="59" t="s">
        <v>424</v>
      </c>
      <c r="T18" s="59">
        <f t="shared" si="0"/>
        <v>31400</v>
      </c>
      <c r="U18" s="59" t="s">
        <v>37</v>
      </c>
      <c r="V18" s="74">
        <v>3</v>
      </c>
      <c r="W18" s="74" t="s">
        <v>49</v>
      </c>
      <c r="X18" s="74">
        <v>3</v>
      </c>
      <c r="Y18" s="74" t="s">
        <v>48</v>
      </c>
      <c r="Z18" s="74">
        <v>4</v>
      </c>
      <c r="AA18" s="74" t="s">
        <v>423</v>
      </c>
      <c r="AB18" s="74" t="s">
        <v>423</v>
      </c>
      <c r="AC18" s="74" t="s">
        <v>423</v>
      </c>
      <c r="AD18" s="74" t="s">
        <v>423</v>
      </c>
      <c r="AE18" s="75" t="str">
        <f t="shared" si="2"/>
        <v>天使：3 / 外道：4</v>
      </c>
    </row>
    <row r="19" spans="2:31">
      <c r="B19" s="59">
        <v>15</v>
      </c>
      <c r="C19" s="59" t="s">
        <v>421</v>
      </c>
      <c r="D19" s="59" t="s">
        <v>77</v>
      </c>
      <c r="E19" s="59">
        <f>SUMIF($U$5:$U$40,D19,$T$5:$T$40)+COUNTIF($D$4:D19,D19)</f>
        <v>10104</v>
      </c>
      <c r="F19" s="59" t="s">
        <v>81</v>
      </c>
      <c r="G19" s="73" t="s">
        <v>422</v>
      </c>
      <c r="H19" s="74" t="s">
        <v>77</v>
      </c>
      <c r="I19" s="74">
        <v>4</v>
      </c>
      <c r="J19" s="74" t="s">
        <v>423</v>
      </c>
      <c r="K19" s="74">
        <v>0</v>
      </c>
      <c r="L19" s="74" t="s">
        <v>423</v>
      </c>
      <c r="M19" s="74">
        <v>0</v>
      </c>
      <c r="N19" s="74" t="s">
        <v>423</v>
      </c>
      <c r="O19" s="74">
        <v>0</v>
      </c>
      <c r="R19" s="59">
        <v>15</v>
      </c>
      <c r="S19" s="59" t="s">
        <v>424</v>
      </c>
      <c r="T19" s="59">
        <f t="shared" si="0"/>
        <v>31500</v>
      </c>
      <c r="U19" s="59" t="s">
        <v>38</v>
      </c>
      <c r="V19" s="74">
        <v>3</v>
      </c>
      <c r="W19" s="74" t="s">
        <v>50</v>
      </c>
      <c r="X19" s="74">
        <v>4</v>
      </c>
      <c r="Y19" s="74" t="s">
        <v>55</v>
      </c>
      <c r="Z19" s="74">
        <v>4</v>
      </c>
      <c r="AA19" s="74" t="s">
        <v>423</v>
      </c>
      <c r="AB19" s="74" t="s">
        <v>423</v>
      </c>
      <c r="AC19" s="74" t="s">
        <v>423</v>
      </c>
      <c r="AD19" s="74" t="s">
        <v>423</v>
      </c>
      <c r="AE19" s="75" t="str">
        <f t="shared" si="2"/>
        <v>妖鳥：4 / 妖鬼：4</v>
      </c>
    </row>
    <row r="20" spans="2:31">
      <c r="B20" s="59">
        <v>16</v>
      </c>
      <c r="C20" s="59" t="s">
        <v>421</v>
      </c>
      <c r="D20" s="59" t="s">
        <v>77</v>
      </c>
      <c r="E20" s="59">
        <f>SUMIF($U$5:$U$40,D20,$T$5:$T$40)+COUNTIF($D$4:D20,D20)</f>
        <v>10105</v>
      </c>
      <c r="F20" s="59" t="s">
        <v>82</v>
      </c>
      <c r="G20" s="73" t="s">
        <v>422</v>
      </c>
      <c r="H20" s="74" t="s">
        <v>77</v>
      </c>
      <c r="I20" s="74">
        <v>5</v>
      </c>
      <c r="J20" s="74" t="s">
        <v>423</v>
      </c>
      <c r="K20" s="74">
        <v>0</v>
      </c>
      <c r="L20" s="74" t="s">
        <v>423</v>
      </c>
      <c r="M20" s="74">
        <v>0</v>
      </c>
      <c r="N20" s="74" t="s">
        <v>423</v>
      </c>
      <c r="O20" s="74">
        <v>0</v>
      </c>
      <c r="R20" s="59">
        <v>16</v>
      </c>
      <c r="S20" s="59" t="s">
        <v>424</v>
      </c>
      <c r="T20" s="59">
        <f t="shared" si="0"/>
        <v>31600</v>
      </c>
      <c r="U20" s="59" t="s">
        <v>39</v>
      </c>
      <c r="V20" s="74">
        <v>3</v>
      </c>
      <c r="W20" s="74" t="s">
        <v>41</v>
      </c>
      <c r="X20" s="74">
        <v>5</v>
      </c>
      <c r="Y20" s="74" t="s">
        <v>55</v>
      </c>
      <c r="Z20" s="74">
        <v>8</v>
      </c>
      <c r="AA20" s="74" t="s">
        <v>423</v>
      </c>
      <c r="AB20" s="74" t="s">
        <v>423</v>
      </c>
      <c r="AC20" s="74" t="s">
        <v>423</v>
      </c>
      <c r="AD20" s="74" t="s">
        <v>423</v>
      </c>
      <c r="AE20" s="75" t="str">
        <f t="shared" si="2"/>
        <v>邪鬼：5 / 妖鬼：8</v>
      </c>
    </row>
    <row r="21" spans="2:31">
      <c r="B21" s="59">
        <v>17</v>
      </c>
      <c r="C21" s="59" t="s">
        <v>421</v>
      </c>
      <c r="D21" s="59" t="s">
        <v>77</v>
      </c>
      <c r="E21" s="59">
        <f>SUMIF($U$5:$U$40,D21,$T$5:$T$40)+COUNTIF($D$4:D21,D21)</f>
        <v>10106</v>
      </c>
      <c r="F21" s="59" t="s">
        <v>83</v>
      </c>
      <c r="G21" s="73" t="s">
        <v>425</v>
      </c>
      <c r="H21" s="74" t="s">
        <v>24</v>
      </c>
      <c r="I21" s="74">
        <v>1</v>
      </c>
      <c r="J21" s="74" t="s">
        <v>39</v>
      </c>
      <c r="K21" s="74">
        <v>1</v>
      </c>
      <c r="L21" s="74" t="s">
        <v>423</v>
      </c>
      <c r="M21" s="74">
        <v>0</v>
      </c>
      <c r="N21" s="74" t="s">
        <v>423</v>
      </c>
      <c r="O21" s="74">
        <v>0</v>
      </c>
      <c r="R21" s="59">
        <v>17</v>
      </c>
      <c r="S21" s="59" t="s">
        <v>421</v>
      </c>
      <c r="T21" s="59">
        <f t="shared" si="0"/>
        <v>11700</v>
      </c>
      <c r="U21" s="59" t="s">
        <v>40</v>
      </c>
      <c r="V21" s="74">
        <v>2</v>
      </c>
      <c r="W21" s="74" t="s">
        <v>50</v>
      </c>
      <c r="X21" s="74">
        <v>4</v>
      </c>
      <c r="Y21" s="74" t="s">
        <v>57</v>
      </c>
      <c r="Z21" s="74">
        <v>4</v>
      </c>
      <c r="AA21" s="74" t="s">
        <v>423</v>
      </c>
      <c r="AB21" s="74" t="s">
        <v>423</v>
      </c>
      <c r="AC21" s="74" t="s">
        <v>423</v>
      </c>
      <c r="AD21" s="74" t="s">
        <v>423</v>
      </c>
      <c r="AE21" s="75" t="str">
        <f t="shared" si="2"/>
        <v>妖鳥：4 / 邪龍：4</v>
      </c>
    </row>
    <row r="22" spans="2:31">
      <c r="B22" s="59">
        <v>18</v>
      </c>
      <c r="C22" s="59" t="s">
        <v>421</v>
      </c>
      <c r="D22" s="59" t="s">
        <v>77</v>
      </c>
      <c r="E22" s="59">
        <f>SUMIF($U$5:$U$40,D22,$T$5:$T$40)+COUNTIF($D$4:D22,D22)</f>
        <v>10107</v>
      </c>
      <c r="F22" s="59" t="s">
        <v>84</v>
      </c>
      <c r="G22" s="73" t="s">
        <v>425</v>
      </c>
      <c r="H22" s="74" t="s">
        <v>24</v>
      </c>
      <c r="I22" s="74">
        <v>7</v>
      </c>
      <c r="J22" s="74" t="s">
        <v>36</v>
      </c>
      <c r="K22" s="74">
        <v>8</v>
      </c>
      <c r="L22" s="74" t="s">
        <v>33</v>
      </c>
      <c r="M22" s="74">
        <v>9</v>
      </c>
      <c r="N22" s="74" t="s">
        <v>423</v>
      </c>
      <c r="O22" s="74">
        <v>0</v>
      </c>
      <c r="R22" s="59">
        <v>18</v>
      </c>
      <c r="S22" s="59" t="s">
        <v>421</v>
      </c>
      <c r="T22" s="59">
        <f t="shared" si="0"/>
        <v>11800</v>
      </c>
      <c r="U22" s="59" t="s">
        <v>41</v>
      </c>
      <c r="V22" s="74">
        <v>2</v>
      </c>
      <c r="W22" s="74" t="s">
        <v>51</v>
      </c>
      <c r="X22" s="74">
        <v>3</v>
      </c>
      <c r="Y22" s="74" t="s">
        <v>48</v>
      </c>
      <c r="Z22" s="74">
        <v>4</v>
      </c>
      <c r="AA22" s="74" t="s">
        <v>423</v>
      </c>
      <c r="AB22" s="74" t="s">
        <v>423</v>
      </c>
      <c r="AC22" s="74" t="s">
        <v>423</v>
      </c>
      <c r="AD22" s="74" t="s">
        <v>423</v>
      </c>
      <c r="AE22" s="75" t="str">
        <f t="shared" si="2"/>
        <v>地霊：3 / 外道：4</v>
      </c>
    </row>
    <row r="23" spans="2:31">
      <c r="B23" s="59">
        <v>19</v>
      </c>
      <c r="C23" s="59" t="s">
        <v>421</v>
      </c>
      <c r="D23" s="59" t="s">
        <v>85</v>
      </c>
      <c r="E23" s="59">
        <f>SUMIF($U$5:$U$40,D23,$T$5:$T$40)+COUNTIF($D$4:D23,D23)</f>
        <v>10401</v>
      </c>
      <c r="F23" s="59" t="s">
        <v>86</v>
      </c>
      <c r="G23" s="73" t="s">
        <v>422</v>
      </c>
      <c r="H23" s="74" t="s">
        <v>85</v>
      </c>
      <c r="I23" s="74">
        <v>1</v>
      </c>
      <c r="J23" s="74" t="s">
        <v>423</v>
      </c>
      <c r="K23" s="74">
        <v>0</v>
      </c>
      <c r="L23" s="74" t="s">
        <v>423</v>
      </c>
      <c r="M23" s="74">
        <v>0</v>
      </c>
      <c r="N23" s="74" t="s">
        <v>423</v>
      </c>
      <c r="O23" s="74">
        <v>0</v>
      </c>
      <c r="R23" s="59">
        <v>19</v>
      </c>
      <c r="S23" s="59" t="s">
        <v>421</v>
      </c>
      <c r="T23" s="59">
        <f t="shared" si="0"/>
        <v>11900</v>
      </c>
      <c r="U23" s="59" t="s">
        <v>42</v>
      </c>
      <c r="V23" s="74">
        <v>2</v>
      </c>
      <c r="W23" s="74" t="s">
        <v>50</v>
      </c>
      <c r="X23" s="74">
        <v>4</v>
      </c>
      <c r="Y23" s="74" t="s">
        <v>53</v>
      </c>
      <c r="Z23" s="74">
        <v>4</v>
      </c>
      <c r="AA23" s="74" t="s">
        <v>423</v>
      </c>
      <c r="AB23" s="74" t="s">
        <v>423</v>
      </c>
      <c r="AC23" s="74" t="s">
        <v>423</v>
      </c>
      <c r="AD23" s="74" t="s">
        <v>423</v>
      </c>
      <c r="AE23" s="75" t="str">
        <f t="shared" si="2"/>
        <v>妖鳥：4 / 妖精：4</v>
      </c>
    </row>
    <row r="24" spans="2:31">
      <c r="B24" s="59">
        <v>20</v>
      </c>
      <c r="C24" s="59" t="s">
        <v>421</v>
      </c>
      <c r="D24" s="59" t="s">
        <v>85</v>
      </c>
      <c r="E24" s="59">
        <f>SUMIF($U$5:$U$40,D24,$T$5:$T$40)+COUNTIF($D$4:D24,D24)</f>
        <v>10402</v>
      </c>
      <c r="F24" s="59" t="s">
        <v>87</v>
      </c>
      <c r="G24" s="73" t="s">
        <v>422</v>
      </c>
      <c r="H24" s="74" t="s">
        <v>85</v>
      </c>
      <c r="I24" s="74">
        <v>1</v>
      </c>
      <c r="J24" s="74" t="s">
        <v>423</v>
      </c>
      <c r="K24" s="74">
        <v>0</v>
      </c>
      <c r="L24" s="74" t="s">
        <v>423</v>
      </c>
      <c r="M24" s="74">
        <v>0</v>
      </c>
      <c r="N24" s="74" t="s">
        <v>423</v>
      </c>
      <c r="O24" s="74">
        <v>0</v>
      </c>
      <c r="R24" s="59">
        <v>20</v>
      </c>
      <c r="S24" s="59" t="s">
        <v>428</v>
      </c>
      <c r="T24" s="59">
        <f t="shared" si="0"/>
        <v>22000</v>
      </c>
      <c r="U24" s="59" t="s">
        <v>43</v>
      </c>
      <c r="V24" s="74">
        <v>2</v>
      </c>
      <c r="W24" s="74" t="s">
        <v>54</v>
      </c>
      <c r="X24" s="74">
        <v>5</v>
      </c>
      <c r="Y24" s="74" t="s">
        <v>52</v>
      </c>
      <c r="Z24" s="74">
        <v>5</v>
      </c>
      <c r="AA24" s="74" t="s">
        <v>423</v>
      </c>
      <c r="AB24" s="74" t="s">
        <v>423</v>
      </c>
      <c r="AC24" s="74" t="s">
        <v>423</v>
      </c>
      <c r="AD24" s="74" t="s">
        <v>423</v>
      </c>
      <c r="AE24" s="75" t="str">
        <f t="shared" si="2"/>
        <v>精霊：5 / 魔獣：5</v>
      </c>
    </row>
    <row r="25" spans="2:31">
      <c r="B25" s="59">
        <v>21</v>
      </c>
      <c r="C25" s="59" t="s">
        <v>421</v>
      </c>
      <c r="D25" s="59" t="s">
        <v>85</v>
      </c>
      <c r="E25" s="59">
        <f>SUMIF($U$5:$U$40,D25,$T$5:$T$40)+COUNTIF($D$4:D25,D25)</f>
        <v>10403</v>
      </c>
      <c r="F25" s="59" t="s">
        <v>88</v>
      </c>
      <c r="G25" s="73" t="s">
        <v>422</v>
      </c>
      <c r="H25" s="74" t="s">
        <v>85</v>
      </c>
      <c r="I25" s="74">
        <v>4</v>
      </c>
      <c r="J25" s="74" t="s">
        <v>423</v>
      </c>
      <c r="K25" s="74">
        <v>0</v>
      </c>
      <c r="L25" s="74" t="s">
        <v>423</v>
      </c>
      <c r="M25" s="74">
        <v>0</v>
      </c>
      <c r="N25" s="74" t="s">
        <v>423</v>
      </c>
      <c r="O25" s="74">
        <v>0</v>
      </c>
      <c r="R25" s="59">
        <v>21</v>
      </c>
      <c r="S25" s="59" t="s">
        <v>428</v>
      </c>
      <c r="T25" s="59">
        <f t="shared" si="0"/>
        <v>22100</v>
      </c>
      <c r="U25" s="59" t="s">
        <v>44</v>
      </c>
      <c r="V25" s="74">
        <v>2</v>
      </c>
      <c r="W25" s="74" t="s">
        <v>52</v>
      </c>
      <c r="X25" s="74">
        <v>4</v>
      </c>
      <c r="Y25" s="74" t="s">
        <v>55</v>
      </c>
      <c r="Z25" s="74">
        <v>4</v>
      </c>
      <c r="AA25" s="74" t="s">
        <v>423</v>
      </c>
      <c r="AB25" s="74" t="s">
        <v>423</v>
      </c>
      <c r="AC25" s="74" t="s">
        <v>423</v>
      </c>
      <c r="AD25" s="74" t="s">
        <v>423</v>
      </c>
      <c r="AE25" s="75" t="str">
        <f t="shared" si="2"/>
        <v>魔獣：4 / 妖鬼：4</v>
      </c>
    </row>
    <row r="26" spans="2:31">
      <c r="B26" s="59">
        <v>22</v>
      </c>
      <c r="C26" s="59" t="s">
        <v>421</v>
      </c>
      <c r="D26" s="59" t="s">
        <v>85</v>
      </c>
      <c r="E26" s="59">
        <f>SUMIF($U$5:$U$40,D26,$T$5:$T$40)+COUNTIF($D$4:D26,D26)</f>
        <v>10404</v>
      </c>
      <c r="F26" s="59" t="s">
        <v>89</v>
      </c>
      <c r="G26" s="73" t="s">
        <v>422</v>
      </c>
      <c r="H26" s="74" t="s">
        <v>85</v>
      </c>
      <c r="I26" s="74">
        <v>8</v>
      </c>
      <c r="J26" s="74" t="s">
        <v>423</v>
      </c>
      <c r="K26" s="74">
        <v>0</v>
      </c>
      <c r="L26" s="74" t="s">
        <v>423</v>
      </c>
      <c r="M26" s="74">
        <v>0</v>
      </c>
      <c r="N26" s="74" t="s">
        <v>423</v>
      </c>
      <c r="O26" s="74">
        <v>0</v>
      </c>
      <c r="R26" s="59">
        <v>22</v>
      </c>
      <c r="S26" s="59" t="s">
        <v>428</v>
      </c>
      <c r="T26" s="59">
        <f t="shared" si="0"/>
        <v>22200</v>
      </c>
      <c r="U26" s="59" t="s">
        <v>45</v>
      </c>
      <c r="V26" s="74">
        <v>2</v>
      </c>
      <c r="W26" s="74" t="s">
        <v>51</v>
      </c>
      <c r="X26" s="74">
        <v>4</v>
      </c>
      <c r="Y26" s="74" t="s">
        <v>57</v>
      </c>
      <c r="Z26" s="74">
        <v>4</v>
      </c>
      <c r="AA26" s="74" t="s">
        <v>423</v>
      </c>
      <c r="AB26" s="74" t="s">
        <v>423</v>
      </c>
      <c r="AC26" s="74" t="s">
        <v>423</v>
      </c>
      <c r="AD26" s="74" t="s">
        <v>423</v>
      </c>
      <c r="AE26" s="75" t="str">
        <f t="shared" si="2"/>
        <v>地霊：4 / 邪龍：4</v>
      </c>
    </row>
    <row r="27" spans="2:31">
      <c r="B27" s="59">
        <v>23</v>
      </c>
      <c r="C27" s="59" t="s">
        <v>421</v>
      </c>
      <c r="D27" s="59" t="s">
        <v>85</v>
      </c>
      <c r="E27" s="59">
        <f>SUMIF($U$5:$U$40,D27,$T$5:$T$40)+COUNTIF($D$4:D27,D27)</f>
        <v>10405</v>
      </c>
      <c r="F27" s="59" t="s">
        <v>90</v>
      </c>
      <c r="G27" s="73" t="s">
        <v>425</v>
      </c>
      <c r="H27" s="74" t="s">
        <v>27</v>
      </c>
      <c r="I27" s="74">
        <v>7</v>
      </c>
      <c r="J27" s="74" t="s">
        <v>44</v>
      </c>
      <c r="K27" s="74">
        <v>7</v>
      </c>
      <c r="L27" s="74" t="s">
        <v>423</v>
      </c>
      <c r="M27" s="74">
        <v>0</v>
      </c>
      <c r="N27" s="74" t="s">
        <v>423</v>
      </c>
      <c r="O27" s="74">
        <v>0</v>
      </c>
      <c r="R27" s="59">
        <v>23</v>
      </c>
      <c r="S27" s="59" t="s">
        <v>428</v>
      </c>
      <c r="T27" s="59">
        <f t="shared" si="0"/>
        <v>22300</v>
      </c>
      <c r="U27" s="59" t="s">
        <v>46</v>
      </c>
      <c r="V27" s="74">
        <v>2</v>
      </c>
      <c r="W27" s="74" t="s">
        <v>53</v>
      </c>
      <c r="X27" s="74">
        <v>4</v>
      </c>
      <c r="Y27" s="74" t="s">
        <v>56</v>
      </c>
      <c r="Z27" s="74">
        <v>4</v>
      </c>
      <c r="AA27" s="74" t="s">
        <v>423</v>
      </c>
      <c r="AB27" s="74" t="s">
        <v>423</v>
      </c>
      <c r="AC27" s="74" t="s">
        <v>423</v>
      </c>
      <c r="AD27" s="74" t="s">
        <v>423</v>
      </c>
      <c r="AE27" s="75" t="str">
        <f t="shared" si="2"/>
        <v>妖精：4 / 幽鬼：4</v>
      </c>
    </row>
    <row r="28" spans="2:31">
      <c r="B28" s="59">
        <v>24</v>
      </c>
      <c r="C28" s="59" t="s">
        <v>421</v>
      </c>
      <c r="D28" s="59" t="s">
        <v>85</v>
      </c>
      <c r="E28" s="59">
        <f>SUMIF($U$5:$U$40,D28,$T$5:$T$40)+COUNTIF($D$4:D28,D28)</f>
        <v>10406</v>
      </c>
      <c r="F28" s="59" t="s">
        <v>91</v>
      </c>
      <c r="G28" s="73" t="s">
        <v>425</v>
      </c>
      <c r="H28" s="74" t="s">
        <v>27</v>
      </c>
      <c r="I28" s="74">
        <v>8</v>
      </c>
      <c r="J28" s="74" t="s">
        <v>48</v>
      </c>
      <c r="K28" s="74">
        <v>10</v>
      </c>
      <c r="L28" s="74" t="s">
        <v>423</v>
      </c>
      <c r="M28" s="74">
        <v>0</v>
      </c>
      <c r="N28" s="74" t="s">
        <v>423</v>
      </c>
      <c r="O28" s="74">
        <v>0</v>
      </c>
      <c r="R28" s="59">
        <v>24</v>
      </c>
      <c r="S28" s="59" t="s">
        <v>428</v>
      </c>
      <c r="T28" s="59">
        <f t="shared" si="0"/>
        <v>22400</v>
      </c>
      <c r="U28" s="59" t="s">
        <v>47</v>
      </c>
      <c r="V28" s="74">
        <v>2</v>
      </c>
      <c r="W28" s="74" t="s">
        <v>53</v>
      </c>
      <c r="X28" s="74">
        <v>6</v>
      </c>
      <c r="Y28" s="74" t="s">
        <v>423</v>
      </c>
      <c r="Z28" s="74" t="s">
        <v>423</v>
      </c>
      <c r="AA28" s="74" t="s">
        <v>423</v>
      </c>
      <c r="AB28" s="74" t="s">
        <v>423</v>
      </c>
      <c r="AC28" s="74" t="s">
        <v>423</v>
      </c>
      <c r="AD28" s="74" t="s">
        <v>423</v>
      </c>
      <c r="AE28" s="75" t="str">
        <f>CONCATENATE(W28,"：",X28)</f>
        <v>妖精：6</v>
      </c>
    </row>
    <row r="29" spans="2:31">
      <c r="B29" s="59">
        <v>25</v>
      </c>
      <c r="C29" s="59" t="s">
        <v>421</v>
      </c>
      <c r="D29" s="59" t="s">
        <v>85</v>
      </c>
      <c r="E29" s="59">
        <f>SUMIF($U$5:$U$40,D29,$T$5:$T$40)+COUNTIF($D$4:D29,D29)</f>
        <v>10407</v>
      </c>
      <c r="F29" s="59" t="s">
        <v>92</v>
      </c>
      <c r="G29" s="73" t="s">
        <v>425</v>
      </c>
      <c r="H29" s="74" t="s">
        <v>27</v>
      </c>
      <c r="I29" s="74">
        <v>7</v>
      </c>
      <c r="J29" s="74" t="s">
        <v>46</v>
      </c>
      <c r="K29" s="74">
        <v>7</v>
      </c>
      <c r="L29" s="74" t="s">
        <v>32</v>
      </c>
      <c r="M29" s="74">
        <v>1</v>
      </c>
      <c r="N29" s="74" t="s">
        <v>423</v>
      </c>
      <c r="O29" s="74">
        <v>0</v>
      </c>
      <c r="R29" s="59">
        <v>25</v>
      </c>
      <c r="S29" s="59" t="s">
        <v>424</v>
      </c>
      <c r="T29" s="59">
        <f t="shared" si="0"/>
        <v>32500</v>
      </c>
      <c r="U29" s="59" t="s">
        <v>48</v>
      </c>
      <c r="V29" s="74">
        <v>2</v>
      </c>
      <c r="W29" s="74" t="s">
        <v>56</v>
      </c>
      <c r="X29" s="74">
        <v>5</v>
      </c>
      <c r="Y29" s="74" t="s">
        <v>423</v>
      </c>
      <c r="Z29" s="74" t="s">
        <v>423</v>
      </c>
      <c r="AA29" s="74" t="s">
        <v>423</v>
      </c>
      <c r="AB29" s="74" t="s">
        <v>423</v>
      </c>
      <c r="AC29" s="74" t="s">
        <v>423</v>
      </c>
      <c r="AD29" s="74" t="s">
        <v>423</v>
      </c>
      <c r="AE29" s="75" t="str">
        <f>CONCATENATE(W29,"：",X29)</f>
        <v>幽鬼：5</v>
      </c>
    </row>
    <row r="30" spans="2:31">
      <c r="B30" s="59">
        <v>26</v>
      </c>
      <c r="C30" s="59" t="s">
        <v>430</v>
      </c>
      <c r="D30" s="59" t="s">
        <v>85</v>
      </c>
      <c r="E30" s="59">
        <f>SUMIF($U$5:$U$40,D30,$T$5:$T$40)+COUNTIF($D$4:D30,D30)</f>
        <v>10408</v>
      </c>
      <c r="F30" s="59" t="s">
        <v>93</v>
      </c>
      <c r="G30" s="73" t="s">
        <v>425</v>
      </c>
      <c r="H30" s="74" t="s">
        <v>27</v>
      </c>
      <c r="I30" s="74">
        <v>8</v>
      </c>
      <c r="J30" s="74" t="s">
        <v>24</v>
      </c>
      <c r="K30" s="74">
        <v>7</v>
      </c>
      <c r="L30" s="74" t="s">
        <v>431</v>
      </c>
      <c r="M30" s="74">
        <v>0</v>
      </c>
      <c r="N30" s="74" t="s">
        <v>431</v>
      </c>
      <c r="O30" s="74">
        <v>0</v>
      </c>
      <c r="R30" s="59">
        <v>26</v>
      </c>
      <c r="S30" s="59" t="s">
        <v>430</v>
      </c>
      <c r="T30" s="59">
        <f t="shared" si="0"/>
        <v>12600</v>
      </c>
      <c r="U30" s="59" t="s">
        <v>49</v>
      </c>
      <c r="V30" s="74">
        <v>1</v>
      </c>
      <c r="W30" s="74" t="s">
        <v>431</v>
      </c>
      <c r="X30" s="74" t="s">
        <v>431</v>
      </c>
      <c r="Y30" s="74" t="s">
        <v>431</v>
      </c>
      <c r="Z30" s="74" t="s">
        <v>431</v>
      </c>
      <c r="AA30" s="74" t="s">
        <v>431</v>
      </c>
      <c r="AB30" s="74" t="s">
        <v>431</v>
      </c>
      <c r="AC30" s="74" t="s">
        <v>431</v>
      </c>
      <c r="AD30" s="74" t="s">
        <v>431</v>
      </c>
      <c r="AE30" s="74" t="s">
        <v>431</v>
      </c>
    </row>
    <row r="31" spans="2:31">
      <c r="B31" s="59">
        <v>27</v>
      </c>
      <c r="C31" s="59" t="s">
        <v>430</v>
      </c>
      <c r="D31" s="59" t="s">
        <v>94</v>
      </c>
      <c r="E31" s="59">
        <f>SUMIF($U$5:$U$40,D31,$T$5:$T$40)+COUNTIF($D$4:D31,D31)</f>
        <v>11001</v>
      </c>
      <c r="F31" s="59" t="s">
        <v>95</v>
      </c>
      <c r="G31" s="73" t="s">
        <v>432</v>
      </c>
      <c r="H31" s="74" t="s">
        <v>94</v>
      </c>
      <c r="I31" s="74">
        <v>1</v>
      </c>
      <c r="J31" s="74" t="s">
        <v>431</v>
      </c>
      <c r="K31" s="74">
        <v>0</v>
      </c>
      <c r="L31" s="74" t="s">
        <v>431</v>
      </c>
      <c r="M31" s="74">
        <v>0</v>
      </c>
      <c r="N31" s="74" t="s">
        <v>431</v>
      </c>
      <c r="O31" s="74">
        <v>0</v>
      </c>
      <c r="R31" s="59">
        <v>27</v>
      </c>
      <c r="S31" s="59" t="s">
        <v>430</v>
      </c>
      <c r="T31" s="59">
        <f t="shared" si="0"/>
        <v>12700</v>
      </c>
      <c r="U31" s="59" t="s">
        <v>50</v>
      </c>
      <c r="V31" s="74">
        <v>1</v>
      </c>
      <c r="W31" s="74" t="s">
        <v>431</v>
      </c>
      <c r="X31" s="74" t="s">
        <v>431</v>
      </c>
      <c r="Y31" s="74" t="s">
        <v>431</v>
      </c>
      <c r="Z31" s="74" t="s">
        <v>431</v>
      </c>
      <c r="AA31" s="74" t="s">
        <v>431</v>
      </c>
      <c r="AB31" s="74" t="s">
        <v>431</v>
      </c>
      <c r="AC31" s="74" t="s">
        <v>431</v>
      </c>
      <c r="AD31" s="74" t="s">
        <v>431</v>
      </c>
      <c r="AE31" s="74" t="s">
        <v>431</v>
      </c>
    </row>
    <row r="32" spans="2:31">
      <c r="B32" s="59">
        <v>28</v>
      </c>
      <c r="C32" s="59" t="s">
        <v>430</v>
      </c>
      <c r="D32" s="59" t="s">
        <v>94</v>
      </c>
      <c r="E32" s="59">
        <f>SUMIF($U$5:$U$40,D32,$T$5:$T$40)+COUNTIF($D$4:D32,D32)</f>
        <v>11002</v>
      </c>
      <c r="F32" s="59" t="s">
        <v>96</v>
      </c>
      <c r="G32" s="73" t="s">
        <v>432</v>
      </c>
      <c r="H32" s="74" t="s">
        <v>94</v>
      </c>
      <c r="I32" s="74">
        <v>1</v>
      </c>
      <c r="J32" s="74" t="s">
        <v>431</v>
      </c>
      <c r="K32" s="74">
        <v>0</v>
      </c>
      <c r="L32" s="74" t="s">
        <v>431</v>
      </c>
      <c r="M32" s="74">
        <v>0</v>
      </c>
      <c r="N32" s="74" t="s">
        <v>431</v>
      </c>
      <c r="O32" s="74">
        <v>0</v>
      </c>
      <c r="R32" s="59">
        <v>28</v>
      </c>
      <c r="S32" s="59" t="s">
        <v>430</v>
      </c>
      <c r="T32" s="59">
        <f t="shared" si="0"/>
        <v>12800</v>
      </c>
      <c r="U32" s="59" t="s">
        <v>51</v>
      </c>
      <c r="V32" s="74">
        <v>1</v>
      </c>
      <c r="W32" s="74" t="s">
        <v>431</v>
      </c>
      <c r="X32" s="74" t="s">
        <v>431</v>
      </c>
      <c r="Y32" s="74" t="s">
        <v>431</v>
      </c>
      <c r="Z32" s="74" t="s">
        <v>431</v>
      </c>
      <c r="AA32" s="74" t="s">
        <v>431</v>
      </c>
      <c r="AB32" s="74" t="s">
        <v>431</v>
      </c>
      <c r="AC32" s="74" t="s">
        <v>431</v>
      </c>
      <c r="AD32" s="74" t="s">
        <v>431</v>
      </c>
      <c r="AE32" s="74" t="s">
        <v>431</v>
      </c>
    </row>
    <row r="33" spans="2:31">
      <c r="B33" s="59">
        <v>29</v>
      </c>
      <c r="C33" s="59" t="s">
        <v>430</v>
      </c>
      <c r="D33" s="59" t="s">
        <v>94</v>
      </c>
      <c r="E33" s="59">
        <f>SUMIF($U$5:$U$40,D33,$T$5:$T$40)+COUNTIF($D$4:D33,D33)</f>
        <v>11003</v>
      </c>
      <c r="F33" s="59" t="s">
        <v>97</v>
      </c>
      <c r="G33" s="73" t="s">
        <v>432</v>
      </c>
      <c r="H33" s="74" t="s">
        <v>94</v>
      </c>
      <c r="I33" s="74">
        <v>3</v>
      </c>
      <c r="J33" s="74" t="s">
        <v>431</v>
      </c>
      <c r="K33" s="74">
        <v>0</v>
      </c>
      <c r="L33" s="74" t="s">
        <v>431</v>
      </c>
      <c r="M33" s="74">
        <v>0</v>
      </c>
      <c r="N33" s="74" t="s">
        <v>431</v>
      </c>
      <c r="O33" s="74">
        <v>0</v>
      </c>
      <c r="R33" s="59">
        <v>29</v>
      </c>
      <c r="S33" s="59" t="s">
        <v>433</v>
      </c>
      <c r="T33" s="59">
        <f t="shared" si="0"/>
        <v>22900</v>
      </c>
      <c r="U33" s="59" t="s">
        <v>52</v>
      </c>
      <c r="V33" s="74">
        <v>1</v>
      </c>
      <c r="W33" s="74" t="s">
        <v>431</v>
      </c>
      <c r="X33" s="74" t="s">
        <v>431</v>
      </c>
      <c r="Y33" s="74" t="s">
        <v>431</v>
      </c>
      <c r="Z33" s="74" t="s">
        <v>431</v>
      </c>
      <c r="AA33" s="74" t="s">
        <v>431</v>
      </c>
      <c r="AB33" s="74" t="s">
        <v>431</v>
      </c>
      <c r="AC33" s="74" t="s">
        <v>431</v>
      </c>
      <c r="AD33" s="74" t="s">
        <v>431</v>
      </c>
      <c r="AE33" s="74" t="s">
        <v>431</v>
      </c>
    </row>
    <row r="34" spans="2:31">
      <c r="B34" s="59">
        <v>30</v>
      </c>
      <c r="C34" s="59" t="s">
        <v>430</v>
      </c>
      <c r="D34" s="59" t="s">
        <v>94</v>
      </c>
      <c r="E34" s="59">
        <f>SUMIF($U$5:$U$40,D34,$T$5:$T$40)+COUNTIF($D$4:D34,D34)</f>
        <v>11004</v>
      </c>
      <c r="F34" s="59" t="s">
        <v>98</v>
      </c>
      <c r="G34" s="73" t="s">
        <v>432</v>
      </c>
      <c r="H34" s="74" t="s">
        <v>94</v>
      </c>
      <c r="I34" s="74">
        <v>4</v>
      </c>
      <c r="J34" s="74" t="s">
        <v>431</v>
      </c>
      <c r="K34" s="74">
        <v>0</v>
      </c>
      <c r="L34" s="74" t="s">
        <v>431</v>
      </c>
      <c r="M34" s="74">
        <v>0</v>
      </c>
      <c r="N34" s="74" t="s">
        <v>431</v>
      </c>
      <c r="O34" s="74">
        <v>0</v>
      </c>
      <c r="R34" s="59">
        <v>30</v>
      </c>
      <c r="S34" s="59" t="s">
        <v>433</v>
      </c>
      <c r="T34" s="59">
        <f t="shared" si="0"/>
        <v>23000</v>
      </c>
      <c r="U34" s="59" t="s">
        <v>53</v>
      </c>
      <c r="V34" s="74">
        <v>1</v>
      </c>
      <c r="W34" s="74" t="s">
        <v>431</v>
      </c>
      <c r="X34" s="74" t="s">
        <v>431</v>
      </c>
      <c r="Y34" s="74" t="s">
        <v>431</v>
      </c>
      <c r="Z34" s="74" t="s">
        <v>431</v>
      </c>
      <c r="AA34" s="74" t="s">
        <v>431</v>
      </c>
      <c r="AB34" s="74" t="s">
        <v>431</v>
      </c>
      <c r="AC34" s="74" t="s">
        <v>431</v>
      </c>
      <c r="AD34" s="74" t="s">
        <v>431</v>
      </c>
      <c r="AE34" s="74" t="s">
        <v>431</v>
      </c>
    </row>
    <row r="35" spans="2:31">
      <c r="B35" s="59">
        <v>31</v>
      </c>
      <c r="C35" s="59" t="s">
        <v>430</v>
      </c>
      <c r="D35" s="59" t="s">
        <v>94</v>
      </c>
      <c r="E35" s="59">
        <f>SUMIF($U$5:$U$40,D35,$T$5:$T$40)+COUNTIF($D$4:D35,D35)</f>
        <v>11005</v>
      </c>
      <c r="F35" s="59" t="s">
        <v>99</v>
      </c>
      <c r="G35" s="73" t="s">
        <v>432</v>
      </c>
      <c r="H35" s="74" t="s">
        <v>94</v>
      </c>
      <c r="I35" s="74">
        <v>5</v>
      </c>
      <c r="J35" s="74" t="s">
        <v>431</v>
      </c>
      <c r="K35" s="74">
        <v>0</v>
      </c>
      <c r="L35" s="74" t="s">
        <v>431</v>
      </c>
      <c r="M35" s="74">
        <v>0</v>
      </c>
      <c r="N35" s="74" t="s">
        <v>431</v>
      </c>
      <c r="O35" s="74">
        <v>0</v>
      </c>
      <c r="R35" s="59">
        <v>31</v>
      </c>
      <c r="S35" s="59" t="s">
        <v>433</v>
      </c>
      <c r="T35" s="59">
        <f t="shared" si="0"/>
        <v>23100</v>
      </c>
      <c r="U35" s="59" t="s">
        <v>54</v>
      </c>
      <c r="V35" s="74">
        <v>1</v>
      </c>
      <c r="W35" s="74" t="s">
        <v>431</v>
      </c>
      <c r="X35" s="74" t="s">
        <v>431</v>
      </c>
      <c r="Y35" s="74" t="s">
        <v>431</v>
      </c>
      <c r="Z35" s="74" t="s">
        <v>431</v>
      </c>
      <c r="AA35" s="74" t="s">
        <v>431</v>
      </c>
      <c r="AB35" s="74" t="s">
        <v>431</v>
      </c>
      <c r="AC35" s="74" t="s">
        <v>431</v>
      </c>
      <c r="AD35" s="74" t="s">
        <v>431</v>
      </c>
      <c r="AE35" s="74" t="s">
        <v>431</v>
      </c>
    </row>
    <row r="36" spans="2:31">
      <c r="B36" s="59">
        <v>32</v>
      </c>
      <c r="C36" s="59" t="s">
        <v>430</v>
      </c>
      <c r="D36" s="59" t="s">
        <v>94</v>
      </c>
      <c r="E36" s="59">
        <f>SUMIF($U$5:$U$40,D36,$T$5:$T$40)+COUNTIF($D$4:D36,D36)</f>
        <v>11006</v>
      </c>
      <c r="F36" s="59" t="s">
        <v>100</v>
      </c>
      <c r="G36" s="73" t="s">
        <v>432</v>
      </c>
      <c r="H36" s="74" t="s">
        <v>94</v>
      </c>
      <c r="I36" s="74">
        <v>8</v>
      </c>
      <c r="J36" s="74" t="s">
        <v>431</v>
      </c>
      <c r="K36" s="74">
        <v>0</v>
      </c>
      <c r="L36" s="74" t="s">
        <v>431</v>
      </c>
      <c r="M36" s="74">
        <v>0</v>
      </c>
      <c r="N36" s="74" t="s">
        <v>431</v>
      </c>
      <c r="O36" s="74">
        <v>0</v>
      </c>
      <c r="R36" s="59">
        <v>32</v>
      </c>
      <c r="S36" s="59" t="s">
        <v>434</v>
      </c>
      <c r="T36" s="59">
        <f t="shared" si="0"/>
        <v>33200</v>
      </c>
      <c r="U36" s="59" t="s">
        <v>55</v>
      </c>
      <c r="V36" s="74">
        <v>1</v>
      </c>
      <c r="W36" s="74" t="s">
        <v>431</v>
      </c>
      <c r="X36" s="74" t="s">
        <v>431</v>
      </c>
      <c r="Y36" s="74" t="s">
        <v>431</v>
      </c>
      <c r="Z36" s="74" t="s">
        <v>431</v>
      </c>
      <c r="AA36" s="74" t="s">
        <v>431</v>
      </c>
      <c r="AB36" s="74" t="s">
        <v>431</v>
      </c>
      <c r="AC36" s="74" t="s">
        <v>431</v>
      </c>
      <c r="AD36" s="74" t="s">
        <v>431</v>
      </c>
      <c r="AE36" s="74" t="s">
        <v>431</v>
      </c>
    </row>
    <row r="37" spans="2:31">
      <c r="B37" s="59">
        <v>33</v>
      </c>
      <c r="C37" s="59" t="s">
        <v>430</v>
      </c>
      <c r="D37" s="59" t="s">
        <v>94</v>
      </c>
      <c r="E37" s="59">
        <f>SUMIF($U$5:$U$40,D37,$T$5:$T$40)+COUNTIF($D$4:D37,D37)</f>
        <v>11007</v>
      </c>
      <c r="F37" s="59" t="s">
        <v>101</v>
      </c>
      <c r="G37" s="73" t="s">
        <v>425</v>
      </c>
      <c r="H37" s="74" t="s">
        <v>33</v>
      </c>
      <c r="I37" s="74">
        <v>8</v>
      </c>
      <c r="J37" s="74" t="s">
        <v>50</v>
      </c>
      <c r="K37" s="74">
        <v>7</v>
      </c>
      <c r="L37" s="74" t="s">
        <v>43</v>
      </c>
      <c r="M37" s="74">
        <v>7</v>
      </c>
      <c r="N37" s="74" t="s">
        <v>431</v>
      </c>
      <c r="O37" s="74">
        <v>0</v>
      </c>
      <c r="R37" s="59">
        <v>33</v>
      </c>
      <c r="S37" s="59" t="s">
        <v>434</v>
      </c>
      <c r="T37" s="59">
        <f t="shared" si="0"/>
        <v>33300</v>
      </c>
      <c r="U37" s="59" t="s">
        <v>56</v>
      </c>
      <c r="V37" s="74">
        <v>1</v>
      </c>
      <c r="W37" s="74" t="s">
        <v>431</v>
      </c>
      <c r="X37" s="74" t="s">
        <v>431</v>
      </c>
      <c r="Y37" s="74" t="s">
        <v>431</v>
      </c>
      <c r="Z37" s="74" t="s">
        <v>431</v>
      </c>
      <c r="AA37" s="74" t="s">
        <v>431</v>
      </c>
      <c r="AB37" s="74" t="s">
        <v>431</v>
      </c>
      <c r="AC37" s="74" t="s">
        <v>431</v>
      </c>
      <c r="AD37" s="74" t="s">
        <v>431</v>
      </c>
      <c r="AE37" s="74" t="s">
        <v>431</v>
      </c>
    </row>
    <row r="38" spans="2:31">
      <c r="B38" s="59">
        <v>34</v>
      </c>
      <c r="C38" s="59" t="s">
        <v>430</v>
      </c>
      <c r="D38" s="59" t="s">
        <v>102</v>
      </c>
      <c r="E38" s="59">
        <f>SUMIF($U$5:$U$40,D38,$T$5:$T$40)+COUNTIF($D$4:D38,D38)</f>
        <v>10501</v>
      </c>
      <c r="F38" s="59" t="s">
        <v>103</v>
      </c>
      <c r="G38" s="73" t="s">
        <v>432</v>
      </c>
      <c r="H38" s="74" t="s">
        <v>102</v>
      </c>
      <c r="I38" s="74">
        <v>1</v>
      </c>
      <c r="J38" s="74" t="s">
        <v>431</v>
      </c>
      <c r="K38" s="74">
        <v>0</v>
      </c>
      <c r="L38" s="74" t="s">
        <v>431</v>
      </c>
      <c r="M38" s="74">
        <v>0</v>
      </c>
      <c r="N38" s="74" t="s">
        <v>431</v>
      </c>
      <c r="O38" s="74">
        <v>0</v>
      </c>
      <c r="R38" s="59">
        <v>34</v>
      </c>
      <c r="S38" s="59" t="s">
        <v>434</v>
      </c>
      <c r="T38" s="59">
        <f t="shared" si="0"/>
        <v>33400</v>
      </c>
      <c r="U38" s="59" t="s">
        <v>57</v>
      </c>
      <c r="V38" s="74">
        <v>1</v>
      </c>
      <c r="W38" s="74" t="s">
        <v>431</v>
      </c>
      <c r="X38" s="74" t="s">
        <v>431</v>
      </c>
      <c r="Y38" s="74" t="s">
        <v>431</v>
      </c>
      <c r="Z38" s="74" t="s">
        <v>431</v>
      </c>
      <c r="AA38" s="74" t="s">
        <v>431</v>
      </c>
      <c r="AB38" s="74" t="s">
        <v>431</v>
      </c>
      <c r="AC38" s="74" t="s">
        <v>431</v>
      </c>
      <c r="AD38" s="74" t="s">
        <v>431</v>
      </c>
      <c r="AE38" s="74" t="s">
        <v>431</v>
      </c>
    </row>
    <row r="39" spans="2:31">
      <c r="B39" s="59">
        <v>35</v>
      </c>
      <c r="C39" s="59" t="s">
        <v>430</v>
      </c>
      <c r="D39" s="59" t="s">
        <v>102</v>
      </c>
      <c r="E39" s="59">
        <f>SUMIF($U$5:$U$40,D39,$T$5:$T$40)+COUNTIF($D$4:D39,D39)</f>
        <v>10502</v>
      </c>
      <c r="F39" s="59" t="s">
        <v>104</v>
      </c>
      <c r="G39" s="73" t="s">
        <v>432</v>
      </c>
      <c r="H39" s="74" t="s">
        <v>102</v>
      </c>
      <c r="I39" s="74">
        <v>1</v>
      </c>
      <c r="J39" s="74" t="s">
        <v>431</v>
      </c>
      <c r="K39" s="74">
        <v>0</v>
      </c>
      <c r="L39" s="74" t="s">
        <v>431</v>
      </c>
      <c r="M39" s="74">
        <v>0</v>
      </c>
      <c r="N39" s="74" t="s">
        <v>431</v>
      </c>
      <c r="O39" s="74">
        <v>0</v>
      </c>
      <c r="R39" s="59">
        <v>35</v>
      </c>
      <c r="S39" s="59" t="s">
        <v>430</v>
      </c>
      <c r="T39" s="59">
        <f t="shared" si="0"/>
        <v>13500</v>
      </c>
      <c r="U39" s="59" t="s">
        <v>58</v>
      </c>
      <c r="V39" s="74">
        <v>0</v>
      </c>
      <c r="W39" s="74" t="s">
        <v>431</v>
      </c>
      <c r="X39" s="74" t="s">
        <v>431</v>
      </c>
      <c r="Y39" s="74" t="s">
        <v>431</v>
      </c>
      <c r="Z39" s="74" t="s">
        <v>431</v>
      </c>
      <c r="AA39" s="74" t="s">
        <v>431</v>
      </c>
      <c r="AB39" s="74" t="s">
        <v>431</v>
      </c>
      <c r="AC39" s="74" t="s">
        <v>431</v>
      </c>
      <c r="AD39" s="74" t="s">
        <v>431</v>
      </c>
      <c r="AE39" s="74" t="s">
        <v>431</v>
      </c>
    </row>
    <row r="40" spans="2:31">
      <c r="B40" s="59">
        <v>36</v>
      </c>
      <c r="C40" s="59" t="s">
        <v>430</v>
      </c>
      <c r="D40" s="59" t="s">
        <v>102</v>
      </c>
      <c r="E40" s="59">
        <f>SUMIF($U$5:$U$40,D40,$T$5:$T$40)+COUNTIF($D$4:D40,D40)</f>
        <v>10503</v>
      </c>
      <c r="F40" s="59" t="s">
        <v>105</v>
      </c>
      <c r="G40" s="73" t="s">
        <v>432</v>
      </c>
      <c r="H40" s="74" t="s">
        <v>102</v>
      </c>
      <c r="I40" s="74">
        <v>3</v>
      </c>
      <c r="J40" s="74" t="s">
        <v>431</v>
      </c>
      <c r="K40" s="74">
        <v>0</v>
      </c>
      <c r="L40" s="74" t="s">
        <v>431</v>
      </c>
      <c r="M40" s="74">
        <v>0</v>
      </c>
      <c r="N40" s="74" t="s">
        <v>431</v>
      </c>
      <c r="O40" s="74">
        <v>0</v>
      </c>
      <c r="R40" s="59">
        <v>36</v>
      </c>
      <c r="S40" s="59" t="s">
        <v>433</v>
      </c>
      <c r="T40" s="59">
        <f t="shared" si="0"/>
        <v>23600</v>
      </c>
      <c r="U40" s="59" t="s">
        <v>59</v>
      </c>
      <c r="V40" s="74">
        <v>0</v>
      </c>
      <c r="W40" s="74" t="s">
        <v>431</v>
      </c>
      <c r="X40" s="74" t="s">
        <v>431</v>
      </c>
      <c r="Y40" s="74" t="s">
        <v>431</v>
      </c>
      <c r="Z40" s="74" t="s">
        <v>431</v>
      </c>
      <c r="AA40" s="74" t="s">
        <v>431</v>
      </c>
      <c r="AB40" s="74" t="s">
        <v>431</v>
      </c>
      <c r="AC40" s="74" t="s">
        <v>431</v>
      </c>
      <c r="AD40" s="74" t="s">
        <v>431</v>
      </c>
      <c r="AE40" s="74" t="s">
        <v>431</v>
      </c>
    </row>
    <row r="41" spans="2:31">
      <c r="B41" s="59">
        <v>37</v>
      </c>
      <c r="C41" s="59" t="s">
        <v>430</v>
      </c>
      <c r="D41" s="59" t="s">
        <v>102</v>
      </c>
      <c r="E41" s="59">
        <f>SUMIF($U$5:$U$40,D41,$T$5:$T$40)+COUNTIF($D$4:D41,D41)</f>
        <v>10504</v>
      </c>
      <c r="F41" s="59" t="s">
        <v>106</v>
      </c>
      <c r="G41" s="73" t="s">
        <v>432</v>
      </c>
      <c r="H41" s="74" t="s">
        <v>102</v>
      </c>
      <c r="I41" s="74">
        <v>3</v>
      </c>
      <c r="J41" s="74" t="s">
        <v>431</v>
      </c>
      <c r="K41" s="74">
        <v>0</v>
      </c>
      <c r="L41" s="74" t="s">
        <v>431</v>
      </c>
      <c r="M41" s="74">
        <v>0</v>
      </c>
      <c r="N41" s="74" t="s">
        <v>431</v>
      </c>
      <c r="O41" s="74">
        <v>0</v>
      </c>
    </row>
    <row r="42" spans="2:31">
      <c r="B42" s="59">
        <v>38</v>
      </c>
      <c r="C42" s="59" t="s">
        <v>430</v>
      </c>
      <c r="D42" s="59" t="s">
        <v>102</v>
      </c>
      <c r="E42" s="59">
        <f>SUMIF($U$5:$U$40,D42,$T$5:$T$40)+COUNTIF($D$4:D42,D42)</f>
        <v>10505</v>
      </c>
      <c r="F42" s="59" t="s">
        <v>107</v>
      </c>
      <c r="G42" s="73" t="s">
        <v>432</v>
      </c>
      <c r="H42" s="74" t="s">
        <v>102</v>
      </c>
      <c r="I42" s="74">
        <v>6</v>
      </c>
      <c r="J42" s="74" t="s">
        <v>431</v>
      </c>
      <c r="K42" s="74">
        <v>0</v>
      </c>
      <c r="L42" s="74" t="s">
        <v>431</v>
      </c>
      <c r="M42" s="74">
        <v>0</v>
      </c>
      <c r="N42" s="74" t="s">
        <v>431</v>
      </c>
      <c r="O42" s="74">
        <v>0</v>
      </c>
      <c r="R42" s="77"/>
      <c r="S42" s="78"/>
      <c r="T42" s="79"/>
      <c r="U42" s="53"/>
      <c r="V42" s="53"/>
      <c r="W42" s="80" t="s">
        <v>435</v>
      </c>
      <c r="X42" s="80"/>
      <c r="Y42" s="80" t="s">
        <v>436</v>
      </c>
      <c r="Z42" s="80"/>
      <c r="AA42" s="80"/>
      <c r="AB42" s="80"/>
      <c r="AC42" s="80"/>
      <c r="AD42" s="80"/>
      <c r="AE42" s="53"/>
    </row>
    <row r="43" spans="2:31">
      <c r="B43" s="59">
        <v>39</v>
      </c>
      <c r="C43" s="59" t="s">
        <v>430</v>
      </c>
      <c r="D43" s="59" t="s">
        <v>102</v>
      </c>
      <c r="E43" s="59">
        <f>SUMIF($U$5:$U$40,D43,$T$5:$T$40)+COUNTIF($D$4:D43,D43)</f>
        <v>10506</v>
      </c>
      <c r="F43" s="59" t="s">
        <v>109</v>
      </c>
      <c r="G43" s="73" t="s">
        <v>432</v>
      </c>
      <c r="H43" s="74" t="s">
        <v>102</v>
      </c>
      <c r="I43" s="74">
        <v>7</v>
      </c>
      <c r="J43" s="74" t="s">
        <v>431</v>
      </c>
      <c r="K43" s="74">
        <v>0</v>
      </c>
      <c r="L43" s="74" t="s">
        <v>431</v>
      </c>
      <c r="M43" s="74">
        <v>0</v>
      </c>
      <c r="N43" s="74" t="s">
        <v>431</v>
      </c>
      <c r="O43" s="74">
        <v>0</v>
      </c>
      <c r="R43" s="77" t="s">
        <v>58</v>
      </c>
      <c r="S43" s="81">
        <f ca="1">COUNTIF(検索シート!F6:F39,"威霊")</f>
        <v>0</v>
      </c>
      <c r="T43" s="81" t="b">
        <f ca="1">AND(S43=1,T45=1)</f>
        <v>0</v>
      </c>
      <c r="U43" s="59">
        <v>1</v>
      </c>
      <c r="V43" s="59" t="s">
        <v>437</v>
      </c>
      <c r="W43" s="59" t="s">
        <v>431</v>
      </c>
      <c r="X43" s="59">
        <v>0</v>
      </c>
      <c r="Y43" s="59" t="s">
        <v>51</v>
      </c>
      <c r="Z43" s="59">
        <v>8</v>
      </c>
      <c r="AA43" s="59" t="s">
        <v>54</v>
      </c>
      <c r="AB43" s="59">
        <v>8</v>
      </c>
      <c r="AC43" s="59" t="s">
        <v>431</v>
      </c>
      <c r="AD43" s="59">
        <v>0</v>
      </c>
      <c r="AE43" s="75" t="str">
        <f>CONCATENATE(Y43,"：",Z43," / ",AA43,"：",AB43)</f>
        <v>地霊：8 / 精霊：8</v>
      </c>
    </row>
    <row r="44" spans="2:31">
      <c r="B44" s="59">
        <v>40</v>
      </c>
      <c r="C44" s="59" t="s">
        <v>430</v>
      </c>
      <c r="D44" s="59" t="s">
        <v>102</v>
      </c>
      <c r="E44" s="59">
        <f>SUMIF($U$5:$U$40,D44,$T$5:$T$40)+COUNTIF($D$4:D44,D44)</f>
        <v>10507</v>
      </c>
      <c r="F44" s="59" t="s">
        <v>111</v>
      </c>
      <c r="G44" s="73" t="s">
        <v>432</v>
      </c>
      <c r="H44" s="74" t="s">
        <v>102</v>
      </c>
      <c r="I44" s="74">
        <v>9</v>
      </c>
      <c r="J44" s="74" t="s">
        <v>431</v>
      </c>
      <c r="K44" s="74">
        <v>0</v>
      </c>
      <c r="L44" s="74" t="s">
        <v>431</v>
      </c>
      <c r="M44" s="74">
        <v>0</v>
      </c>
      <c r="N44" s="74" t="s">
        <v>431</v>
      </c>
      <c r="O44" s="74">
        <v>0</v>
      </c>
      <c r="R44" s="82" t="s">
        <v>59</v>
      </c>
      <c r="S44" s="81">
        <f ca="1">COUNTIF(検索シート!F6:F39,"魔人")</f>
        <v>0</v>
      </c>
      <c r="T44" s="81" t="b">
        <f ca="1">AND(S44=1,T45&gt;0)</f>
        <v>0</v>
      </c>
      <c r="U44" s="59">
        <v>2</v>
      </c>
      <c r="V44" s="59" t="s">
        <v>438</v>
      </c>
      <c r="W44" s="59" t="s">
        <v>46</v>
      </c>
      <c r="X44" s="59">
        <v>9</v>
      </c>
      <c r="Y44" s="59" t="s">
        <v>51</v>
      </c>
      <c r="Z44" s="59">
        <v>8</v>
      </c>
      <c r="AA44" s="59" t="s">
        <v>53</v>
      </c>
      <c r="AB44" s="59">
        <v>9</v>
      </c>
      <c r="AC44" s="59" t="s">
        <v>56</v>
      </c>
      <c r="AD44" s="59">
        <v>4</v>
      </c>
      <c r="AE44" s="75" t="str">
        <f>CONCATENATE(W44,"：",X44," / ",Y44,"：",Z44," / ",AA44,"：",AB44," / ",AC44,"：",AD44)</f>
        <v>夜魔：9 / 地霊：8 / 妖精：9 / 幽鬼：4</v>
      </c>
    </row>
    <row r="45" spans="2:31">
      <c r="B45" s="59">
        <v>41</v>
      </c>
      <c r="C45" s="59" t="s">
        <v>430</v>
      </c>
      <c r="D45" s="59" t="s">
        <v>102</v>
      </c>
      <c r="E45" s="59">
        <f>SUMIF($U$5:$U$40,D45,$T$5:$T$40)+COUNTIF($D$4:D45,D45)</f>
        <v>10508</v>
      </c>
      <c r="F45" s="59" t="s">
        <v>113</v>
      </c>
      <c r="G45" s="73" t="s">
        <v>432</v>
      </c>
      <c r="H45" s="74" t="s">
        <v>102</v>
      </c>
      <c r="I45" s="74">
        <v>9</v>
      </c>
      <c r="J45" s="74" t="s">
        <v>431</v>
      </c>
      <c r="K45" s="74">
        <v>0</v>
      </c>
      <c r="L45" s="74" t="s">
        <v>431</v>
      </c>
      <c r="M45" s="74">
        <v>0</v>
      </c>
      <c r="N45" s="74" t="s">
        <v>431</v>
      </c>
      <c r="O45" s="74">
        <v>0</v>
      </c>
      <c r="R45" s="59" t="b">
        <v>0</v>
      </c>
      <c r="S45" s="53"/>
      <c r="T45" s="59">
        <v>3</v>
      </c>
      <c r="U45" s="59">
        <v>3</v>
      </c>
      <c r="V45" s="59" t="s">
        <v>439</v>
      </c>
      <c r="W45" s="59" t="s">
        <v>440</v>
      </c>
      <c r="X45" s="59">
        <v>9</v>
      </c>
      <c r="Y45" s="59" t="s">
        <v>53</v>
      </c>
      <c r="Z45" s="59">
        <v>6</v>
      </c>
      <c r="AA45" s="59" t="s">
        <v>56</v>
      </c>
      <c r="AB45" s="59">
        <v>8</v>
      </c>
      <c r="AC45" s="59" t="s">
        <v>431</v>
      </c>
      <c r="AD45" s="59">
        <v>0</v>
      </c>
      <c r="AE45" s="75" t="str">
        <f t="shared" ref="AE45" si="3">CONCATENATE(W45,"：",X45," / ",Y45,"：",Z45," / ",AA45,"：",AB45)</f>
        <v>幻魔：9 / 妖精：6 / 幽鬼：8</v>
      </c>
    </row>
    <row r="46" spans="2:31">
      <c r="B46" s="59">
        <v>42</v>
      </c>
      <c r="C46" s="59" t="s">
        <v>430</v>
      </c>
      <c r="D46" s="59" t="s">
        <v>102</v>
      </c>
      <c r="E46" s="59">
        <f>SUMIF($U$5:$U$40,D46,$T$5:$T$40)+COUNTIF($D$4:D46,D46)</f>
        <v>10509</v>
      </c>
      <c r="F46" s="59" t="s">
        <v>114</v>
      </c>
      <c r="G46" s="73" t="s">
        <v>432</v>
      </c>
      <c r="H46" s="74" t="s">
        <v>102</v>
      </c>
      <c r="I46" s="74">
        <v>9</v>
      </c>
      <c r="J46" s="74" t="s">
        <v>431</v>
      </c>
      <c r="K46" s="74">
        <v>0</v>
      </c>
      <c r="L46" s="74" t="s">
        <v>431</v>
      </c>
      <c r="M46" s="74">
        <v>0</v>
      </c>
      <c r="N46" s="74" t="s">
        <v>431</v>
      </c>
      <c r="O46" s="74">
        <v>0</v>
      </c>
    </row>
    <row r="47" spans="2:31">
      <c r="B47" s="59">
        <v>43</v>
      </c>
      <c r="C47" s="59" t="s">
        <v>430</v>
      </c>
      <c r="D47" s="59" t="s">
        <v>127</v>
      </c>
      <c r="E47" s="59">
        <f>SUMIF($U$5:$U$40,D47,$T$5:$T$40)+COUNTIF($D$4:D47,D47)</f>
        <v>10601</v>
      </c>
      <c r="F47" s="59" t="s">
        <v>128</v>
      </c>
      <c r="G47" s="73" t="s">
        <v>432</v>
      </c>
      <c r="H47" s="74" t="s">
        <v>127</v>
      </c>
      <c r="I47" s="74">
        <v>1</v>
      </c>
      <c r="J47" s="74" t="s">
        <v>431</v>
      </c>
      <c r="K47" s="74">
        <v>0</v>
      </c>
      <c r="L47" s="74" t="s">
        <v>431</v>
      </c>
      <c r="M47" s="74">
        <v>0</v>
      </c>
      <c r="N47" s="74" t="s">
        <v>431</v>
      </c>
      <c r="O47" s="74">
        <v>0</v>
      </c>
      <c r="V47" s="53" t="str">
        <f ca="1">IF(OR($T$43,$T$44),OFFSET(V$42,$T$45,0),"-")</f>
        <v>-</v>
      </c>
      <c r="W47" s="53" t="str">
        <f ca="1">IF(OR($T$43,$T$44),OFFSET(W$42,$T$45,0),"-")</f>
        <v>-</v>
      </c>
      <c r="X47" s="53">
        <f ca="1">IF(OR($T$43,$T$44),OFFSET(X$42,$T$45,0),0)</f>
        <v>0</v>
      </c>
      <c r="Y47" s="53" t="str">
        <f t="shared" ref="Y47:AE47" ca="1" si="4">IF(OR($T$43,$T$44),OFFSET(Y$42,$T$45,0),"-")</f>
        <v>-</v>
      </c>
      <c r="Z47" s="53">
        <f ca="1">IF(OR($T$43,$T$44),OFFSET(Z$42,$T$45,0),0)</f>
        <v>0</v>
      </c>
      <c r="AA47" s="53" t="str">
        <f t="shared" ca="1" si="4"/>
        <v>-</v>
      </c>
      <c r="AB47" s="53">
        <f ca="1">IF(OR($T$43,$T$44),OFFSET(AB$42,$T$45,0),0)</f>
        <v>0</v>
      </c>
      <c r="AC47" s="53" t="str">
        <f t="shared" ca="1" si="4"/>
        <v>-</v>
      </c>
      <c r="AD47" s="53">
        <f ca="1">IF(OR($T$43,$T$44),OFFSET(AD$42,$T$45,0),0)</f>
        <v>0</v>
      </c>
      <c r="AE47" s="53" t="str">
        <f t="shared" ca="1" si="4"/>
        <v>-</v>
      </c>
    </row>
    <row r="48" spans="2:31">
      <c r="B48" s="59">
        <v>44</v>
      </c>
      <c r="C48" s="59" t="s">
        <v>430</v>
      </c>
      <c r="D48" s="59" t="s">
        <v>127</v>
      </c>
      <c r="E48" s="59">
        <f>SUMIF($U$5:$U$40,D48,$T$5:$T$40)+COUNTIF($D$4:D48,D48)</f>
        <v>10602</v>
      </c>
      <c r="F48" s="59" t="s">
        <v>129</v>
      </c>
      <c r="G48" s="73" t="s">
        <v>432</v>
      </c>
      <c r="H48" s="74" t="s">
        <v>127</v>
      </c>
      <c r="I48" s="74">
        <v>3</v>
      </c>
      <c r="J48" s="74" t="s">
        <v>431</v>
      </c>
      <c r="K48" s="74">
        <v>0</v>
      </c>
      <c r="L48" s="74" t="s">
        <v>431</v>
      </c>
      <c r="M48" s="74">
        <v>0</v>
      </c>
      <c r="N48" s="74" t="s">
        <v>431</v>
      </c>
      <c r="O48" s="74">
        <v>0</v>
      </c>
    </row>
    <row r="49" spans="2:26">
      <c r="B49" s="59">
        <v>45</v>
      </c>
      <c r="C49" s="59" t="s">
        <v>430</v>
      </c>
      <c r="D49" s="59" t="s">
        <v>127</v>
      </c>
      <c r="E49" s="59">
        <f>SUMIF($U$5:$U$40,D49,$T$5:$T$40)+COUNTIF($D$4:D49,D49)</f>
        <v>10603</v>
      </c>
      <c r="F49" s="59" t="s">
        <v>130</v>
      </c>
      <c r="G49" s="73" t="s">
        <v>432</v>
      </c>
      <c r="H49" s="74" t="s">
        <v>127</v>
      </c>
      <c r="I49" s="74">
        <v>5</v>
      </c>
      <c r="J49" s="74" t="s">
        <v>431</v>
      </c>
      <c r="K49" s="74">
        <v>0</v>
      </c>
      <c r="L49" s="74" t="s">
        <v>431</v>
      </c>
      <c r="M49" s="74">
        <v>0</v>
      </c>
      <c r="N49" s="74" t="s">
        <v>431</v>
      </c>
      <c r="O49" s="74">
        <v>0</v>
      </c>
    </row>
    <row r="50" spans="2:26">
      <c r="B50" s="59">
        <v>46</v>
      </c>
      <c r="C50" s="59" t="s">
        <v>430</v>
      </c>
      <c r="D50" s="59" t="s">
        <v>127</v>
      </c>
      <c r="E50" s="59">
        <f>SUMIF($U$5:$U$40,D50,$T$5:$T$40)+COUNTIF($D$4:D50,D50)</f>
        <v>10604</v>
      </c>
      <c r="F50" s="59" t="s">
        <v>441</v>
      </c>
      <c r="G50" s="73" t="s">
        <v>425</v>
      </c>
      <c r="H50" s="74" t="s">
        <v>442</v>
      </c>
      <c r="I50" s="74">
        <v>7</v>
      </c>
      <c r="J50" s="74" t="s">
        <v>24</v>
      </c>
      <c r="K50" s="74">
        <v>7</v>
      </c>
      <c r="L50" s="74" t="s">
        <v>431</v>
      </c>
      <c r="M50" s="74">
        <v>0</v>
      </c>
      <c r="N50" s="74" t="s">
        <v>431</v>
      </c>
      <c r="O50" s="74">
        <v>0</v>
      </c>
      <c r="S50" s="77" t="s">
        <v>443</v>
      </c>
      <c r="T50" s="79">
        <f>SUMIF($X$53:$Z$53,U50,$X$52:$Z$52)</f>
        <v>2</v>
      </c>
      <c r="U50" s="53" t="str">
        <f>検索シート!C2</f>
        <v>Neutral</v>
      </c>
    </row>
    <row r="51" spans="2:26">
      <c r="B51" s="59">
        <v>47</v>
      </c>
      <c r="C51" s="59" t="s">
        <v>430</v>
      </c>
      <c r="D51" s="59" t="s">
        <v>127</v>
      </c>
      <c r="E51" s="59">
        <f>SUMIF($U$5:$U$40,D51,$T$5:$T$40)+COUNTIF($D$4:D51,D51)</f>
        <v>10605</v>
      </c>
      <c r="F51" s="59" t="s">
        <v>444</v>
      </c>
      <c r="G51" s="73" t="s">
        <v>425</v>
      </c>
      <c r="H51" s="74" t="s">
        <v>442</v>
      </c>
      <c r="I51" s="74">
        <v>8</v>
      </c>
      <c r="J51" s="74" t="s">
        <v>28</v>
      </c>
      <c r="K51" s="74">
        <v>8</v>
      </c>
      <c r="L51" s="74" t="s">
        <v>431</v>
      </c>
      <c r="M51" s="74">
        <v>0</v>
      </c>
      <c r="N51" s="74" t="s">
        <v>431</v>
      </c>
      <c r="O51" s="74">
        <v>0</v>
      </c>
      <c r="S51" s="77" t="s">
        <v>3</v>
      </c>
      <c r="T51" s="79">
        <f>SUMIF($U$5:$U$40,U51,$T$5:$T$40)</f>
        <v>22900</v>
      </c>
      <c r="U51" s="53" t="str">
        <f>検索シート!C3</f>
        <v>魔獣</v>
      </c>
    </row>
    <row r="52" spans="2:26">
      <c r="B52" s="59">
        <v>48</v>
      </c>
      <c r="C52" s="59" t="s">
        <v>430</v>
      </c>
      <c r="D52" s="59" t="s">
        <v>133</v>
      </c>
      <c r="E52" s="59">
        <f>SUMIF($U$5:$U$40,D52,$T$5:$T$40)+COUNTIF($D$4:D52,D52)</f>
        <v>11701</v>
      </c>
      <c r="F52" s="59" t="s">
        <v>134</v>
      </c>
      <c r="G52" s="73" t="s">
        <v>432</v>
      </c>
      <c r="H52" s="74" t="s">
        <v>133</v>
      </c>
      <c r="I52" s="74">
        <v>1</v>
      </c>
      <c r="J52" s="74" t="s">
        <v>431</v>
      </c>
      <c r="K52" s="74">
        <v>0</v>
      </c>
      <c r="L52" s="74" t="s">
        <v>431</v>
      </c>
      <c r="M52" s="74">
        <v>0</v>
      </c>
      <c r="N52" s="74" t="s">
        <v>431</v>
      </c>
      <c r="O52" s="74">
        <v>0</v>
      </c>
      <c r="S52" s="83" t="s">
        <v>2</v>
      </c>
      <c r="T52" s="84">
        <v>1</v>
      </c>
      <c r="U52" s="85" t="str">
        <f t="shared" ref="U52:U66" si="5">IF(T52&gt;$S$53,"",INDEX($B$5:$F$295,SUMIF($E$5:$E$295,$T$51+T52,$B$5:$B$295),5))</f>
        <v>ケットシー</v>
      </c>
      <c r="X52" s="86">
        <v>1</v>
      </c>
      <c r="Y52" s="86">
        <v>2</v>
      </c>
      <c r="Z52" s="86">
        <v>3</v>
      </c>
    </row>
    <row r="53" spans="2:26">
      <c r="B53" s="59">
        <v>49</v>
      </c>
      <c r="C53" s="59" t="s">
        <v>445</v>
      </c>
      <c r="D53" s="59" t="s">
        <v>133</v>
      </c>
      <c r="E53" s="59">
        <f>SUMIF($U$5:$U$40,D53,$T$5:$T$40)+COUNTIF($D$4:D53,D53)</f>
        <v>11702</v>
      </c>
      <c r="F53" s="59" t="s">
        <v>135</v>
      </c>
      <c r="G53" s="73" t="s">
        <v>446</v>
      </c>
      <c r="H53" s="74" t="s">
        <v>133</v>
      </c>
      <c r="I53" s="74">
        <v>1</v>
      </c>
      <c r="J53" s="74" t="s">
        <v>447</v>
      </c>
      <c r="K53" s="74">
        <v>0</v>
      </c>
      <c r="L53" s="74" t="s">
        <v>447</v>
      </c>
      <c r="M53" s="74">
        <v>0</v>
      </c>
      <c r="N53" s="74" t="s">
        <v>447</v>
      </c>
      <c r="O53" s="74">
        <v>0</v>
      </c>
      <c r="S53" s="83">
        <f>COUNTIF(D:D,U51)</f>
        <v>9</v>
      </c>
      <c r="T53" s="84">
        <v>2</v>
      </c>
      <c r="U53" s="85" t="str">
        <f t="shared" si="5"/>
        <v>イヌガミ</v>
      </c>
      <c r="W53" s="87" t="s">
        <v>448</v>
      </c>
      <c r="X53" s="74" t="s">
        <v>421</v>
      </c>
      <c r="Y53" s="74" t="s">
        <v>428</v>
      </c>
      <c r="Z53" s="74" t="s">
        <v>424</v>
      </c>
    </row>
    <row r="54" spans="2:26">
      <c r="B54" s="59">
        <v>50</v>
      </c>
      <c r="C54" s="59" t="s">
        <v>421</v>
      </c>
      <c r="D54" s="59" t="s">
        <v>133</v>
      </c>
      <c r="E54" s="59">
        <f>SUMIF($U$5:$U$40,D54,$T$5:$T$40)+COUNTIF($D$4:D54,D54)</f>
        <v>11703</v>
      </c>
      <c r="F54" s="59" t="s">
        <v>136</v>
      </c>
      <c r="G54" s="73" t="s">
        <v>422</v>
      </c>
      <c r="H54" s="74" t="s">
        <v>133</v>
      </c>
      <c r="I54" s="74">
        <v>2</v>
      </c>
      <c r="J54" s="74" t="s">
        <v>423</v>
      </c>
      <c r="K54" s="74">
        <v>0</v>
      </c>
      <c r="L54" s="74" t="s">
        <v>423</v>
      </c>
      <c r="M54" s="74">
        <v>0</v>
      </c>
      <c r="N54" s="74" t="s">
        <v>423</v>
      </c>
      <c r="O54" s="74">
        <v>0</v>
      </c>
      <c r="S54" s="83"/>
      <c r="T54" s="84">
        <v>3</v>
      </c>
      <c r="U54" s="85" t="str">
        <f t="shared" si="5"/>
        <v>ネコマタ</v>
      </c>
      <c r="W54" s="87" t="str">
        <f t="shared" ref="W54:W66" si="6">IF($T$50&gt;0,CHOOSE($T$50,X54,Y54,Z54),"")</f>
        <v>死神</v>
      </c>
      <c r="X54" s="86" t="s">
        <v>24</v>
      </c>
      <c r="Y54" s="86" t="s">
        <v>34</v>
      </c>
      <c r="Z54" s="86" t="s">
        <v>25</v>
      </c>
    </row>
    <row r="55" spans="2:26">
      <c r="B55" s="59">
        <v>51</v>
      </c>
      <c r="C55" s="59" t="s">
        <v>449</v>
      </c>
      <c r="D55" s="59" t="s">
        <v>133</v>
      </c>
      <c r="E55" s="59">
        <f>SUMIF($U$5:$U$40,D55,$T$5:$T$40)+COUNTIF($D$4:D55,D55)</f>
        <v>11704</v>
      </c>
      <c r="F55" s="59" t="s">
        <v>137</v>
      </c>
      <c r="G55" s="73" t="s">
        <v>450</v>
      </c>
      <c r="H55" s="74" t="s">
        <v>133</v>
      </c>
      <c r="I55" s="74">
        <v>3</v>
      </c>
      <c r="J55" s="74" t="s">
        <v>60</v>
      </c>
      <c r="K55" s="74">
        <v>0</v>
      </c>
      <c r="L55" s="74" t="s">
        <v>60</v>
      </c>
      <c r="M55" s="74">
        <v>0</v>
      </c>
      <c r="N55" s="74" t="s">
        <v>60</v>
      </c>
      <c r="O55" s="74">
        <v>0</v>
      </c>
      <c r="S55" s="83"/>
      <c r="T55" s="84">
        <v>4</v>
      </c>
      <c r="U55" s="85" t="str">
        <f t="shared" si="5"/>
        <v>カーシー</v>
      </c>
      <c r="W55" s="87" t="str">
        <f t="shared" si="6"/>
        <v>神獣</v>
      </c>
      <c r="X55" s="86" t="s">
        <v>27</v>
      </c>
      <c r="Y55" s="86" t="s">
        <v>35</v>
      </c>
      <c r="Z55" s="86" t="s">
        <v>26</v>
      </c>
    </row>
    <row r="56" spans="2:26">
      <c r="B56" s="59">
        <v>52</v>
      </c>
      <c r="C56" s="59" t="s">
        <v>421</v>
      </c>
      <c r="D56" s="59" t="s">
        <v>133</v>
      </c>
      <c r="E56" s="59">
        <f>SUMIF($U$5:$U$40,D56,$T$5:$T$40)+COUNTIF($D$4:D56,D56)</f>
        <v>11705</v>
      </c>
      <c r="F56" s="59" t="s">
        <v>138</v>
      </c>
      <c r="G56" s="73" t="s">
        <v>422</v>
      </c>
      <c r="H56" s="74" t="s">
        <v>133</v>
      </c>
      <c r="I56" s="74">
        <v>4</v>
      </c>
      <c r="J56" s="74" t="s">
        <v>423</v>
      </c>
      <c r="K56" s="74">
        <v>0</v>
      </c>
      <c r="L56" s="74" t="s">
        <v>423</v>
      </c>
      <c r="M56" s="74">
        <v>0</v>
      </c>
      <c r="N56" s="74" t="s">
        <v>423</v>
      </c>
      <c r="O56" s="74">
        <v>0</v>
      </c>
      <c r="S56" s="83"/>
      <c r="T56" s="84">
        <v>5</v>
      </c>
      <c r="U56" s="85" t="str">
        <f t="shared" si="5"/>
        <v>オルトロス</v>
      </c>
      <c r="W56" s="87" t="str">
        <f t="shared" si="6"/>
        <v>聖獣</v>
      </c>
      <c r="X56" s="86" t="s">
        <v>28</v>
      </c>
      <c r="Y56" s="86" t="s">
        <v>43</v>
      </c>
      <c r="Z56" s="86" t="s">
        <v>30</v>
      </c>
    </row>
    <row r="57" spans="2:26">
      <c r="B57" s="59">
        <v>53</v>
      </c>
      <c r="C57" s="59" t="s">
        <v>421</v>
      </c>
      <c r="D57" s="59" t="s">
        <v>133</v>
      </c>
      <c r="E57" s="59">
        <f>SUMIF($U$5:$U$40,D57,$T$5:$T$40)+COUNTIF($D$4:D57,D57)</f>
        <v>11706</v>
      </c>
      <c r="F57" s="59" t="s">
        <v>139</v>
      </c>
      <c r="G57" s="73" t="s">
        <v>422</v>
      </c>
      <c r="H57" s="74" t="s">
        <v>133</v>
      </c>
      <c r="I57" s="74">
        <v>5</v>
      </c>
      <c r="J57" s="74" t="s">
        <v>423</v>
      </c>
      <c r="K57" s="74">
        <v>0</v>
      </c>
      <c r="L57" s="74" t="s">
        <v>423</v>
      </c>
      <c r="M57" s="74">
        <v>0</v>
      </c>
      <c r="N57" s="74" t="s">
        <v>423</v>
      </c>
      <c r="O57" s="74">
        <v>0</v>
      </c>
      <c r="S57" s="83"/>
      <c r="T57" s="84">
        <v>6</v>
      </c>
      <c r="U57" s="85" t="str">
        <f t="shared" si="5"/>
        <v>タンキ</v>
      </c>
      <c r="W57" s="87" t="str">
        <f t="shared" si="6"/>
        <v>妖獣</v>
      </c>
      <c r="X57" s="86" t="s">
        <v>29</v>
      </c>
      <c r="Y57" s="86" t="s">
        <v>44</v>
      </c>
      <c r="Z57" s="86" t="s">
        <v>31</v>
      </c>
    </row>
    <row r="58" spans="2:26">
      <c r="B58" s="59">
        <v>54</v>
      </c>
      <c r="C58" s="59" t="s">
        <v>421</v>
      </c>
      <c r="D58" s="59" t="s">
        <v>133</v>
      </c>
      <c r="E58" s="59">
        <f>SUMIF($U$5:$U$40,D58,$T$5:$T$40)+COUNTIF($D$4:D58,D58)</f>
        <v>11707</v>
      </c>
      <c r="F58" s="59" t="s">
        <v>140</v>
      </c>
      <c r="G58" s="73" t="s">
        <v>422</v>
      </c>
      <c r="H58" s="74" t="s">
        <v>133</v>
      </c>
      <c r="I58" s="74">
        <v>6</v>
      </c>
      <c r="J58" s="74" t="s">
        <v>423</v>
      </c>
      <c r="K58" s="74">
        <v>0</v>
      </c>
      <c r="L58" s="74" t="s">
        <v>423</v>
      </c>
      <c r="M58" s="74">
        <v>0</v>
      </c>
      <c r="N58" s="74" t="s">
        <v>423</v>
      </c>
      <c r="O58" s="74">
        <v>0</v>
      </c>
      <c r="S58" s="83"/>
      <c r="T58" s="84">
        <v>7</v>
      </c>
      <c r="U58" s="85" t="str">
        <f t="shared" si="5"/>
        <v>ドゥン</v>
      </c>
      <c r="W58" s="87" t="str">
        <f t="shared" si="6"/>
        <v>龍王</v>
      </c>
      <c r="X58" s="86" t="s">
        <v>32</v>
      </c>
      <c r="Y58" s="86" t="s">
        <v>45</v>
      </c>
      <c r="Z58" s="86" t="s">
        <v>36</v>
      </c>
    </row>
    <row r="59" spans="2:26">
      <c r="B59" s="59">
        <v>55</v>
      </c>
      <c r="C59" s="59" t="s">
        <v>421</v>
      </c>
      <c r="D59" s="59" t="s">
        <v>133</v>
      </c>
      <c r="E59" s="59">
        <f>SUMIF($U$5:$U$40,D59,$T$5:$T$40)+COUNTIF($D$4:D59,D59)</f>
        <v>11708</v>
      </c>
      <c r="F59" s="59" t="s">
        <v>141</v>
      </c>
      <c r="G59" s="73" t="s">
        <v>422</v>
      </c>
      <c r="H59" s="74" t="s">
        <v>133</v>
      </c>
      <c r="I59" s="74">
        <v>6</v>
      </c>
      <c r="J59" s="74" t="s">
        <v>423</v>
      </c>
      <c r="K59" s="74">
        <v>0</v>
      </c>
      <c r="L59" s="74" t="s">
        <v>423</v>
      </c>
      <c r="M59" s="74">
        <v>0</v>
      </c>
      <c r="N59" s="74" t="s">
        <v>423</v>
      </c>
      <c r="O59" s="74">
        <v>0</v>
      </c>
      <c r="S59" s="83"/>
      <c r="T59" s="84">
        <v>8</v>
      </c>
      <c r="U59" s="85" t="str">
        <f t="shared" si="5"/>
        <v>ケルベロス</v>
      </c>
      <c r="W59" s="87" t="str">
        <f t="shared" si="6"/>
        <v>夜魔</v>
      </c>
      <c r="X59" s="86" t="s">
        <v>33</v>
      </c>
      <c r="Y59" s="86" t="s">
        <v>46</v>
      </c>
      <c r="Z59" s="86" t="s">
        <v>37</v>
      </c>
    </row>
    <row r="60" spans="2:26">
      <c r="B60" s="59">
        <v>56</v>
      </c>
      <c r="C60" s="59" t="s">
        <v>451</v>
      </c>
      <c r="D60" s="59" t="s">
        <v>142</v>
      </c>
      <c r="E60" s="59">
        <f>SUMIF($U$5:$U$40,D60,$T$5:$T$40)+COUNTIF($D$4:D60,D60)</f>
        <v>12601</v>
      </c>
      <c r="F60" s="59" t="s">
        <v>143</v>
      </c>
      <c r="G60" s="73" t="s">
        <v>452</v>
      </c>
      <c r="H60" s="74" t="s">
        <v>142</v>
      </c>
      <c r="I60" s="74">
        <v>1</v>
      </c>
      <c r="J60" s="74" t="s">
        <v>453</v>
      </c>
      <c r="K60" s="74">
        <v>0</v>
      </c>
      <c r="L60" s="74" t="s">
        <v>453</v>
      </c>
      <c r="M60" s="74">
        <v>0</v>
      </c>
      <c r="N60" s="74" t="s">
        <v>453</v>
      </c>
      <c r="O60" s="74">
        <v>0</v>
      </c>
      <c r="S60" s="83"/>
      <c r="T60" s="84">
        <v>9</v>
      </c>
      <c r="U60" s="85" t="str">
        <f t="shared" si="5"/>
        <v>阿修羅ケルベロス</v>
      </c>
      <c r="W60" s="87" t="str">
        <f t="shared" si="6"/>
        <v>幻魔</v>
      </c>
      <c r="X60" s="86" t="s">
        <v>40</v>
      </c>
      <c r="Y60" s="86" t="s">
        <v>47</v>
      </c>
      <c r="Z60" s="86" t="s">
        <v>38</v>
      </c>
    </row>
    <row r="61" spans="2:26">
      <c r="B61" s="59">
        <v>57</v>
      </c>
      <c r="C61" s="59" t="s">
        <v>451</v>
      </c>
      <c r="D61" s="59" t="s">
        <v>142</v>
      </c>
      <c r="E61" s="59">
        <f>SUMIF($U$5:$U$40,D61,$T$5:$T$40)+COUNTIF($D$4:D61,D61)</f>
        <v>12602</v>
      </c>
      <c r="F61" s="59" t="s">
        <v>144</v>
      </c>
      <c r="G61" s="73" t="s">
        <v>452</v>
      </c>
      <c r="H61" s="74" t="s">
        <v>142</v>
      </c>
      <c r="I61" s="74">
        <v>1</v>
      </c>
      <c r="J61" s="74" t="s">
        <v>453</v>
      </c>
      <c r="K61" s="74">
        <v>0</v>
      </c>
      <c r="L61" s="74" t="s">
        <v>453</v>
      </c>
      <c r="M61" s="74">
        <v>0</v>
      </c>
      <c r="N61" s="74" t="s">
        <v>453</v>
      </c>
      <c r="O61" s="74">
        <v>0</v>
      </c>
      <c r="S61" s="83"/>
      <c r="T61" s="84">
        <v>10</v>
      </c>
      <c r="U61" s="85" t="str">
        <f t="shared" si="5"/>
        <v/>
      </c>
      <c r="W61" s="87" t="str">
        <f t="shared" si="6"/>
        <v>魔獣</v>
      </c>
      <c r="X61" s="86" t="s">
        <v>41</v>
      </c>
      <c r="Y61" s="86" t="s">
        <v>52</v>
      </c>
      <c r="Z61" s="86" t="s">
        <v>39</v>
      </c>
    </row>
    <row r="62" spans="2:26">
      <c r="B62" s="59">
        <v>58</v>
      </c>
      <c r="C62" s="59" t="s">
        <v>451</v>
      </c>
      <c r="D62" s="59" t="s">
        <v>142</v>
      </c>
      <c r="E62" s="59">
        <f>SUMIF($U$5:$U$40,D62,$T$5:$T$40)+COUNTIF($D$4:D62,D62)</f>
        <v>12603</v>
      </c>
      <c r="F62" s="59" t="s">
        <v>145</v>
      </c>
      <c r="G62" s="73" t="s">
        <v>452</v>
      </c>
      <c r="H62" s="74" t="s">
        <v>142</v>
      </c>
      <c r="I62" s="74">
        <v>2</v>
      </c>
      <c r="J62" s="74" t="s">
        <v>453</v>
      </c>
      <c r="K62" s="74">
        <v>0</v>
      </c>
      <c r="L62" s="74" t="s">
        <v>453</v>
      </c>
      <c r="M62" s="74">
        <v>0</v>
      </c>
      <c r="N62" s="74" t="s">
        <v>453</v>
      </c>
      <c r="O62" s="74">
        <v>0</v>
      </c>
      <c r="S62" s="83"/>
      <c r="T62" s="84">
        <v>11</v>
      </c>
      <c r="U62" s="85" t="str">
        <f t="shared" si="5"/>
        <v/>
      </c>
      <c r="W62" s="87" t="str">
        <f t="shared" si="6"/>
        <v>妖精</v>
      </c>
      <c r="X62" s="86" t="s">
        <v>42</v>
      </c>
      <c r="Y62" s="86" t="s">
        <v>53</v>
      </c>
      <c r="Z62" s="86" t="s">
        <v>48</v>
      </c>
    </row>
    <row r="63" spans="2:26">
      <c r="B63" s="59">
        <v>59</v>
      </c>
      <c r="C63" s="59" t="s">
        <v>451</v>
      </c>
      <c r="D63" s="59" t="s">
        <v>142</v>
      </c>
      <c r="E63" s="59">
        <f>SUMIF($U$5:$U$40,D63,$T$5:$T$40)+COUNTIF($D$4:D63,D63)</f>
        <v>12604</v>
      </c>
      <c r="F63" s="59" t="s">
        <v>146</v>
      </c>
      <c r="G63" s="73" t="s">
        <v>452</v>
      </c>
      <c r="H63" s="74" t="s">
        <v>142</v>
      </c>
      <c r="I63" s="74">
        <v>3</v>
      </c>
      <c r="J63" s="74" t="s">
        <v>453</v>
      </c>
      <c r="K63" s="74">
        <v>0</v>
      </c>
      <c r="L63" s="74" t="s">
        <v>453</v>
      </c>
      <c r="M63" s="74">
        <v>0</v>
      </c>
      <c r="N63" s="74" t="s">
        <v>453</v>
      </c>
      <c r="O63" s="74">
        <v>0</v>
      </c>
      <c r="S63" s="83"/>
      <c r="T63" s="84">
        <v>12</v>
      </c>
      <c r="U63" s="85" t="str">
        <f t="shared" si="5"/>
        <v/>
      </c>
      <c r="W63" s="87" t="str">
        <f t="shared" si="6"/>
        <v>精霊</v>
      </c>
      <c r="X63" s="86" t="s">
        <v>49</v>
      </c>
      <c r="Y63" s="86" t="s">
        <v>54</v>
      </c>
      <c r="Z63" s="86" t="s">
        <v>55</v>
      </c>
    </row>
    <row r="64" spans="2:26">
      <c r="B64" s="59">
        <v>60</v>
      </c>
      <c r="C64" s="59" t="s">
        <v>451</v>
      </c>
      <c r="D64" s="59" t="s">
        <v>142</v>
      </c>
      <c r="E64" s="59">
        <f>SUMIF($U$5:$U$40,D64,$T$5:$T$40)+COUNTIF($D$4:D64,D64)</f>
        <v>12605</v>
      </c>
      <c r="F64" s="59" t="s">
        <v>147</v>
      </c>
      <c r="G64" s="73" t="s">
        <v>452</v>
      </c>
      <c r="H64" s="74" t="s">
        <v>142</v>
      </c>
      <c r="I64" s="74">
        <v>4</v>
      </c>
      <c r="J64" s="74" t="s">
        <v>453</v>
      </c>
      <c r="K64" s="74">
        <v>0</v>
      </c>
      <c r="L64" s="74" t="s">
        <v>453</v>
      </c>
      <c r="M64" s="74">
        <v>0</v>
      </c>
      <c r="N64" s="74" t="s">
        <v>453</v>
      </c>
      <c r="O64" s="74">
        <v>0</v>
      </c>
      <c r="S64" s="83"/>
      <c r="T64" s="84">
        <v>13</v>
      </c>
      <c r="U64" s="85" t="str">
        <f t="shared" si="5"/>
        <v/>
      </c>
      <c r="W64" s="87" t="str">
        <f t="shared" si="6"/>
        <v>魔人</v>
      </c>
      <c r="X64" s="86" t="s">
        <v>50</v>
      </c>
      <c r="Y64" s="86" t="s">
        <v>59</v>
      </c>
      <c r="Z64" s="86" t="s">
        <v>56</v>
      </c>
    </row>
    <row r="65" spans="2:26">
      <c r="B65" s="59">
        <v>61</v>
      </c>
      <c r="C65" s="59" t="s">
        <v>451</v>
      </c>
      <c r="D65" s="59" t="s">
        <v>142</v>
      </c>
      <c r="E65" s="59">
        <f>SUMIF($U$5:$U$40,D65,$T$5:$T$40)+COUNTIF($D$4:D65,D65)</f>
        <v>12606</v>
      </c>
      <c r="F65" s="59" t="s">
        <v>148</v>
      </c>
      <c r="G65" s="73" t="s">
        <v>452</v>
      </c>
      <c r="H65" s="74" t="s">
        <v>142</v>
      </c>
      <c r="I65" s="74">
        <v>5</v>
      </c>
      <c r="J65" s="74" t="s">
        <v>453</v>
      </c>
      <c r="K65" s="74">
        <v>0</v>
      </c>
      <c r="L65" s="74" t="s">
        <v>453</v>
      </c>
      <c r="M65" s="74">
        <v>0</v>
      </c>
      <c r="N65" s="74" t="s">
        <v>453</v>
      </c>
      <c r="O65" s="74">
        <v>0</v>
      </c>
      <c r="S65" s="83"/>
      <c r="T65" s="84">
        <v>14</v>
      </c>
      <c r="U65" s="85" t="str">
        <f t="shared" si="5"/>
        <v/>
      </c>
      <c r="W65" s="87" t="str">
        <f t="shared" si="6"/>
        <v/>
      </c>
      <c r="X65" s="86" t="s">
        <v>51</v>
      </c>
      <c r="Y65" s="86" t="str">
        <f>""</f>
        <v/>
      </c>
      <c r="Z65" s="86" t="s">
        <v>57</v>
      </c>
    </row>
    <row r="66" spans="2:26">
      <c r="B66" s="59">
        <v>62</v>
      </c>
      <c r="C66" s="59" t="s">
        <v>451</v>
      </c>
      <c r="D66" s="59" t="s">
        <v>142</v>
      </c>
      <c r="E66" s="59">
        <f>SUMIF($U$5:$U$40,D66,$T$5:$T$40)+COUNTIF($D$4:D66,D66)</f>
        <v>12607</v>
      </c>
      <c r="F66" s="59" t="s">
        <v>149</v>
      </c>
      <c r="G66" s="73" t="s">
        <v>452</v>
      </c>
      <c r="H66" s="74" t="s">
        <v>142</v>
      </c>
      <c r="I66" s="74">
        <v>6</v>
      </c>
      <c r="J66" s="74" t="s">
        <v>453</v>
      </c>
      <c r="K66" s="74">
        <v>0</v>
      </c>
      <c r="L66" s="74" t="s">
        <v>453</v>
      </c>
      <c r="M66" s="74">
        <v>0</v>
      </c>
      <c r="N66" s="74" t="s">
        <v>453</v>
      </c>
      <c r="O66" s="74">
        <v>0</v>
      </c>
      <c r="S66" s="88"/>
      <c r="T66" s="89">
        <v>15</v>
      </c>
      <c r="U66" s="85" t="str">
        <f t="shared" si="5"/>
        <v/>
      </c>
      <c r="W66" s="87" t="str">
        <f t="shared" si="6"/>
        <v/>
      </c>
      <c r="X66" s="86" t="s">
        <v>58</v>
      </c>
      <c r="Y66" s="86" t="str">
        <f>""</f>
        <v/>
      </c>
      <c r="Z66" s="86" t="str">
        <f>""</f>
        <v/>
      </c>
    </row>
    <row r="67" spans="2:26">
      <c r="B67" s="59">
        <v>63</v>
      </c>
      <c r="C67" s="59" t="s">
        <v>451</v>
      </c>
      <c r="D67" s="59" t="s">
        <v>150</v>
      </c>
      <c r="E67" s="59">
        <f>SUMIF($U$5:$U$40,D67,$T$5:$T$40)+COUNTIF($D$4:D67,D67)</f>
        <v>11801</v>
      </c>
      <c r="F67" s="59" t="s">
        <v>151</v>
      </c>
      <c r="G67" s="73" t="s">
        <v>452</v>
      </c>
      <c r="H67" s="74" t="s">
        <v>150</v>
      </c>
      <c r="I67" s="74">
        <v>1</v>
      </c>
      <c r="J67" s="74" t="s">
        <v>453</v>
      </c>
      <c r="K67" s="74">
        <v>0</v>
      </c>
      <c r="L67" s="74" t="s">
        <v>453</v>
      </c>
      <c r="M67" s="74">
        <v>0</v>
      </c>
      <c r="N67" s="74" t="s">
        <v>453</v>
      </c>
      <c r="O67" s="74">
        <v>0</v>
      </c>
    </row>
    <row r="68" spans="2:26" ht="12">
      <c r="B68" s="59">
        <v>64</v>
      </c>
      <c r="C68" s="59" t="s">
        <v>451</v>
      </c>
      <c r="D68" s="59" t="s">
        <v>150</v>
      </c>
      <c r="E68" s="59">
        <f>SUMIF($U$5:$U$40,D68,$T$5:$T$40)+COUNTIF($D$4:D68,D68)</f>
        <v>11802</v>
      </c>
      <c r="F68" s="59" t="s">
        <v>152</v>
      </c>
      <c r="G68" s="73" t="s">
        <v>452</v>
      </c>
      <c r="H68" s="74" t="s">
        <v>150</v>
      </c>
      <c r="I68" s="74">
        <v>1</v>
      </c>
      <c r="J68" s="74" t="s">
        <v>453</v>
      </c>
      <c r="K68" s="74">
        <v>0</v>
      </c>
      <c r="L68" s="74" t="s">
        <v>453</v>
      </c>
      <c r="M68" s="74">
        <v>0</v>
      </c>
      <c r="N68" s="74" t="s">
        <v>453</v>
      </c>
      <c r="O68" s="74">
        <v>0</v>
      </c>
      <c r="V68"/>
      <c r="Y68"/>
    </row>
    <row r="69" spans="2:26" ht="12">
      <c r="B69" s="59">
        <v>65</v>
      </c>
      <c r="C69" s="59" t="s">
        <v>451</v>
      </c>
      <c r="D69" s="59" t="s">
        <v>150</v>
      </c>
      <c r="E69" s="59">
        <f>SUMIF($U$5:$U$40,D69,$T$5:$T$40)+COUNTIF($D$4:D69,D69)</f>
        <v>11803</v>
      </c>
      <c r="F69" s="59" t="s">
        <v>153</v>
      </c>
      <c r="G69" s="73" t="s">
        <v>452</v>
      </c>
      <c r="H69" s="74" t="s">
        <v>150</v>
      </c>
      <c r="I69" s="74">
        <v>3</v>
      </c>
      <c r="J69" s="74" t="s">
        <v>453</v>
      </c>
      <c r="K69" s="74">
        <v>0</v>
      </c>
      <c r="L69" s="74" t="s">
        <v>453</v>
      </c>
      <c r="M69" s="74">
        <v>0</v>
      </c>
      <c r="N69" s="74" t="s">
        <v>453</v>
      </c>
      <c r="O69" s="74">
        <v>0</v>
      </c>
      <c r="V69"/>
      <c r="W69"/>
    </row>
    <row r="70" spans="2:26" ht="12">
      <c r="B70" s="59">
        <v>66</v>
      </c>
      <c r="C70" s="59" t="s">
        <v>451</v>
      </c>
      <c r="D70" s="59" t="s">
        <v>150</v>
      </c>
      <c r="E70" s="59">
        <f>SUMIF($U$5:$U$40,D70,$T$5:$T$40)+COUNTIF($D$4:D70,D70)</f>
        <v>11804</v>
      </c>
      <c r="F70" s="59" t="s">
        <v>154</v>
      </c>
      <c r="G70" s="73" t="s">
        <v>452</v>
      </c>
      <c r="H70" s="74" t="s">
        <v>150</v>
      </c>
      <c r="I70" s="74">
        <v>5</v>
      </c>
      <c r="J70" s="74" t="s">
        <v>453</v>
      </c>
      <c r="K70" s="74">
        <v>0</v>
      </c>
      <c r="L70" s="74" t="s">
        <v>453</v>
      </c>
      <c r="M70" s="74">
        <v>0</v>
      </c>
      <c r="N70" s="74" t="s">
        <v>453</v>
      </c>
      <c r="O70" s="74">
        <v>0</v>
      </c>
      <c r="W70"/>
    </row>
    <row r="71" spans="2:26" ht="12">
      <c r="B71" s="59">
        <v>67</v>
      </c>
      <c r="C71" s="59" t="s">
        <v>451</v>
      </c>
      <c r="D71" s="59" t="s">
        <v>150</v>
      </c>
      <c r="E71" s="59">
        <f>SUMIF($U$5:$U$40,D71,$T$5:$T$40)+COUNTIF($D$4:D71,D71)</f>
        <v>11805</v>
      </c>
      <c r="F71" s="59" t="s">
        <v>155</v>
      </c>
      <c r="G71" s="73" t="s">
        <v>452</v>
      </c>
      <c r="H71" s="74" t="s">
        <v>150</v>
      </c>
      <c r="I71" s="74">
        <v>8</v>
      </c>
      <c r="J71" s="74" t="s">
        <v>453</v>
      </c>
      <c r="K71" s="74">
        <v>0</v>
      </c>
      <c r="L71" s="74" t="s">
        <v>453</v>
      </c>
      <c r="M71" s="74">
        <v>0</v>
      </c>
      <c r="N71" s="74" t="s">
        <v>453</v>
      </c>
      <c r="O71" s="74">
        <v>0</v>
      </c>
      <c r="W71"/>
      <c r="X71"/>
      <c r="Y71"/>
    </row>
    <row r="72" spans="2:26" ht="12">
      <c r="B72" s="59">
        <v>68</v>
      </c>
      <c r="C72" s="59" t="s">
        <v>451</v>
      </c>
      <c r="D72" s="59" t="s">
        <v>150</v>
      </c>
      <c r="E72" s="59">
        <f>SUMIF($U$5:$U$40,D72,$T$5:$T$40)+COUNTIF($D$4:D72,D72)</f>
        <v>11806</v>
      </c>
      <c r="F72" s="59" t="s">
        <v>156</v>
      </c>
      <c r="G72" s="73" t="s">
        <v>425</v>
      </c>
      <c r="H72" s="74" t="s">
        <v>41</v>
      </c>
      <c r="I72" s="74">
        <v>8</v>
      </c>
      <c r="J72" s="74" t="s">
        <v>42</v>
      </c>
      <c r="K72" s="74">
        <v>9</v>
      </c>
      <c r="L72" s="74" t="s">
        <v>38</v>
      </c>
      <c r="M72" s="74">
        <v>8</v>
      </c>
      <c r="N72" s="74" t="s">
        <v>56</v>
      </c>
      <c r="O72" s="74">
        <v>1</v>
      </c>
      <c r="W72"/>
      <c r="X72"/>
      <c r="Y72"/>
    </row>
    <row r="73" spans="2:26" ht="12">
      <c r="B73" s="59">
        <v>69</v>
      </c>
      <c r="C73" s="59" t="s">
        <v>451</v>
      </c>
      <c r="D73" s="59" t="s">
        <v>157</v>
      </c>
      <c r="E73" s="59">
        <f>SUMIF($U$5:$U$40,D73,$T$5:$T$40)+COUNTIF($D$4:D73,D73)</f>
        <v>12701</v>
      </c>
      <c r="F73" s="59" t="s">
        <v>158</v>
      </c>
      <c r="G73" s="73" t="s">
        <v>452</v>
      </c>
      <c r="H73" s="74" t="s">
        <v>157</v>
      </c>
      <c r="I73" s="74">
        <v>1</v>
      </c>
      <c r="J73" s="74" t="s">
        <v>453</v>
      </c>
      <c r="K73" s="74">
        <v>0</v>
      </c>
      <c r="L73" s="74" t="s">
        <v>453</v>
      </c>
      <c r="M73" s="74">
        <v>0</v>
      </c>
      <c r="N73" s="74" t="s">
        <v>453</v>
      </c>
      <c r="O73" s="74">
        <v>0</v>
      </c>
      <c r="W73"/>
      <c r="X73"/>
      <c r="Y73"/>
    </row>
    <row r="74" spans="2:26" ht="12">
      <c r="B74" s="59">
        <v>70</v>
      </c>
      <c r="C74" s="59" t="s">
        <v>451</v>
      </c>
      <c r="D74" s="59" t="s">
        <v>157</v>
      </c>
      <c r="E74" s="59">
        <f>SUMIF($U$5:$U$40,D74,$T$5:$T$40)+COUNTIF($D$4:D74,D74)</f>
        <v>12702</v>
      </c>
      <c r="F74" s="59" t="s">
        <v>159</v>
      </c>
      <c r="G74" s="73" t="s">
        <v>452</v>
      </c>
      <c r="H74" s="74" t="s">
        <v>157</v>
      </c>
      <c r="I74" s="74">
        <v>1</v>
      </c>
      <c r="J74" s="74" t="s">
        <v>453</v>
      </c>
      <c r="K74" s="74">
        <v>0</v>
      </c>
      <c r="L74" s="74" t="s">
        <v>453</v>
      </c>
      <c r="M74" s="74">
        <v>0</v>
      </c>
      <c r="N74" s="74" t="s">
        <v>453</v>
      </c>
      <c r="O74" s="74">
        <v>0</v>
      </c>
      <c r="W74"/>
      <c r="X74"/>
      <c r="Y74"/>
    </row>
    <row r="75" spans="2:26" ht="12">
      <c r="B75" s="59">
        <v>71</v>
      </c>
      <c r="C75" s="59" t="s">
        <v>451</v>
      </c>
      <c r="D75" s="59" t="s">
        <v>157</v>
      </c>
      <c r="E75" s="59">
        <f>SUMIF($U$5:$U$40,D75,$T$5:$T$40)+COUNTIF($D$4:D75,D75)</f>
        <v>12703</v>
      </c>
      <c r="F75" s="59" t="s">
        <v>160</v>
      </c>
      <c r="G75" s="73" t="s">
        <v>452</v>
      </c>
      <c r="H75" s="74" t="s">
        <v>157</v>
      </c>
      <c r="I75" s="74">
        <v>3</v>
      </c>
      <c r="J75" s="74" t="s">
        <v>453</v>
      </c>
      <c r="K75" s="74">
        <v>0</v>
      </c>
      <c r="L75" s="74" t="s">
        <v>453</v>
      </c>
      <c r="M75" s="74">
        <v>0</v>
      </c>
      <c r="N75" s="74" t="s">
        <v>453</v>
      </c>
      <c r="O75" s="74">
        <v>0</v>
      </c>
      <c r="X75"/>
      <c r="Y75"/>
    </row>
    <row r="76" spans="2:26" ht="12">
      <c r="B76" s="59">
        <v>72</v>
      </c>
      <c r="C76" s="59" t="s">
        <v>451</v>
      </c>
      <c r="D76" s="59" t="s">
        <v>157</v>
      </c>
      <c r="E76" s="59">
        <f>SUMIF($U$5:$U$40,D76,$T$5:$T$40)+COUNTIF($D$4:D76,D76)</f>
        <v>12704</v>
      </c>
      <c r="F76" s="59" t="s">
        <v>161</v>
      </c>
      <c r="G76" s="73" t="s">
        <v>452</v>
      </c>
      <c r="H76" s="74" t="s">
        <v>157</v>
      </c>
      <c r="I76" s="74">
        <v>3</v>
      </c>
      <c r="J76" s="74" t="s">
        <v>453</v>
      </c>
      <c r="K76" s="74">
        <v>0</v>
      </c>
      <c r="L76" s="74" t="s">
        <v>453</v>
      </c>
      <c r="M76" s="74">
        <v>0</v>
      </c>
      <c r="N76" s="74" t="s">
        <v>453</v>
      </c>
      <c r="O76" s="74">
        <v>0</v>
      </c>
      <c r="X76"/>
      <c r="Y76"/>
    </row>
    <row r="77" spans="2:26" ht="12">
      <c r="B77" s="59">
        <v>73</v>
      </c>
      <c r="C77" s="59" t="s">
        <v>451</v>
      </c>
      <c r="D77" s="59" t="s">
        <v>157</v>
      </c>
      <c r="E77" s="59">
        <f>SUMIF($U$5:$U$40,D77,$T$5:$T$40)+COUNTIF($D$4:D77,D77)</f>
        <v>12705</v>
      </c>
      <c r="F77" s="59" t="s">
        <v>162</v>
      </c>
      <c r="G77" s="73" t="s">
        <v>452</v>
      </c>
      <c r="H77" s="74" t="s">
        <v>157</v>
      </c>
      <c r="I77" s="74">
        <v>3</v>
      </c>
      <c r="J77" s="74" t="s">
        <v>453</v>
      </c>
      <c r="K77" s="74">
        <v>0</v>
      </c>
      <c r="L77" s="74" t="s">
        <v>453</v>
      </c>
      <c r="M77" s="74">
        <v>0</v>
      </c>
      <c r="N77" s="74" t="s">
        <v>453</v>
      </c>
      <c r="O77" s="74">
        <v>0</v>
      </c>
      <c r="Y77"/>
    </row>
    <row r="78" spans="2:26" ht="12">
      <c r="B78" s="59">
        <v>74</v>
      </c>
      <c r="C78" s="59" t="s">
        <v>451</v>
      </c>
      <c r="D78" s="59" t="s">
        <v>157</v>
      </c>
      <c r="E78" s="59">
        <f>SUMIF($U$5:$U$40,D78,$T$5:$T$40)+COUNTIF($D$4:D78,D78)</f>
        <v>12706</v>
      </c>
      <c r="F78" s="59" t="s">
        <v>163</v>
      </c>
      <c r="G78" s="73" t="s">
        <v>452</v>
      </c>
      <c r="H78" s="74" t="s">
        <v>157</v>
      </c>
      <c r="I78" s="74">
        <v>5</v>
      </c>
      <c r="J78" s="74" t="s">
        <v>453</v>
      </c>
      <c r="K78" s="74">
        <v>0</v>
      </c>
      <c r="L78" s="74" t="s">
        <v>453</v>
      </c>
      <c r="M78" s="74">
        <v>0</v>
      </c>
      <c r="N78" s="74" t="s">
        <v>453</v>
      </c>
      <c r="O78" s="74">
        <v>0</v>
      </c>
      <c r="Y78"/>
    </row>
    <row r="79" spans="2:26" ht="12">
      <c r="B79" s="59">
        <v>75</v>
      </c>
      <c r="C79" s="59" t="s">
        <v>451</v>
      </c>
      <c r="D79" s="59" t="s">
        <v>157</v>
      </c>
      <c r="E79" s="59">
        <f>SUMIF($U$5:$U$40,D79,$T$5:$T$40)+COUNTIF($D$4:D79,D79)</f>
        <v>12707</v>
      </c>
      <c r="F79" s="59" t="s">
        <v>164</v>
      </c>
      <c r="G79" s="73" t="s">
        <v>452</v>
      </c>
      <c r="H79" s="74" t="s">
        <v>157</v>
      </c>
      <c r="I79" s="74">
        <v>6</v>
      </c>
      <c r="J79" s="74" t="s">
        <v>453</v>
      </c>
      <c r="K79" s="74">
        <v>0</v>
      </c>
      <c r="L79" s="74" t="s">
        <v>453</v>
      </c>
      <c r="M79" s="74">
        <v>0</v>
      </c>
      <c r="N79" s="74" t="s">
        <v>453</v>
      </c>
      <c r="O79" s="74">
        <v>0</v>
      </c>
      <c r="V79"/>
      <c r="Y79"/>
    </row>
    <row r="80" spans="2:26" ht="12">
      <c r="B80" s="59">
        <v>76</v>
      </c>
      <c r="C80" s="59" t="s">
        <v>451</v>
      </c>
      <c r="D80" s="59" t="s">
        <v>165</v>
      </c>
      <c r="E80" s="59">
        <f>SUMIF($U$5:$U$40,D80,$T$5:$T$40)+COUNTIF($D$4:D80,D80)</f>
        <v>11901</v>
      </c>
      <c r="F80" s="59" t="s">
        <v>166</v>
      </c>
      <c r="G80" s="73" t="s">
        <v>452</v>
      </c>
      <c r="H80" s="74" t="s">
        <v>165</v>
      </c>
      <c r="I80" s="74">
        <v>1</v>
      </c>
      <c r="J80" s="74" t="s">
        <v>453</v>
      </c>
      <c r="K80" s="74">
        <v>0</v>
      </c>
      <c r="L80" s="74" t="s">
        <v>453</v>
      </c>
      <c r="M80" s="74">
        <v>0</v>
      </c>
      <c r="N80" s="74" t="s">
        <v>453</v>
      </c>
      <c r="O80" s="74">
        <v>0</v>
      </c>
      <c r="V80"/>
      <c r="W80"/>
    </row>
    <row r="81" spans="2:23" ht="12">
      <c r="B81" s="59">
        <v>77</v>
      </c>
      <c r="C81" s="59" t="s">
        <v>451</v>
      </c>
      <c r="D81" s="59" t="s">
        <v>165</v>
      </c>
      <c r="E81" s="59">
        <f>SUMIF($U$5:$U$40,D81,$T$5:$T$40)+COUNTIF($D$4:D81,D81)</f>
        <v>11902</v>
      </c>
      <c r="F81" s="59" t="s">
        <v>167</v>
      </c>
      <c r="G81" s="73" t="s">
        <v>452</v>
      </c>
      <c r="H81" s="74" t="s">
        <v>165</v>
      </c>
      <c r="I81" s="74">
        <v>1</v>
      </c>
      <c r="J81" s="74" t="s">
        <v>453</v>
      </c>
      <c r="K81" s="74">
        <v>0</v>
      </c>
      <c r="L81" s="74" t="s">
        <v>453</v>
      </c>
      <c r="M81" s="74">
        <v>0</v>
      </c>
      <c r="N81" s="74" t="s">
        <v>453</v>
      </c>
      <c r="O81" s="74">
        <v>0</v>
      </c>
      <c r="W81"/>
    </row>
    <row r="82" spans="2:23" ht="12">
      <c r="B82" s="59">
        <v>78</v>
      </c>
      <c r="C82" s="59" t="s">
        <v>451</v>
      </c>
      <c r="D82" s="59" t="s">
        <v>165</v>
      </c>
      <c r="E82" s="59">
        <f>SUMIF($U$5:$U$40,D82,$T$5:$T$40)+COUNTIF($D$4:D82,D82)</f>
        <v>11903</v>
      </c>
      <c r="F82" s="59" t="s">
        <v>168</v>
      </c>
      <c r="G82" s="73" t="s">
        <v>452</v>
      </c>
      <c r="H82" s="74" t="s">
        <v>165</v>
      </c>
      <c r="I82" s="74">
        <v>1</v>
      </c>
      <c r="J82" s="74" t="s">
        <v>453</v>
      </c>
      <c r="K82" s="74">
        <v>0</v>
      </c>
      <c r="L82" s="74" t="s">
        <v>453</v>
      </c>
      <c r="M82" s="74">
        <v>0</v>
      </c>
      <c r="N82" s="74" t="s">
        <v>453</v>
      </c>
      <c r="O82" s="74">
        <v>0</v>
      </c>
      <c r="U82"/>
      <c r="V82"/>
    </row>
    <row r="83" spans="2:23">
      <c r="B83" s="59">
        <v>79</v>
      </c>
      <c r="C83" s="59" t="s">
        <v>451</v>
      </c>
      <c r="D83" s="59" t="s">
        <v>165</v>
      </c>
      <c r="E83" s="59">
        <f>SUMIF($U$5:$U$40,D83,$T$5:$T$40)+COUNTIF($D$4:D83,D83)</f>
        <v>11904</v>
      </c>
      <c r="F83" s="59" t="s">
        <v>169</v>
      </c>
      <c r="G83" s="73" t="s">
        <v>452</v>
      </c>
      <c r="H83" s="74" t="s">
        <v>165</v>
      </c>
      <c r="I83" s="74">
        <v>2</v>
      </c>
      <c r="J83" s="74" t="s">
        <v>453</v>
      </c>
      <c r="K83" s="74">
        <v>0</v>
      </c>
      <c r="L83" s="74" t="s">
        <v>453</v>
      </c>
      <c r="M83" s="74">
        <v>0</v>
      </c>
      <c r="N83" s="74" t="s">
        <v>453</v>
      </c>
      <c r="O83" s="74">
        <v>0</v>
      </c>
    </row>
    <row r="84" spans="2:23">
      <c r="B84" s="59">
        <v>80</v>
      </c>
      <c r="C84" s="59" t="s">
        <v>451</v>
      </c>
      <c r="D84" s="59" t="s">
        <v>165</v>
      </c>
      <c r="E84" s="59">
        <f>SUMIF($U$5:$U$40,D84,$T$5:$T$40)+COUNTIF($D$4:D84,D84)</f>
        <v>11905</v>
      </c>
      <c r="F84" s="59" t="s">
        <v>170</v>
      </c>
      <c r="G84" s="73" t="s">
        <v>452</v>
      </c>
      <c r="H84" s="74" t="s">
        <v>165</v>
      </c>
      <c r="I84" s="74">
        <v>3</v>
      </c>
      <c r="J84" s="74" t="s">
        <v>453</v>
      </c>
      <c r="K84" s="74">
        <v>0</v>
      </c>
      <c r="L84" s="74" t="s">
        <v>453</v>
      </c>
      <c r="M84" s="74">
        <v>0</v>
      </c>
      <c r="N84" s="74" t="s">
        <v>453</v>
      </c>
      <c r="O84" s="74">
        <v>0</v>
      </c>
    </row>
    <row r="85" spans="2:23">
      <c r="B85" s="59">
        <v>81</v>
      </c>
      <c r="C85" s="59" t="s">
        <v>451</v>
      </c>
      <c r="D85" s="59" t="s">
        <v>165</v>
      </c>
      <c r="E85" s="59">
        <f>SUMIF($U$5:$U$40,D85,$T$5:$T$40)+COUNTIF($D$4:D85,D85)</f>
        <v>11906</v>
      </c>
      <c r="F85" s="59" t="s">
        <v>171</v>
      </c>
      <c r="G85" s="73" t="s">
        <v>452</v>
      </c>
      <c r="H85" s="74" t="s">
        <v>165</v>
      </c>
      <c r="I85" s="74">
        <v>4</v>
      </c>
      <c r="J85" s="74" t="s">
        <v>453</v>
      </c>
      <c r="K85" s="74">
        <v>0</v>
      </c>
      <c r="L85" s="74" t="s">
        <v>453</v>
      </c>
      <c r="M85" s="74">
        <v>0</v>
      </c>
      <c r="N85" s="74" t="s">
        <v>453</v>
      </c>
      <c r="O85" s="74">
        <v>0</v>
      </c>
    </row>
    <row r="86" spans="2:23">
      <c r="B86" s="59">
        <v>82</v>
      </c>
      <c r="C86" s="59" t="s">
        <v>451</v>
      </c>
      <c r="D86" s="59" t="s">
        <v>165</v>
      </c>
      <c r="E86" s="59">
        <f>SUMIF($U$5:$U$40,D86,$T$5:$T$40)+COUNTIF($D$4:D86,D86)</f>
        <v>11907</v>
      </c>
      <c r="F86" s="59" t="s">
        <v>172</v>
      </c>
      <c r="G86" s="73" t="s">
        <v>452</v>
      </c>
      <c r="H86" s="74" t="s">
        <v>165</v>
      </c>
      <c r="I86" s="74">
        <v>5</v>
      </c>
      <c r="J86" s="74" t="s">
        <v>453</v>
      </c>
      <c r="K86" s="74">
        <v>0</v>
      </c>
      <c r="L86" s="74" t="s">
        <v>453</v>
      </c>
      <c r="M86" s="74">
        <v>0</v>
      </c>
      <c r="N86" s="74" t="s">
        <v>453</v>
      </c>
      <c r="O86" s="74">
        <v>0</v>
      </c>
    </row>
    <row r="87" spans="2:23">
      <c r="B87" s="59">
        <v>83</v>
      </c>
      <c r="C87" s="59" t="s">
        <v>451</v>
      </c>
      <c r="D87" s="59" t="s">
        <v>165</v>
      </c>
      <c r="E87" s="59">
        <f>SUMIF($U$5:$U$40,D87,$T$5:$T$40)+COUNTIF($D$4:D87,D87)</f>
        <v>11908</v>
      </c>
      <c r="F87" s="59" t="s">
        <v>173</v>
      </c>
      <c r="G87" s="73" t="s">
        <v>452</v>
      </c>
      <c r="H87" s="74" t="s">
        <v>165</v>
      </c>
      <c r="I87" s="74">
        <v>6</v>
      </c>
      <c r="J87" s="74" t="s">
        <v>453</v>
      </c>
      <c r="K87" s="74">
        <v>0</v>
      </c>
      <c r="L87" s="74" t="s">
        <v>453</v>
      </c>
      <c r="M87" s="74">
        <v>0</v>
      </c>
      <c r="N87" s="74" t="s">
        <v>453</v>
      </c>
      <c r="O87" s="74">
        <v>0</v>
      </c>
    </row>
    <row r="88" spans="2:23">
      <c r="B88" s="59">
        <v>84</v>
      </c>
      <c r="C88" s="59" t="s">
        <v>451</v>
      </c>
      <c r="D88" s="59" t="s">
        <v>165</v>
      </c>
      <c r="E88" s="59">
        <f>SUMIF($U$5:$U$40,D88,$T$5:$T$40)+COUNTIF($D$4:D88,D88)</f>
        <v>11909</v>
      </c>
      <c r="F88" s="59" t="s">
        <v>174</v>
      </c>
      <c r="G88" s="73" t="s">
        <v>452</v>
      </c>
      <c r="H88" s="74" t="s">
        <v>165</v>
      </c>
      <c r="I88" s="74">
        <v>6</v>
      </c>
      <c r="J88" s="74" t="s">
        <v>453</v>
      </c>
      <c r="K88" s="74">
        <v>0</v>
      </c>
      <c r="L88" s="74" t="s">
        <v>453</v>
      </c>
      <c r="M88" s="74">
        <v>0</v>
      </c>
      <c r="N88" s="74" t="s">
        <v>453</v>
      </c>
      <c r="O88" s="74">
        <v>0</v>
      </c>
    </row>
    <row r="89" spans="2:23">
      <c r="B89" s="59">
        <v>85</v>
      </c>
      <c r="C89" s="59" t="s">
        <v>451</v>
      </c>
      <c r="D89" s="59" t="s">
        <v>175</v>
      </c>
      <c r="E89" s="59">
        <f>SUMIF($U$5:$U$40,D89,$T$5:$T$40)+COUNTIF($D$4:D89,D89)</f>
        <v>12801</v>
      </c>
      <c r="F89" s="59" t="s">
        <v>176</v>
      </c>
      <c r="G89" s="73" t="s">
        <v>452</v>
      </c>
      <c r="H89" s="74" t="s">
        <v>175</v>
      </c>
      <c r="I89" s="74">
        <v>1</v>
      </c>
      <c r="J89" s="74" t="s">
        <v>453</v>
      </c>
      <c r="K89" s="74">
        <v>0</v>
      </c>
      <c r="L89" s="74" t="s">
        <v>453</v>
      </c>
      <c r="M89" s="74">
        <v>0</v>
      </c>
      <c r="N89" s="74" t="s">
        <v>453</v>
      </c>
      <c r="O89" s="74">
        <v>0</v>
      </c>
    </row>
    <row r="90" spans="2:23">
      <c r="B90" s="59">
        <v>86</v>
      </c>
      <c r="C90" s="59" t="s">
        <v>451</v>
      </c>
      <c r="D90" s="59" t="s">
        <v>175</v>
      </c>
      <c r="E90" s="59">
        <f>SUMIF($U$5:$U$40,D90,$T$5:$T$40)+COUNTIF($D$4:D90,D90)</f>
        <v>12802</v>
      </c>
      <c r="F90" s="59" t="s">
        <v>177</v>
      </c>
      <c r="G90" s="73" t="s">
        <v>452</v>
      </c>
      <c r="H90" s="74" t="s">
        <v>175</v>
      </c>
      <c r="I90" s="74">
        <v>1</v>
      </c>
      <c r="J90" s="74" t="s">
        <v>453</v>
      </c>
      <c r="K90" s="74">
        <v>0</v>
      </c>
      <c r="L90" s="74" t="s">
        <v>453</v>
      </c>
      <c r="M90" s="74">
        <v>0</v>
      </c>
      <c r="N90" s="74" t="s">
        <v>453</v>
      </c>
      <c r="O90" s="74">
        <v>0</v>
      </c>
    </row>
    <row r="91" spans="2:23">
      <c r="B91" s="59">
        <v>87</v>
      </c>
      <c r="C91" s="59" t="s">
        <v>451</v>
      </c>
      <c r="D91" s="59" t="s">
        <v>175</v>
      </c>
      <c r="E91" s="59">
        <f>SUMIF($U$5:$U$40,D91,$T$5:$T$40)+COUNTIF($D$4:D91,D91)</f>
        <v>12803</v>
      </c>
      <c r="F91" s="59" t="s">
        <v>178</v>
      </c>
      <c r="G91" s="73" t="s">
        <v>452</v>
      </c>
      <c r="H91" s="74" t="s">
        <v>175</v>
      </c>
      <c r="I91" s="74">
        <v>1</v>
      </c>
      <c r="J91" s="74" t="s">
        <v>453</v>
      </c>
      <c r="K91" s="74">
        <v>0</v>
      </c>
      <c r="L91" s="74" t="s">
        <v>453</v>
      </c>
      <c r="M91" s="74">
        <v>0</v>
      </c>
      <c r="N91" s="74" t="s">
        <v>453</v>
      </c>
      <c r="O91" s="74">
        <v>0</v>
      </c>
    </row>
    <row r="92" spans="2:23">
      <c r="B92" s="59">
        <v>88</v>
      </c>
      <c r="C92" s="59" t="s">
        <v>451</v>
      </c>
      <c r="D92" s="59" t="s">
        <v>175</v>
      </c>
      <c r="E92" s="59">
        <f>SUMIF($U$5:$U$40,D92,$T$5:$T$40)+COUNTIF($D$4:D92,D92)</f>
        <v>12804</v>
      </c>
      <c r="F92" s="59" t="s">
        <v>179</v>
      </c>
      <c r="G92" s="73" t="s">
        <v>452</v>
      </c>
      <c r="H92" s="74" t="s">
        <v>175</v>
      </c>
      <c r="I92" s="74">
        <v>2</v>
      </c>
      <c r="J92" s="74" t="s">
        <v>453</v>
      </c>
      <c r="K92" s="74">
        <v>0</v>
      </c>
      <c r="L92" s="74" t="s">
        <v>453</v>
      </c>
      <c r="M92" s="74">
        <v>0</v>
      </c>
      <c r="N92" s="74" t="s">
        <v>453</v>
      </c>
      <c r="O92" s="74">
        <v>0</v>
      </c>
    </row>
    <row r="93" spans="2:23">
      <c r="B93" s="59">
        <v>89</v>
      </c>
      <c r="C93" s="59" t="s">
        <v>451</v>
      </c>
      <c r="D93" s="59" t="s">
        <v>175</v>
      </c>
      <c r="E93" s="59">
        <f>SUMIF($U$5:$U$40,D93,$T$5:$T$40)+COUNTIF($D$4:D93,D93)</f>
        <v>12805</v>
      </c>
      <c r="F93" s="59" t="s">
        <v>180</v>
      </c>
      <c r="G93" s="73" t="s">
        <v>452</v>
      </c>
      <c r="H93" s="74" t="s">
        <v>175</v>
      </c>
      <c r="I93" s="74">
        <v>2</v>
      </c>
      <c r="J93" s="74" t="s">
        <v>453</v>
      </c>
      <c r="K93" s="74">
        <v>0</v>
      </c>
      <c r="L93" s="74" t="s">
        <v>453</v>
      </c>
      <c r="M93" s="74">
        <v>0</v>
      </c>
      <c r="N93" s="74" t="s">
        <v>453</v>
      </c>
      <c r="O93" s="74">
        <v>0</v>
      </c>
    </row>
    <row r="94" spans="2:23">
      <c r="B94" s="59">
        <v>90</v>
      </c>
      <c r="C94" s="59" t="s">
        <v>451</v>
      </c>
      <c r="D94" s="59" t="s">
        <v>175</v>
      </c>
      <c r="E94" s="59">
        <f>SUMIF($U$5:$U$40,D94,$T$5:$T$40)+COUNTIF($D$4:D94,D94)</f>
        <v>12806</v>
      </c>
      <c r="F94" s="59" t="s">
        <v>181</v>
      </c>
      <c r="G94" s="73" t="s">
        <v>452</v>
      </c>
      <c r="H94" s="74" t="s">
        <v>175</v>
      </c>
      <c r="I94" s="74">
        <v>3</v>
      </c>
      <c r="J94" s="74" t="s">
        <v>453</v>
      </c>
      <c r="K94" s="74">
        <v>0</v>
      </c>
      <c r="L94" s="74" t="s">
        <v>453</v>
      </c>
      <c r="M94" s="74">
        <v>0</v>
      </c>
      <c r="N94" s="74" t="s">
        <v>453</v>
      </c>
      <c r="O94" s="74">
        <v>0</v>
      </c>
    </row>
    <row r="95" spans="2:23">
      <c r="B95" s="59">
        <v>91</v>
      </c>
      <c r="C95" s="59" t="s">
        <v>451</v>
      </c>
      <c r="D95" s="59" t="s">
        <v>175</v>
      </c>
      <c r="E95" s="59">
        <f>SUMIF($U$5:$U$40,D95,$T$5:$T$40)+COUNTIF($D$4:D95,D95)</f>
        <v>12807</v>
      </c>
      <c r="F95" s="59" t="s">
        <v>182</v>
      </c>
      <c r="G95" s="73" t="s">
        <v>452</v>
      </c>
      <c r="H95" s="74" t="s">
        <v>175</v>
      </c>
      <c r="I95" s="74">
        <v>4</v>
      </c>
      <c r="J95" s="74" t="s">
        <v>453</v>
      </c>
      <c r="K95" s="74">
        <v>0</v>
      </c>
      <c r="L95" s="74" t="s">
        <v>453</v>
      </c>
      <c r="M95" s="74">
        <v>0</v>
      </c>
      <c r="N95" s="74" t="s">
        <v>453</v>
      </c>
      <c r="O95" s="74">
        <v>0</v>
      </c>
    </row>
    <row r="96" spans="2:23">
      <c r="B96" s="59">
        <v>92</v>
      </c>
      <c r="C96" s="59" t="s">
        <v>451</v>
      </c>
      <c r="D96" s="59" t="s">
        <v>175</v>
      </c>
      <c r="E96" s="59">
        <f>SUMIF($U$5:$U$40,D96,$T$5:$T$40)+COUNTIF($D$4:D96,D96)</f>
        <v>12808</v>
      </c>
      <c r="F96" s="59" t="s">
        <v>183</v>
      </c>
      <c r="G96" s="73" t="s">
        <v>452</v>
      </c>
      <c r="H96" s="74" t="s">
        <v>175</v>
      </c>
      <c r="I96" s="74">
        <v>5</v>
      </c>
      <c r="J96" s="74" t="s">
        <v>453</v>
      </c>
      <c r="K96" s="74">
        <v>0</v>
      </c>
      <c r="L96" s="74" t="s">
        <v>453</v>
      </c>
      <c r="M96" s="74">
        <v>0</v>
      </c>
      <c r="N96" s="74" t="s">
        <v>453</v>
      </c>
      <c r="O96" s="74">
        <v>0</v>
      </c>
    </row>
    <row r="97" spans="2:15">
      <c r="B97" s="59">
        <v>93</v>
      </c>
      <c r="C97" s="59" t="s">
        <v>451</v>
      </c>
      <c r="D97" s="59" t="s">
        <v>175</v>
      </c>
      <c r="E97" s="59">
        <f>SUMIF($U$5:$U$40,D97,$T$5:$T$40)+COUNTIF($D$4:D97,D97)</f>
        <v>12809</v>
      </c>
      <c r="F97" s="59" t="s">
        <v>184</v>
      </c>
      <c r="G97" s="73" t="s">
        <v>452</v>
      </c>
      <c r="H97" s="74" t="s">
        <v>175</v>
      </c>
      <c r="I97" s="74">
        <v>6</v>
      </c>
      <c r="J97" s="74" t="s">
        <v>453</v>
      </c>
      <c r="K97" s="74">
        <v>0</v>
      </c>
      <c r="L97" s="74" t="s">
        <v>453</v>
      </c>
      <c r="M97" s="74">
        <v>0</v>
      </c>
      <c r="N97" s="74" t="s">
        <v>453</v>
      </c>
      <c r="O97" s="74">
        <v>0</v>
      </c>
    </row>
    <row r="98" spans="2:15">
      <c r="B98" s="59">
        <v>94</v>
      </c>
      <c r="C98" s="59" t="s">
        <v>454</v>
      </c>
      <c r="D98" s="59" t="s">
        <v>185</v>
      </c>
      <c r="E98" s="59">
        <f>SUMIF($U$5:$U$40,D98,$T$5:$T$40)+COUNTIF($D$4:D98,D98)</f>
        <v>21101</v>
      </c>
      <c r="F98" s="59" t="s">
        <v>455</v>
      </c>
      <c r="G98" s="73" t="s">
        <v>452</v>
      </c>
      <c r="H98" s="74" t="s">
        <v>185</v>
      </c>
      <c r="I98" s="74">
        <v>1</v>
      </c>
      <c r="J98" s="74" t="s">
        <v>453</v>
      </c>
      <c r="K98" s="74">
        <v>0</v>
      </c>
      <c r="L98" s="74" t="s">
        <v>453</v>
      </c>
      <c r="M98" s="74">
        <v>0</v>
      </c>
      <c r="N98" s="74" t="s">
        <v>453</v>
      </c>
      <c r="O98" s="74">
        <v>0</v>
      </c>
    </row>
    <row r="99" spans="2:15">
      <c r="B99" s="59">
        <v>95</v>
      </c>
      <c r="C99" s="59" t="s">
        <v>454</v>
      </c>
      <c r="D99" s="59" t="s">
        <v>185</v>
      </c>
      <c r="E99" s="59">
        <f>SUMIF($U$5:$U$40,D99,$T$5:$T$40)+COUNTIF($D$4:D99,D99)</f>
        <v>21102</v>
      </c>
      <c r="F99" s="59" t="s">
        <v>187</v>
      </c>
      <c r="G99" s="73" t="s">
        <v>452</v>
      </c>
      <c r="H99" s="74" t="s">
        <v>185</v>
      </c>
      <c r="I99" s="74">
        <v>1</v>
      </c>
      <c r="J99" s="74" t="s">
        <v>453</v>
      </c>
      <c r="K99" s="74">
        <v>0</v>
      </c>
      <c r="L99" s="74" t="s">
        <v>453</v>
      </c>
      <c r="M99" s="74">
        <v>0</v>
      </c>
      <c r="N99" s="74" t="s">
        <v>453</v>
      </c>
      <c r="O99" s="74">
        <v>0</v>
      </c>
    </row>
    <row r="100" spans="2:15">
      <c r="B100" s="59">
        <v>96</v>
      </c>
      <c r="C100" s="59" t="s">
        <v>454</v>
      </c>
      <c r="D100" s="59" t="s">
        <v>185</v>
      </c>
      <c r="E100" s="59">
        <f>SUMIF($U$5:$U$40,D100,$T$5:$T$40)+COUNTIF($D$4:D100,D100)</f>
        <v>21103</v>
      </c>
      <c r="F100" s="59" t="s">
        <v>188</v>
      </c>
      <c r="G100" s="73" t="s">
        <v>452</v>
      </c>
      <c r="H100" s="74" t="s">
        <v>185</v>
      </c>
      <c r="I100" s="74">
        <v>4</v>
      </c>
      <c r="J100" s="74" t="s">
        <v>453</v>
      </c>
      <c r="K100" s="74">
        <v>0</v>
      </c>
      <c r="L100" s="74" t="s">
        <v>453</v>
      </c>
      <c r="M100" s="74">
        <v>0</v>
      </c>
      <c r="N100" s="74" t="s">
        <v>453</v>
      </c>
      <c r="O100" s="74">
        <v>0</v>
      </c>
    </row>
    <row r="101" spans="2:15">
      <c r="B101" s="59">
        <v>97</v>
      </c>
      <c r="C101" s="59" t="s">
        <v>454</v>
      </c>
      <c r="D101" s="59" t="s">
        <v>185</v>
      </c>
      <c r="E101" s="59">
        <f>SUMIF($U$5:$U$40,D101,$T$5:$T$40)+COUNTIF($D$4:D101,D101)</f>
        <v>21104</v>
      </c>
      <c r="F101" s="59" t="s">
        <v>189</v>
      </c>
      <c r="G101" s="73" t="s">
        <v>452</v>
      </c>
      <c r="H101" s="74" t="s">
        <v>185</v>
      </c>
      <c r="I101" s="74">
        <v>7</v>
      </c>
      <c r="J101" s="74" t="s">
        <v>453</v>
      </c>
      <c r="K101" s="74">
        <v>0</v>
      </c>
      <c r="L101" s="74" t="s">
        <v>453</v>
      </c>
      <c r="M101" s="74">
        <v>0</v>
      </c>
      <c r="N101" s="74" t="s">
        <v>453</v>
      </c>
      <c r="O101" s="74">
        <v>0</v>
      </c>
    </row>
    <row r="102" spans="2:15">
      <c r="B102" s="59">
        <v>98</v>
      </c>
      <c r="C102" s="59" t="s">
        <v>454</v>
      </c>
      <c r="D102" s="59" t="s">
        <v>185</v>
      </c>
      <c r="E102" s="59">
        <f>SUMIF($U$5:$U$40,D102,$T$5:$T$40)+COUNTIF($D$4:D102,D102)</f>
        <v>21105</v>
      </c>
      <c r="F102" s="59" t="s">
        <v>190</v>
      </c>
      <c r="G102" s="73" t="s">
        <v>452</v>
      </c>
      <c r="H102" s="74" t="s">
        <v>185</v>
      </c>
      <c r="I102" s="74">
        <v>8</v>
      </c>
      <c r="J102" s="74" t="s">
        <v>453</v>
      </c>
      <c r="K102" s="74">
        <v>0</v>
      </c>
      <c r="L102" s="74" t="s">
        <v>453</v>
      </c>
      <c r="M102" s="74">
        <v>0</v>
      </c>
      <c r="N102" s="74" t="s">
        <v>453</v>
      </c>
      <c r="O102" s="74">
        <v>0</v>
      </c>
    </row>
    <row r="103" spans="2:15">
      <c r="B103" s="59">
        <v>99</v>
      </c>
      <c r="C103" s="59" t="s">
        <v>454</v>
      </c>
      <c r="D103" s="59" t="s">
        <v>191</v>
      </c>
      <c r="E103" s="59">
        <f>SUMIF($U$5:$U$40,D103,$T$5:$T$40)+COUNTIF($D$4:D103,D103)</f>
        <v>22001</v>
      </c>
      <c r="F103" s="59" t="s">
        <v>192</v>
      </c>
      <c r="G103" s="73" t="s">
        <v>452</v>
      </c>
      <c r="H103" s="74" t="s">
        <v>191</v>
      </c>
      <c r="I103" s="74">
        <v>1</v>
      </c>
      <c r="J103" s="74" t="s">
        <v>453</v>
      </c>
      <c r="K103" s="74">
        <v>0</v>
      </c>
      <c r="L103" s="74" t="s">
        <v>453</v>
      </c>
      <c r="M103" s="74">
        <v>0</v>
      </c>
      <c r="N103" s="74" t="s">
        <v>453</v>
      </c>
      <c r="O103" s="74">
        <v>0</v>
      </c>
    </row>
    <row r="104" spans="2:15">
      <c r="B104" s="59">
        <v>100</v>
      </c>
      <c r="C104" s="59" t="s">
        <v>454</v>
      </c>
      <c r="D104" s="59" t="s">
        <v>191</v>
      </c>
      <c r="E104" s="59">
        <f>SUMIF($U$5:$U$40,D104,$T$5:$T$40)+COUNTIF($D$4:D104,D104)</f>
        <v>22002</v>
      </c>
      <c r="F104" s="59" t="s">
        <v>193</v>
      </c>
      <c r="G104" s="73" t="s">
        <v>452</v>
      </c>
      <c r="H104" s="74" t="s">
        <v>191</v>
      </c>
      <c r="I104" s="74">
        <v>1</v>
      </c>
      <c r="J104" s="74" t="s">
        <v>453</v>
      </c>
      <c r="K104" s="74">
        <v>0</v>
      </c>
      <c r="L104" s="74" t="s">
        <v>453</v>
      </c>
      <c r="M104" s="74">
        <v>0</v>
      </c>
      <c r="N104" s="74" t="s">
        <v>453</v>
      </c>
      <c r="O104" s="74">
        <v>0</v>
      </c>
    </row>
    <row r="105" spans="2:15">
      <c r="B105" s="59">
        <v>101</v>
      </c>
      <c r="C105" s="59" t="s">
        <v>454</v>
      </c>
      <c r="D105" s="59" t="s">
        <v>191</v>
      </c>
      <c r="E105" s="59">
        <f>SUMIF($U$5:$U$40,D105,$T$5:$T$40)+COUNTIF($D$4:D105,D105)</f>
        <v>22003</v>
      </c>
      <c r="F105" s="59" t="s">
        <v>194</v>
      </c>
      <c r="G105" s="73" t="s">
        <v>452</v>
      </c>
      <c r="H105" s="74" t="s">
        <v>191</v>
      </c>
      <c r="I105" s="74">
        <v>1</v>
      </c>
      <c r="J105" s="74" t="s">
        <v>453</v>
      </c>
      <c r="K105" s="74">
        <v>0</v>
      </c>
      <c r="L105" s="74" t="s">
        <v>453</v>
      </c>
      <c r="M105" s="74">
        <v>0</v>
      </c>
      <c r="N105" s="74" t="s">
        <v>453</v>
      </c>
      <c r="O105" s="74">
        <v>0</v>
      </c>
    </row>
    <row r="106" spans="2:15">
      <c r="B106" s="59">
        <v>102</v>
      </c>
      <c r="C106" s="59" t="s">
        <v>454</v>
      </c>
      <c r="D106" s="59" t="s">
        <v>191</v>
      </c>
      <c r="E106" s="59">
        <f>SUMIF($U$5:$U$40,D106,$T$5:$T$40)+COUNTIF($D$4:D106,D106)</f>
        <v>22004</v>
      </c>
      <c r="F106" s="59" t="s">
        <v>195</v>
      </c>
      <c r="G106" s="73" t="s">
        <v>452</v>
      </c>
      <c r="H106" s="74" t="s">
        <v>191</v>
      </c>
      <c r="I106" s="74">
        <v>2</v>
      </c>
      <c r="J106" s="74" t="s">
        <v>453</v>
      </c>
      <c r="K106" s="74">
        <v>0</v>
      </c>
      <c r="L106" s="74" t="s">
        <v>453</v>
      </c>
      <c r="M106" s="74">
        <v>0</v>
      </c>
      <c r="N106" s="74" t="s">
        <v>453</v>
      </c>
      <c r="O106" s="74">
        <v>0</v>
      </c>
    </row>
    <row r="107" spans="2:15">
      <c r="B107" s="59">
        <v>103</v>
      </c>
      <c r="C107" s="59" t="s">
        <v>454</v>
      </c>
      <c r="D107" s="59" t="s">
        <v>191</v>
      </c>
      <c r="E107" s="59">
        <f>SUMIF($U$5:$U$40,D107,$T$5:$T$40)+COUNTIF($D$4:D107,D107)</f>
        <v>22005</v>
      </c>
      <c r="F107" s="59" t="s">
        <v>196</v>
      </c>
      <c r="G107" s="73" t="s">
        <v>452</v>
      </c>
      <c r="H107" s="74" t="s">
        <v>191</v>
      </c>
      <c r="I107" s="74">
        <v>3</v>
      </c>
      <c r="J107" s="74" t="s">
        <v>453</v>
      </c>
      <c r="K107" s="74">
        <v>0</v>
      </c>
      <c r="L107" s="74" t="s">
        <v>453</v>
      </c>
      <c r="M107" s="74">
        <v>0</v>
      </c>
      <c r="N107" s="74" t="s">
        <v>453</v>
      </c>
      <c r="O107" s="74">
        <v>0</v>
      </c>
    </row>
    <row r="108" spans="2:15">
      <c r="B108" s="59">
        <v>104</v>
      </c>
      <c r="C108" s="59" t="s">
        <v>454</v>
      </c>
      <c r="D108" s="59" t="s">
        <v>191</v>
      </c>
      <c r="E108" s="59">
        <f>SUMIF($U$5:$U$40,D108,$T$5:$T$40)+COUNTIF($D$4:D108,D108)</f>
        <v>22006</v>
      </c>
      <c r="F108" s="59" t="s">
        <v>197</v>
      </c>
      <c r="G108" s="73" t="s">
        <v>452</v>
      </c>
      <c r="H108" s="74" t="s">
        <v>191</v>
      </c>
      <c r="I108" s="74">
        <v>4</v>
      </c>
      <c r="J108" s="74" t="s">
        <v>453</v>
      </c>
      <c r="K108" s="74">
        <v>0</v>
      </c>
      <c r="L108" s="74" t="s">
        <v>453</v>
      </c>
      <c r="M108" s="74">
        <v>0</v>
      </c>
      <c r="N108" s="74" t="s">
        <v>453</v>
      </c>
      <c r="O108" s="74">
        <v>0</v>
      </c>
    </row>
    <row r="109" spans="2:15">
      <c r="B109" s="59">
        <v>105</v>
      </c>
      <c r="C109" s="59" t="s">
        <v>454</v>
      </c>
      <c r="D109" s="59" t="s">
        <v>191</v>
      </c>
      <c r="E109" s="59">
        <f>SUMIF($U$5:$U$40,D109,$T$5:$T$40)+COUNTIF($D$4:D109,D109)</f>
        <v>22007</v>
      </c>
      <c r="F109" s="59" t="s">
        <v>198</v>
      </c>
      <c r="G109" s="73" t="s">
        <v>452</v>
      </c>
      <c r="H109" s="74" t="s">
        <v>191</v>
      </c>
      <c r="I109" s="74">
        <v>5</v>
      </c>
      <c r="J109" s="74" t="s">
        <v>453</v>
      </c>
      <c r="K109" s="74">
        <v>0</v>
      </c>
      <c r="L109" s="74" t="s">
        <v>453</v>
      </c>
      <c r="M109" s="74">
        <v>0</v>
      </c>
      <c r="N109" s="74" t="s">
        <v>453</v>
      </c>
      <c r="O109" s="74">
        <v>0</v>
      </c>
    </row>
    <row r="110" spans="2:15">
      <c r="B110" s="59">
        <v>106</v>
      </c>
      <c r="C110" s="59" t="s">
        <v>454</v>
      </c>
      <c r="D110" s="59" t="s">
        <v>191</v>
      </c>
      <c r="E110" s="59">
        <f>SUMIF($U$5:$U$40,D110,$T$5:$T$40)+COUNTIF($D$4:D110,D110)</f>
        <v>22008</v>
      </c>
      <c r="F110" s="59" t="s">
        <v>199</v>
      </c>
      <c r="G110" s="73" t="s">
        <v>452</v>
      </c>
      <c r="H110" s="74" t="s">
        <v>191</v>
      </c>
      <c r="I110" s="74">
        <v>6</v>
      </c>
      <c r="J110" s="74" t="s">
        <v>453</v>
      </c>
      <c r="K110" s="74">
        <v>0</v>
      </c>
      <c r="L110" s="74" t="s">
        <v>453</v>
      </c>
      <c r="M110" s="74">
        <v>0</v>
      </c>
      <c r="N110" s="74" t="s">
        <v>453</v>
      </c>
      <c r="O110" s="74">
        <v>0</v>
      </c>
    </row>
    <row r="111" spans="2:15">
      <c r="B111" s="59">
        <v>107</v>
      </c>
      <c r="C111" s="59" t="s">
        <v>454</v>
      </c>
      <c r="D111" s="59" t="s">
        <v>191</v>
      </c>
      <c r="E111" s="59">
        <f>SUMIF($U$5:$U$40,D111,$T$5:$T$40)+COUNTIF($D$4:D111,D111)</f>
        <v>22009</v>
      </c>
      <c r="F111" s="59" t="s">
        <v>200</v>
      </c>
      <c r="G111" s="73" t="s">
        <v>452</v>
      </c>
      <c r="H111" s="74" t="s">
        <v>191</v>
      </c>
      <c r="I111" s="74">
        <v>8</v>
      </c>
      <c r="J111" s="74" t="s">
        <v>453</v>
      </c>
      <c r="K111" s="74">
        <v>0</v>
      </c>
      <c r="L111" s="74" t="s">
        <v>453</v>
      </c>
      <c r="M111" s="74">
        <v>0</v>
      </c>
      <c r="N111" s="74" t="s">
        <v>453</v>
      </c>
      <c r="O111" s="74">
        <v>0</v>
      </c>
    </row>
    <row r="112" spans="2:15">
      <c r="B112" s="59">
        <v>108</v>
      </c>
      <c r="C112" s="59" t="s">
        <v>454</v>
      </c>
      <c r="D112" s="59" t="s">
        <v>191</v>
      </c>
      <c r="E112" s="59">
        <f>SUMIF($U$5:$U$40,D112,$T$5:$T$40)+COUNTIF($D$4:D112,D112)</f>
        <v>22010</v>
      </c>
      <c r="F112" s="59" t="s">
        <v>201</v>
      </c>
      <c r="G112" s="73" t="s">
        <v>425</v>
      </c>
      <c r="H112" s="74" t="s">
        <v>43</v>
      </c>
      <c r="I112" s="74">
        <v>7</v>
      </c>
      <c r="J112" s="74" t="s">
        <v>57</v>
      </c>
      <c r="K112" s="74">
        <v>6</v>
      </c>
      <c r="L112" s="74" t="s">
        <v>28</v>
      </c>
      <c r="M112" s="74">
        <v>7</v>
      </c>
      <c r="N112" s="74" t="s">
        <v>453</v>
      </c>
      <c r="O112" s="74">
        <v>0</v>
      </c>
    </row>
    <row r="113" spans="2:15">
      <c r="B113" s="59">
        <v>109</v>
      </c>
      <c r="C113" s="59" t="s">
        <v>454</v>
      </c>
      <c r="D113" s="59" t="s">
        <v>202</v>
      </c>
      <c r="E113" s="59">
        <f>SUMIF($U$5:$U$40,D113,$T$5:$T$40)+COUNTIF($D$4:D113,D113)</f>
        <v>22901</v>
      </c>
      <c r="F113" s="59" t="s">
        <v>203</v>
      </c>
      <c r="G113" s="73" t="s">
        <v>452</v>
      </c>
      <c r="H113" s="74" t="s">
        <v>202</v>
      </c>
      <c r="I113" s="74">
        <v>1</v>
      </c>
      <c r="J113" s="74" t="s">
        <v>453</v>
      </c>
      <c r="K113" s="74">
        <v>0</v>
      </c>
      <c r="L113" s="74" t="s">
        <v>453</v>
      </c>
      <c r="M113" s="74">
        <v>0</v>
      </c>
      <c r="N113" s="74" t="s">
        <v>453</v>
      </c>
      <c r="O113" s="74">
        <v>0</v>
      </c>
    </row>
    <row r="114" spans="2:15">
      <c r="B114" s="59">
        <v>110</v>
      </c>
      <c r="C114" s="59" t="s">
        <v>454</v>
      </c>
      <c r="D114" s="59" t="s">
        <v>202</v>
      </c>
      <c r="E114" s="59">
        <f>SUMIF($U$5:$U$40,D114,$T$5:$T$40)+COUNTIF($D$4:D114,D114)</f>
        <v>22902</v>
      </c>
      <c r="F114" s="59" t="s">
        <v>204</v>
      </c>
      <c r="G114" s="73" t="s">
        <v>452</v>
      </c>
      <c r="H114" s="74" t="s">
        <v>202</v>
      </c>
      <c r="I114" s="74">
        <v>1</v>
      </c>
      <c r="J114" s="74" t="s">
        <v>453</v>
      </c>
      <c r="K114" s="74">
        <v>0</v>
      </c>
      <c r="L114" s="74" t="s">
        <v>453</v>
      </c>
      <c r="M114" s="74">
        <v>0</v>
      </c>
      <c r="N114" s="74" t="s">
        <v>453</v>
      </c>
      <c r="O114" s="74">
        <v>0</v>
      </c>
    </row>
    <row r="115" spans="2:15">
      <c r="B115" s="59">
        <v>111</v>
      </c>
      <c r="C115" s="59" t="s">
        <v>454</v>
      </c>
      <c r="D115" s="59" t="s">
        <v>202</v>
      </c>
      <c r="E115" s="59">
        <f>SUMIF($U$5:$U$40,D115,$T$5:$T$40)+COUNTIF($D$4:D115,D115)</f>
        <v>22903</v>
      </c>
      <c r="F115" s="59" t="s">
        <v>5</v>
      </c>
      <c r="G115" s="73" t="s">
        <v>452</v>
      </c>
      <c r="H115" s="74" t="s">
        <v>202</v>
      </c>
      <c r="I115" s="74">
        <v>1</v>
      </c>
      <c r="J115" s="74" t="s">
        <v>453</v>
      </c>
      <c r="K115" s="74">
        <v>0</v>
      </c>
      <c r="L115" s="74" t="s">
        <v>453</v>
      </c>
      <c r="M115" s="74">
        <v>0</v>
      </c>
      <c r="N115" s="74" t="s">
        <v>453</v>
      </c>
      <c r="O115" s="74">
        <v>0</v>
      </c>
    </row>
    <row r="116" spans="2:15">
      <c r="B116" s="59">
        <v>112</v>
      </c>
      <c r="C116" s="59" t="s">
        <v>454</v>
      </c>
      <c r="D116" s="59" t="s">
        <v>202</v>
      </c>
      <c r="E116" s="59">
        <f>SUMIF($U$5:$U$40,D116,$T$5:$T$40)+COUNTIF($D$4:D116,D116)</f>
        <v>22904</v>
      </c>
      <c r="F116" s="59" t="s">
        <v>205</v>
      </c>
      <c r="G116" s="73" t="s">
        <v>452</v>
      </c>
      <c r="H116" s="74" t="s">
        <v>202</v>
      </c>
      <c r="I116" s="74">
        <v>2</v>
      </c>
      <c r="J116" s="74" t="s">
        <v>453</v>
      </c>
      <c r="K116" s="74">
        <v>0</v>
      </c>
      <c r="L116" s="74" t="s">
        <v>453</v>
      </c>
      <c r="M116" s="74">
        <v>0</v>
      </c>
      <c r="N116" s="74" t="s">
        <v>453</v>
      </c>
      <c r="O116" s="74">
        <v>0</v>
      </c>
    </row>
    <row r="117" spans="2:15">
      <c r="B117" s="59">
        <v>113</v>
      </c>
      <c r="C117" s="59" t="s">
        <v>454</v>
      </c>
      <c r="D117" s="59" t="s">
        <v>202</v>
      </c>
      <c r="E117" s="59">
        <f>SUMIF($U$5:$U$40,D117,$T$5:$T$40)+COUNTIF($D$4:D117,D117)</f>
        <v>22905</v>
      </c>
      <c r="F117" s="59" t="s">
        <v>206</v>
      </c>
      <c r="G117" s="73" t="s">
        <v>452</v>
      </c>
      <c r="H117" s="74" t="s">
        <v>202</v>
      </c>
      <c r="I117" s="74">
        <v>3</v>
      </c>
      <c r="J117" s="74" t="s">
        <v>453</v>
      </c>
      <c r="K117" s="74">
        <v>0</v>
      </c>
      <c r="L117" s="74" t="s">
        <v>453</v>
      </c>
      <c r="M117" s="74">
        <v>0</v>
      </c>
      <c r="N117" s="74" t="s">
        <v>453</v>
      </c>
      <c r="O117" s="74">
        <v>0</v>
      </c>
    </row>
    <row r="118" spans="2:15">
      <c r="B118" s="59">
        <v>114</v>
      </c>
      <c r="C118" s="59" t="s">
        <v>454</v>
      </c>
      <c r="D118" s="59" t="s">
        <v>202</v>
      </c>
      <c r="E118" s="59">
        <f>SUMIF($U$5:$U$40,D118,$T$5:$T$40)+COUNTIF($D$4:D118,D118)</f>
        <v>22906</v>
      </c>
      <c r="F118" s="59" t="s">
        <v>207</v>
      </c>
      <c r="G118" s="73" t="s">
        <v>452</v>
      </c>
      <c r="H118" s="74" t="s">
        <v>202</v>
      </c>
      <c r="I118" s="74">
        <v>4</v>
      </c>
      <c r="J118" s="74" t="s">
        <v>453</v>
      </c>
      <c r="K118" s="74">
        <v>0</v>
      </c>
      <c r="L118" s="74" t="s">
        <v>453</v>
      </c>
      <c r="M118" s="74">
        <v>0</v>
      </c>
      <c r="N118" s="74" t="s">
        <v>453</v>
      </c>
      <c r="O118" s="74">
        <v>0</v>
      </c>
    </row>
    <row r="119" spans="2:15">
      <c r="B119" s="59">
        <v>115</v>
      </c>
      <c r="C119" s="59" t="s">
        <v>454</v>
      </c>
      <c r="D119" s="59" t="s">
        <v>202</v>
      </c>
      <c r="E119" s="59">
        <f>SUMIF($U$5:$U$40,D119,$T$5:$T$40)+COUNTIF($D$4:D119,D119)</f>
        <v>22907</v>
      </c>
      <c r="F119" s="59" t="s">
        <v>208</v>
      </c>
      <c r="G119" s="73" t="s">
        <v>452</v>
      </c>
      <c r="H119" s="74" t="s">
        <v>202</v>
      </c>
      <c r="I119" s="74">
        <v>5</v>
      </c>
      <c r="J119" s="74" t="s">
        <v>453</v>
      </c>
      <c r="K119" s="74">
        <v>0</v>
      </c>
      <c r="L119" s="74" t="s">
        <v>453</v>
      </c>
      <c r="M119" s="74">
        <v>0</v>
      </c>
      <c r="N119" s="74" t="s">
        <v>453</v>
      </c>
      <c r="O119" s="74">
        <v>0</v>
      </c>
    </row>
    <row r="120" spans="2:15">
      <c r="B120" s="59">
        <v>116</v>
      </c>
      <c r="C120" s="59" t="s">
        <v>454</v>
      </c>
      <c r="D120" s="59" t="s">
        <v>202</v>
      </c>
      <c r="E120" s="59">
        <f>SUMIF($U$5:$U$40,D120,$T$5:$T$40)+COUNTIF($D$4:D120,D120)</f>
        <v>22908</v>
      </c>
      <c r="F120" s="59" t="s">
        <v>209</v>
      </c>
      <c r="G120" s="73" t="s">
        <v>452</v>
      </c>
      <c r="H120" s="74" t="s">
        <v>202</v>
      </c>
      <c r="I120" s="74">
        <v>6</v>
      </c>
      <c r="J120" s="74" t="s">
        <v>453</v>
      </c>
      <c r="K120" s="74">
        <v>0</v>
      </c>
      <c r="L120" s="74" t="s">
        <v>453</v>
      </c>
      <c r="M120" s="74">
        <v>0</v>
      </c>
      <c r="N120" s="74" t="s">
        <v>453</v>
      </c>
      <c r="O120" s="74">
        <v>0</v>
      </c>
    </row>
    <row r="121" spans="2:15">
      <c r="B121" s="59">
        <v>117</v>
      </c>
      <c r="C121" s="59" t="s">
        <v>454</v>
      </c>
      <c r="D121" s="59" t="s">
        <v>202</v>
      </c>
      <c r="E121" s="59">
        <f>SUMIF($U$5:$U$40,D121,$T$5:$T$40)+COUNTIF($D$4:D121,D121)</f>
        <v>22909</v>
      </c>
      <c r="F121" s="59" t="s">
        <v>210</v>
      </c>
      <c r="G121" s="73" t="s">
        <v>425</v>
      </c>
      <c r="H121" s="74" t="s">
        <v>52</v>
      </c>
      <c r="I121" s="74">
        <v>10</v>
      </c>
      <c r="J121" s="74" t="s">
        <v>43</v>
      </c>
      <c r="K121" s="74">
        <v>7</v>
      </c>
      <c r="L121" s="74" t="s">
        <v>44</v>
      </c>
      <c r="M121" s="74">
        <v>8</v>
      </c>
      <c r="N121" s="74" t="s">
        <v>453</v>
      </c>
      <c r="O121" s="74">
        <v>0</v>
      </c>
    </row>
    <row r="122" spans="2:15">
      <c r="B122" s="59">
        <v>118</v>
      </c>
      <c r="C122" s="59" t="s">
        <v>454</v>
      </c>
      <c r="D122" s="59" t="s">
        <v>211</v>
      </c>
      <c r="E122" s="59">
        <f>SUMIF($U$5:$U$40,D122,$T$5:$T$40)+COUNTIF($D$4:D122,D122)</f>
        <v>23001</v>
      </c>
      <c r="F122" s="59" t="s">
        <v>212</v>
      </c>
      <c r="G122" s="73" t="s">
        <v>452</v>
      </c>
      <c r="H122" s="74" t="s">
        <v>211</v>
      </c>
      <c r="I122" s="74">
        <v>1</v>
      </c>
      <c r="J122" s="74" t="s">
        <v>453</v>
      </c>
      <c r="K122" s="74">
        <v>0</v>
      </c>
      <c r="L122" s="74" t="s">
        <v>453</v>
      </c>
      <c r="M122" s="74">
        <v>0</v>
      </c>
      <c r="N122" s="74" t="s">
        <v>453</v>
      </c>
      <c r="O122" s="74">
        <v>0</v>
      </c>
    </row>
    <row r="123" spans="2:15">
      <c r="B123" s="59">
        <v>119</v>
      </c>
      <c r="C123" s="59" t="s">
        <v>454</v>
      </c>
      <c r="D123" s="59" t="s">
        <v>211</v>
      </c>
      <c r="E123" s="59">
        <f>SUMIF($U$5:$U$40,D123,$T$5:$T$40)+COUNTIF($D$4:D123,D123)</f>
        <v>23002</v>
      </c>
      <c r="F123" s="59" t="s">
        <v>213</v>
      </c>
      <c r="G123" s="73" t="s">
        <v>452</v>
      </c>
      <c r="H123" s="74" t="s">
        <v>211</v>
      </c>
      <c r="I123" s="74">
        <v>1</v>
      </c>
      <c r="J123" s="74" t="s">
        <v>453</v>
      </c>
      <c r="K123" s="74">
        <v>0</v>
      </c>
      <c r="L123" s="74" t="s">
        <v>453</v>
      </c>
      <c r="M123" s="74">
        <v>0</v>
      </c>
      <c r="N123" s="74" t="s">
        <v>453</v>
      </c>
      <c r="O123" s="74">
        <v>0</v>
      </c>
    </row>
    <row r="124" spans="2:15">
      <c r="B124" s="59">
        <v>120</v>
      </c>
      <c r="C124" s="59" t="s">
        <v>454</v>
      </c>
      <c r="D124" s="59" t="s">
        <v>211</v>
      </c>
      <c r="E124" s="59">
        <f>SUMIF($U$5:$U$40,D124,$T$5:$T$40)+COUNTIF($D$4:D124,D124)</f>
        <v>23003</v>
      </c>
      <c r="F124" s="59" t="s">
        <v>214</v>
      </c>
      <c r="G124" s="73" t="s">
        <v>452</v>
      </c>
      <c r="H124" s="74" t="s">
        <v>211</v>
      </c>
      <c r="I124" s="74">
        <v>1</v>
      </c>
      <c r="J124" s="74" t="s">
        <v>453</v>
      </c>
      <c r="K124" s="74">
        <v>0</v>
      </c>
      <c r="L124" s="74" t="s">
        <v>453</v>
      </c>
      <c r="M124" s="74">
        <v>0</v>
      </c>
      <c r="N124" s="74" t="s">
        <v>453</v>
      </c>
      <c r="O124" s="74">
        <v>0</v>
      </c>
    </row>
    <row r="125" spans="2:15">
      <c r="B125" s="59">
        <v>121</v>
      </c>
      <c r="C125" s="59" t="s">
        <v>454</v>
      </c>
      <c r="D125" s="59" t="s">
        <v>211</v>
      </c>
      <c r="E125" s="59">
        <f>SUMIF($U$5:$U$40,D125,$T$5:$T$40)+COUNTIF($D$4:D125,D125)</f>
        <v>23004</v>
      </c>
      <c r="F125" s="59" t="s">
        <v>215</v>
      </c>
      <c r="G125" s="73" t="s">
        <v>452</v>
      </c>
      <c r="H125" s="74" t="s">
        <v>211</v>
      </c>
      <c r="I125" s="74">
        <v>2</v>
      </c>
      <c r="J125" s="74" t="s">
        <v>453</v>
      </c>
      <c r="K125" s="74">
        <v>0</v>
      </c>
      <c r="L125" s="74" t="s">
        <v>453</v>
      </c>
      <c r="M125" s="74">
        <v>0</v>
      </c>
      <c r="N125" s="74" t="s">
        <v>453</v>
      </c>
      <c r="O125" s="74">
        <v>0</v>
      </c>
    </row>
    <row r="126" spans="2:15">
      <c r="B126" s="59">
        <v>122</v>
      </c>
      <c r="C126" s="59" t="s">
        <v>454</v>
      </c>
      <c r="D126" s="59" t="s">
        <v>211</v>
      </c>
      <c r="E126" s="59">
        <f>SUMIF($U$5:$U$40,D126,$T$5:$T$40)+COUNTIF($D$4:D126,D126)</f>
        <v>23005</v>
      </c>
      <c r="F126" s="59" t="s">
        <v>216</v>
      </c>
      <c r="G126" s="73" t="s">
        <v>452</v>
      </c>
      <c r="H126" s="74" t="s">
        <v>211</v>
      </c>
      <c r="I126" s="74">
        <v>2</v>
      </c>
      <c r="J126" s="74" t="s">
        <v>453</v>
      </c>
      <c r="K126" s="74">
        <v>0</v>
      </c>
      <c r="L126" s="74" t="s">
        <v>453</v>
      </c>
      <c r="M126" s="74">
        <v>0</v>
      </c>
      <c r="N126" s="74" t="s">
        <v>453</v>
      </c>
      <c r="O126" s="74">
        <v>0</v>
      </c>
    </row>
    <row r="127" spans="2:15">
      <c r="B127" s="59">
        <v>123</v>
      </c>
      <c r="C127" s="59" t="s">
        <v>454</v>
      </c>
      <c r="D127" s="59" t="s">
        <v>211</v>
      </c>
      <c r="E127" s="59">
        <f>SUMIF($U$5:$U$40,D127,$T$5:$T$40)+COUNTIF($D$4:D127,D127)</f>
        <v>23006</v>
      </c>
      <c r="F127" s="59" t="s">
        <v>217</v>
      </c>
      <c r="G127" s="73" t="s">
        <v>452</v>
      </c>
      <c r="H127" s="74" t="s">
        <v>211</v>
      </c>
      <c r="I127" s="74">
        <v>2</v>
      </c>
      <c r="J127" s="74" t="s">
        <v>453</v>
      </c>
      <c r="K127" s="74">
        <v>0</v>
      </c>
      <c r="L127" s="74" t="s">
        <v>453</v>
      </c>
      <c r="M127" s="74">
        <v>0</v>
      </c>
      <c r="N127" s="74" t="s">
        <v>453</v>
      </c>
      <c r="O127" s="74">
        <v>0</v>
      </c>
    </row>
    <row r="128" spans="2:15">
      <c r="B128" s="59">
        <v>124</v>
      </c>
      <c r="C128" s="59" t="s">
        <v>454</v>
      </c>
      <c r="D128" s="59" t="s">
        <v>211</v>
      </c>
      <c r="E128" s="59">
        <f>SUMIF($U$5:$U$40,D128,$T$5:$T$40)+COUNTIF($D$4:D128,D128)</f>
        <v>23007</v>
      </c>
      <c r="F128" s="59" t="s">
        <v>218</v>
      </c>
      <c r="G128" s="73" t="s">
        <v>452</v>
      </c>
      <c r="H128" s="74" t="s">
        <v>211</v>
      </c>
      <c r="I128" s="74">
        <v>3</v>
      </c>
      <c r="J128" s="74" t="s">
        <v>453</v>
      </c>
      <c r="K128" s="74">
        <v>0</v>
      </c>
      <c r="L128" s="74" t="s">
        <v>453</v>
      </c>
      <c r="M128" s="74">
        <v>0</v>
      </c>
      <c r="N128" s="74" t="s">
        <v>453</v>
      </c>
      <c r="O128" s="74">
        <v>0</v>
      </c>
    </row>
    <row r="129" spans="2:15">
      <c r="B129" s="59">
        <v>125</v>
      </c>
      <c r="C129" s="59" t="s">
        <v>454</v>
      </c>
      <c r="D129" s="59" t="s">
        <v>211</v>
      </c>
      <c r="E129" s="59">
        <f>SUMIF($U$5:$U$40,D129,$T$5:$T$40)+COUNTIF($D$4:D129,D129)</f>
        <v>23008</v>
      </c>
      <c r="F129" s="59" t="s">
        <v>219</v>
      </c>
      <c r="G129" s="73" t="s">
        <v>452</v>
      </c>
      <c r="H129" s="74" t="s">
        <v>211</v>
      </c>
      <c r="I129" s="74">
        <v>4</v>
      </c>
      <c r="J129" s="74" t="s">
        <v>453</v>
      </c>
      <c r="K129" s="74">
        <v>0</v>
      </c>
      <c r="L129" s="74" t="s">
        <v>453</v>
      </c>
      <c r="M129" s="74">
        <v>0</v>
      </c>
      <c r="N129" s="74" t="s">
        <v>453</v>
      </c>
      <c r="O129" s="74">
        <v>0</v>
      </c>
    </row>
    <row r="130" spans="2:15">
      <c r="B130" s="59">
        <v>126</v>
      </c>
      <c r="C130" s="59" t="s">
        <v>454</v>
      </c>
      <c r="D130" s="59" t="s">
        <v>211</v>
      </c>
      <c r="E130" s="59">
        <f>SUMIF($U$5:$U$40,D130,$T$5:$T$40)+COUNTIF($D$4:D130,D130)</f>
        <v>23009</v>
      </c>
      <c r="F130" s="59" t="s">
        <v>220</v>
      </c>
      <c r="G130" s="73" t="s">
        <v>452</v>
      </c>
      <c r="H130" s="74" t="s">
        <v>211</v>
      </c>
      <c r="I130" s="74">
        <v>4</v>
      </c>
      <c r="J130" s="74" t="s">
        <v>453</v>
      </c>
      <c r="K130" s="74">
        <v>0</v>
      </c>
      <c r="L130" s="74" t="s">
        <v>453</v>
      </c>
      <c r="M130" s="74">
        <v>0</v>
      </c>
      <c r="N130" s="74" t="s">
        <v>453</v>
      </c>
      <c r="O130" s="74">
        <v>0</v>
      </c>
    </row>
    <row r="131" spans="2:15">
      <c r="B131" s="59">
        <v>127</v>
      </c>
      <c r="C131" s="59" t="s">
        <v>454</v>
      </c>
      <c r="D131" s="59" t="s">
        <v>211</v>
      </c>
      <c r="E131" s="59">
        <f>SUMIF($U$5:$U$40,D131,$T$5:$T$40)+COUNTIF($D$4:D131,D131)</f>
        <v>23010</v>
      </c>
      <c r="F131" s="59" t="s">
        <v>221</v>
      </c>
      <c r="G131" s="73" t="s">
        <v>452</v>
      </c>
      <c r="H131" s="74" t="s">
        <v>211</v>
      </c>
      <c r="I131" s="74">
        <v>5</v>
      </c>
      <c r="J131" s="74" t="s">
        <v>453</v>
      </c>
      <c r="K131" s="74">
        <v>0</v>
      </c>
      <c r="L131" s="74" t="s">
        <v>453</v>
      </c>
      <c r="M131" s="74">
        <v>0</v>
      </c>
      <c r="N131" s="74" t="s">
        <v>453</v>
      </c>
      <c r="O131" s="74">
        <v>0</v>
      </c>
    </row>
    <row r="132" spans="2:15">
      <c r="B132" s="59">
        <v>128</v>
      </c>
      <c r="C132" s="59" t="s">
        <v>454</v>
      </c>
      <c r="D132" s="59" t="s">
        <v>211</v>
      </c>
      <c r="E132" s="59">
        <f>SUMIF($U$5:$U$40,D132,$T$5:$T$40)+COUNTIF($D$4:D132,D132)</f>
        <v>23011</v>
      </c>
      <c r="F132" s="59" t="s">
        <v>222</v>
      </c>
      <c r="G132" s="73" t="s">
        <v>452</v>
      </c>
      <c r="H132" s="74" t="s">
        <v>211</v>
      </c>
      <c r="I132" s="74">
        <v>5</v>
      </c>
      <c r="J132" s="74" t="s">
        <v>453</v>
      </c>
      <c r="K132" s="74">
        <v>0</v>
      </c>
      <c r="L132" s="74" t="s">
        <v>453</v>
      </c>
      <c r="M132" s="74">
        <v>0</v>
      </c>
      <c r="N132" s="74" t="s">
        <v>453</v>
      </c>
      <c r="O132" s="74">
        <v>0</v>
      </c>
    </row>
    <row r="133" spans="2:15">
      <c r="B133" s="59">
        <v>129</v>
      </c>
      <c r="C133" s="59" t="s">
        <v>454</v>
      </c>
      <c r="D133" s="59" t="s">
        <v>211</v>
      </c>
      <c r="E133" s="59">
        <f>SUMIF($U$5:$U$40,D133,$T$5:$T$40)+COUNTIF($D$4:D133,D133)</f>
        <v>23012</v>
      </c>
      <c r="F133" s="59" t="s">
        <v>223</v>
      </c>
      <c r="G133" s="73" t="s">
        <v>452</v>
      </c>
      <c r="H133" s="74" t="s">
        <v>211</v>
      </c>
      <c r="I133" s="74">
        <v>6</v>
      </c>
      <c r="J133" s="74" t="s">
        <v>453</v>
      </c>
      <c r="K133" s="74">
        <v>0</v>
      </c>
      <c r="L133" s="74" t="s">
        <v>453</v>
      </c>
      <c r="M133" s="74">
        <v>0</v>
      </c>
      <c r="N133" s="74" t="s">
        <v>453</v>
      </c>
      <c r="O133" s="74">
        <v>0</v>
      </c>
    </row>
    <row r="134" spans="2:15">
      <c r="B134" s="59">
        <v>130</v>
      </c>
      <c r="C134" s="59" t="s">
        <v>454</v>
      </c>
      <c r="D134" s="59" t="s">
        <v>224</v>
      </c>
      <c r="E134" s="59">
        <f>SUMIF($U$5:$U$40,D134,$T$5:$T$40)+COUNTIF($D$4:D134,D134)</f>
        <v>23101</v>
      </c>
      <c r="F134" s="59" t="s">
        <v>225</v>
      </c>
      <c r="G134" s="73" t="s">
        <v>452</v>
      </c>
      <c r="H134" s="74" t="s">
        <v>224</v>
      </c>
      <c r="I134" s="74">
        <v>1</v>
      </c>
      <c r="J134" s="74" t="s">
        <v>453</v>
      </c>
      <c r="K134" s="74">
        <v>0</v>
      </c>
      <c r="L134" s="74" t="s">
        <v>453</v>
      </c>
      <c r="M134" s="74">
        <v>0</v>
      </c>
      <c r="N134" s="74" t="s">
        <v>453</v>
      </c>
      <c r="O134" s="74">
        <v>0</v>
      </c>
    </row>
    <row r="135" spans="2:15">
      <c r="B135" s="59">
        <v>131</v>
      </c>
      <c r="C135" s="59" t="s">
        <v>454</v>
      </c>
      <c r="D135" s="59" t="s">
        <v>224</v>
      </c>
      <c r="E135" s="59">
        <f>SUMIF($U$5:$U$40,D135,$T$5:$T$40)+COUNTIF($D$4:D135,D135)</f>
        <v>23102</v>
      </c>
      <c r="F135" s="59" t="s">
        <v>226</v>
      </c>
      <c r="G135" s="73" t="s">
        <v>452</v>
      </c>
      <c r="H135" s="74" t="s">
        <v>224</v>
      </c>
      <c r="I135" s="74">
        <v>1</v>
      </c>
      <c r="J135" s="74" t="s">
        <v>453</v>
      </c>
      <c r="K135" s="74">
        <v>0</v>
      </c>
      <c r="L135" s="74" t="s">
        <v>453</v>
      </c>
      <c r="M135" s="74">
        <v>0</v>
      </c>
      <c r="N135" s="74" t="s">
        <v>453</v>
      </c>
      <c r="O135" s="74">
        <v>0</v>
      </c>
    </row>
    <row r="136" spans="2:15">
      <c r="B136" s="59">
        <v>132</v>
      </c>
      <c r="C136" s="59" t="s">
        <v>454</v>
      </c>
      <c r="D136" s="59" t="s">
        <v>224</v>
      </c>
      <c r="E136" s="59">
        <f>SUMIF($U$5:$U$40,D136,$T$5:$T$40)+COUNTIF($D$4:D136,D136)</f>
        <v>23103</v>
      </c>
      <c r="F136" s="59" t="s">
        <v>227</v>
      </c>
      <c r="G136" s="73" t="s">
        <v>452</v>
      </c>
      <c r="H136" s="74" t="s">
        <v>224</v>
      </c>
      <c r="I136" s="74">
        <v>1</v>
      </c>
      <c r="J136" s="74" t="s">
        <v>453</v>
      </c>
      <c r="K136" s="74">
        <v>0</v>
      </c>
      <c r="L136" s="74" t="s">
        <v>453</v>
      </c>
      <c r="M136" s="74">
        <v>0</v>
      </c>
      <c r="N136" s="74" t="s">
        <v>453</v>
      </c>
      <c r="O136" s="74">
        <v>0</v>
      </c>
    </row>
    <row r="137" spans="2:15">
      <c r="B137" s="59">
        <v>133</v>
      </c>
      <c r="C137" s="59" t="s">
        <v>454</v>
      </c>
      <c r="D137" s="59" t="s">
        <v>224</v>
      </c>
      <c r="E137" s="59">
        <f>SUMIF($U$5:$U$40,D137,$T$5:$T$40)+COUNTIF($D$4:D137,D137)</f>
        <v>23104</v>
      </c>
      <c r="F137" s="59" t="s">
        <v>228</v>
      </c>
      <c r="G137" s="73" t="s">
        <v>452</v>
      </c>
      <c r="H137" s="74" t="s">
        <v>224</v>
      </c>
      <c r="I137" s="74">
        <v>1</v>
      </c>
      <c r="J137" s="74" t="s">
        <v>453</v>
      </c>
      <c r="K137" s="74">
        <v>0</v>
      </c>
      <c r="L137" s="74" t="s">
        <v>453</v>
      </c>
      <c r="M137" s="74">
        <v>0</v>
      </c>
      <c r="N137" s="74" t="s">
        <v>453</v>
      </c>
      <c r="O137" s="74">
        <v>0</v>
      </c>
    </row>
    <row r="138" spans="2:15">
      <c r="B138" s="59">
        <v>134</v>
      </c>
      <c r="C138" s="59" t="s">
        <v>454</v>
      </c>
      <c r="D138" s="59" t="s">
        <v>229</v>
      </c>
      <c r="E138" s="59">
        <f>SUMIF($U$5:$U$40,D138,$T$5:$T$40)+COUNTIF($D$4:D138,D138)</f>
        <v>23601</v>
      </c>
      <c r="F138" s="59" t="s">
        <v>230</v>
      </c>
      <c r="G138" s="73" t="s">
        <v>425</v>
      </c>
      <c r="H138" s="74" t="s">
        <v>453</v>
      </c>
      <c r="I138" s="74">
        <v>0</v>
      </c>
      <c r="J138" s="74" t="s">
        <v>51</v>
      </c>
      <c r="K138" s="74">
        <v>8</v>
      </c>
      <c r="L138" s="74" t="s">
        <v>46</v>
      </c>
      <c r="M138" s="74">
        <v>9</v>
      </c>
      <c r="N138" s="74" t="s">
        <v>53</v>
      </c>
      <c r="O138" s="74">
        <v>9</v>
      </c>
    </row>
    <row r="139" spans="2:15">
      <c r="B139" s="59">
        <v>135</v>
      </c>
      <c r="C139" s="59" t="s">
        <v>454</v>
      </c>
      <c r="D139" s="59" t="s">
        <v>229</v>
      </c>
      <c r="E139" s="59">
        <f>SUMIF($U$5:$U$40,D139,$T$5:$T$40)+COUNTIF($D$4:D139,D139)</f>
        <v>23602</v>
      </c>
      <c r="F139" s="59" t="s">
        <v>231</v>
      </c>
      <c r="G139" s="73" t="s">
        <v>425</v>
      </c>
      <c r="H139" s="74" t="s">
        <v>453</v>
      </c>
      <c r="I139" s="74">
        <v>0</v>
      </c>
      <c r="J139" s="74" t="s">
        <v>440</v>
      </c>
      <c r="K139" s="74">
        <v>9</v>
      </c>
      <c r="L139" s="74" t="s">
        <v>56</v>
      </c>
      <c r="M139" s="74">
        <v>8</v>
      </c>
      <c r="N139" s="74" t="s">
        <v>453</v>
      </c>
      <c r="O139" s="74">
        <v>0</v>
      </c>
    </row>
    <row r="140" spans="2:15">
      <c r="B140" s="59">
        <v>136</v>
      </c>
      <c r="C140" s="59" t="s">
        <v>454</v>
      </c>
      <c r="D140" s="59" t="s">
        <v>229</v>
      </c>
      <c r="E140" s="59">
        <f>SUMIF($U$5:$U$40,D140,$T$5:$T$40)+COUNTIF($D$4:D140,D140)</f>
        <v>23603</v>
      </c>
      <c r="F140" s="59" t="s">
        <v>232</v>
      </c>
      <c r="G140" s="73" t="s">
        <v>425</v>
      </c>
      <c r="H140" s="74" t="s">
        <v>59</v>
      </c>
      <c r="I140" s="74">
        <v>5</v>
      </c>
      <c r="J140" s="74" t="s">
        <v>41</v>
      </c>
      <c r="K140" s="74">
        <v>7</v>
      </c>
      <c r="L140" s="74" t="s">
        <v>453</v>
      </c>
      <c r="M140" s="74">
        <v>0</v>
      </c>
      <c r="N140" s="74" t="s">
        <v>453</v>
      </c>
      <c r="O140" s="74">
        <v>0</v>
      </c>
    </row>
    <row r="141" spans="2:15">
      <c r="B141" s="59">
        <v>137</v>
      </c>
      <c r="C141" s="59" t="s">
        <v>454</v>
      </c>
      <c r="D141" s="59" t="s">
        <v>229</v>
      </c>
      <c r="E141" s="59">
        <f>SUMIF($U$5:$U$40,D141,$T$5:$T$40)+COUNTIF($D$4:D141,D141)</f>
        <v>23604</v>
      </c>
      <c r="F141" s="59" t="s">
        <v>233</v>
      </c>
      <c r="G141" s="73" t="s">
        <v>425</v>
      </c>
      <c r="H141" s="74" t="s">
        <v>59</v>
      </c>
      <c r="I141" s="74">
        <v>5</v>
      </c>
      <c r="J141" s="74" t="s">
        <v>49</v>
      </c>
      <c r="K141" s="74">
        <v>8</v>
      </c>
      <c r="L141" s="74" t="s">
        <v>39</v>
      </c>
      <c r="M141" s="74">
        <v>7</v>
      </c>
      <c r="N141" s="74" t="s">
        <v>453</v>
      </c>
      <c r="O141" s="74">
        <v>0</v>
      </c>
    </row>
    <row r="142" spans="2:15">
      <c r="B142" s="59">
        <v>138</v>
      </c>
      <c r="C142" s="59" t="s">
        <v>454</v>
      </c>
      <c r="D142" s="59" t="s">
        <v>229</v>
      </c>
      <c r="E142" s="59">
        <f>SUMIF($U$5:$U$40,D142,$T$5:$T$40)+COUNTIF($D$4:D142,D142)</f>
        <v>23605</v>
      </c>
      <c r="F142" s="59" t="s">
        <v>234</v>
      </c>
      <c r="G142" s="73" t="s">
        <v>425</v>
      </c>
      <c r="H142" s="74" t="s">
        <v>59</v>
      </c>
      <c r="I142" s="74">
        <v>5</v>
      </c>
      <c r="J142" s="74" t="s">
        <v>33</v>
      </c>
      <c r="K142" s="74">
        <v>7</v>
      </c>
      <c r="L142" s="74" t="s">
        <v>48</v>
      </c>
      <c r="M142" s="74">
        <v>7</v>
      </c>
      <c r="N142" s="74" t="s">
        <v>453</v>
      </c>
      <c r="O142" s="74">
        <v>0</v>
      </c>
    </row>
    <row r="143" spans="2:15">
      <c r="B143" s="59">
        <v>139</v>
      </c>
      <c r="C143" s="59" t="s">
        <v>454</v>
      </c>
      <c r="D143" s="59" t="s">
        <v>229</v>
      </c>
      <c r="E143" s="59">
        <f>SUMIF($U$5:$U$40,D143,$T$5:$T$40)+COUNTIF($D$4:D143,D143)</f>
        <v>23606</v>
      </c>
      <c r="F143" s="59" t="s">
        <v>235</v>
      </c>
      <c r="G143" s="73" t="s">
        <v>425</v>
      </c>
      <c r="H143" s="74" t="s">
        <v>59</v>
      </c>
      <c r="I143" s="74">
        <v>5</v>
      </c>
      <c r="J143" s="74" t="s">
        <v>49</v>
      </c>
      <c r="K143" s="74">
        <v>10</v>
      </c>
      <c r="L143" s="74" t="s">
        <v>39</v>
      </c>
      <c r="M143" s="74">
        <v>1</v>
      </c>
      <c r="N143" s="74" t="s">
        <v>453</v>
      </c>
      <c r="O143" s="74">
        <v>0</v>
      </c>
    </row>
    <row r="144" spans="2:15">
      <c r="B144" s="59">
        <v>140</v>
      </c>
      <c r="C144" s="59" t="s">
        <v>454</v>
      </c>
      <c r="D144" s="59" t="s">
        <v>229</v>
      </c>
      <c r="E144" s="59">
        <f>SUMIF($U$5:$U$40,D144,$T$5:$T$40)+COUNTIF($D$4:D144,D144)</f>
        <v>23607</v>
      </c>
      <c r="F144" s="59" t="s">
        <v>236</v>
      </c>
      <c r="G144" s="73" t="s">
        <v>425</v>
      </c>
      <c r="H144" s="74" t="s">
        <v>59</v>
      </c>
      <c r="I144" s="74">
        <v>5</v>
      </c>
      <c r="J144" s="74" t="s">
        <v>56</v>
      </c>
      <c r="K144" s="74">
        <v>10</v>
      </c>
      <c r="L144" s="74" t="s">
        <v>39</v>
      </c>
      <c r="M144" s="74">
        <v>6</v>
      </c>
      <c r="N144" s="74" t="s">
        <v>453</v>
      </c>
      <c r="O144" s="74">
        <v>0</v>
      </c>
    </row>
    <row r="145" spans="2:15">
      <c r="B145" s="59">
        <v>141</v>
      </c>
      <c r="C145" s="59" t="s">
        <v>454</v>
      </c>
      <c r="D145" s="59" t="s">
        <v>229</v>
      </c>
      <c r="E145" s="59">
        <f>SUMIF($U$5:$U$40,D145,$T$5:$T$40)+COUNTIF($D$4:D145,D145)</f>
        <v>23608</v>
      </c>
      <c r="F145" s="59" t="s">
        <v>237</v>
      </c>
      <c r="G145" s="73" t="s">
        <v>425</v>
      </c>
      <c r="H145" s="74" t="s">
        <v>59</v>
      </c>
      <c r="I145" s="74">
        <v>6</v>
      </c>
      <c r="J145" s="74" t="s">
        <v>49</v>
      </c>
      <c r="K145" s="74">
        <v>9</v>
      </c>
      <c r="L145" s="74" t="s">
        <v>440</v>
      </c>
      <c r="M145" s="74">
        <v>9</v>
      </c>
      <c r="N145" s="74" t="s">
        <v>453</v>
      </c>
      <c r="O145" s="74">
        <v>0</v>
      </c>
    </row>
    <row r="146" spans="2:15">
      <c r="B146" s="59">
        <v>142</v>
      </c>
      <c r="C146" s="59" t="s">
        <v>454</v>
      </c>
      <c r="D146" s="59" t="s">
        <v>229</v>
      </c>
      <c r="E146" s="59">
        <f>SUMIF($U$5:$U$40,D146,$T$5:$T$40)+COUNTIF($D$4:D146,D146)</f>
        <v>23609</v>
      </c>
      <c r="F146" s="59" t="s">
        <v>238</v>
      </c>
      <c r="G146" s="73" t="s">
        <v>425</v>
      </c>
      <c r="H146" s="74" t="s">
        <v>59</v>
      </c>
      <c r="I146" s="74">
        <v>6</v>
      </c>
      <c r="J146" s="74" t="s">
        <v>34</v>
      </c>
      <c r="K146" s="74">
        <v>7</v>
      </c>
      <c r="L146" s="74" t="s">
        <v>453</v>
      </c>
      <c r="M146" s="74">
        <v>0</v>
      </c>
      <c r="N146" s="74" t="s">
        <v>453</v>
      </c>
      <c r="O146" s="74">
        <v>0</v>
      </c>
    </row>
    <row r="147" spans="2:15">
      <c r="B147" s="59">
        <v>143</v>
      </c>
      <c r="C147" s="59" t="s">
        <v>454</v>
      </c>
      <c r="D147" s="59" t="s">
        <v>229</v>
      </c>
      <c r="E147" s="59">
        <f>SUMIF($U$5:$U$40,D147,$T$5:$T$40)+COUNTIF($D$4:D147,D147)</f>
        <v>23610</v>
      </c>
      <c r="F147" s="59" t="s">
        <v>239</v>
      </c>
      <c r="G147" s="73" t="s">
        <v>425</v>
      </c>
      <c r="H147" s="74" t="s">
        <v>59</v>
      </c>
      <c r="I147" s="74">
        <v>6</v>
      </c>
      <c r="J147" s="74" t="s">
        <v>34</v>
      </c>
      <c r="K147" s="74">
        <v>8</v>
      </c>
      <c r="L147" s="74" t="s">
        <v>33</v>
      </c>
      <c r="M147" s="74">
        <v>5</v>
      </c>
      <c r="N147" s="74" t="s">
        <v>48</v>
      </c>
      <c r="O147" s="74">
        <v>7</v>
      </c>
    </row>
    <row r="148" spans="2:15">
      <c r="B148" s="59">
        <v>144</v>
      </c>
      <c r="C148" s="59" t="s">
        <v>454</v>
      </c>
      <c r="D148" s="59" t="s">
        <v>229</v>
      </c>
      <c r="E148" s="59">
        <f>SUMIF($U$5:$U$40,D148,$T$5:$T$40)+COUNTIF($D$4:D148,D148)</f>
        <v>23611</v>
      </c>
      <c r="F148" s="59" t="s">
        <v>240</v>
      </c>
      <c r="G148" s="73" t="s">
        <v>425</v>
      </c>
      <c r="H148" s="74" t="s">
        <v>59</v>
      </c>
      <c r="I148" s="74">
        <v>7</v>
      </c>
      <c r="J148" s="74" t="s">
        <v>56</v>
      </c>
      <c r="K148" s="74">
        <v>7</v>
      </c>
      <c r="L148" s="74" t="s">
        <v>39</v>
      </c>
      <c r="M148" s="74">
        <v>8</v>
      </c>
      <c r="N148" s="74" t="s">
        <v>453</v>
      </c>
      <c r="O148" s="74">
        <v>0</v>
      </c>
    </row>
    <row r="149" spans="2:15">
      <c r="B149" s="59">
        <v>145</v>
      </c>
      <c r="C149" s="59" t="s">
        <v>454</v>
      </c>
      <c r="D149" s="59" t="s">
        <v>229</v>
      </c>
      <c r="E149" s="59">
        <f>SUMIF($U$5:$U$40,D149,$T$5:$T$40)+COUNTIF($D$4:D149,D149)</f>
        <v>23612</v>
      </c>
      <c r="F149" s="59" t="s">
        <v>241</v>
      </c>
      <c r="G149" s="73" t="s">
        <v>425</v>
      </c>
      <c r="H149" s="74" t="s">
        <v>59</v>
      </c>
      <c r="I149" s="74">
        <v>5</v>
      </c>
      <c r="J149" s="74" t="s">
        <v>32</v>
      </c>
      <c r="K149" s="74">
        <v>5</v>
      </c>
      <c r="L149" s="74" t="s">
        <v>453</v>
      </c>
      <c r="M149" s="74">
        <v>0</v>
      </c>
      <c r="N149" s="74" t="s">
        <v>453</v>
      </c>
      <c r="O149" s="74">
        <v>0</v>
      </c>
    </row>
    <row r="150" spans="2:15">
      <c r="B150" s="59">
        <v>146</v>
      </c>
      <c r="C150" s="59" t="s">
        <v>454</v>
      </c>
      <c r="D150" s="59" t="s">
        <v>229</v>
      </c>
      <c r="E150" s="59">
        <f>SUMIF($U$5:$U$40,D150,$T$5:$T$40)+COUNTIF($D$4:D150,D150)</f>
        <v>23613</v>
      </c>
      <c r="F150" s="59" t="s">
        <v>242</v>
      </c>
      <c r="G150" s="73" t="s">
        <v>425</v>
      </c>
      <c r="H150" s="74" t="s">
        <v>59</v>
      </c>
      <c r="I150" s="74">
        <v>5</v>
      </c>
      <c r="J150" s="74" t="s">
        <v>26</v>
      </c>
      <c r="K150" s="74">
        <v>5</v>
      </c>
      <c r="L150" s="74" t="s">
        <v>453</v>
      </c>
      <c r="M150" s="74">
        <v>0</v>
      </c>
      <c r="N150" s="74" t="s">
        <v>453</v>
      </c>
      <c r="O150" s="74">
        <v>0</v>
      </c>
    </row>
    <row r="151" spans="2:15">
      <c r="B151" s="59">
        <v>147</v>
      </c>
      <c r="C151" s="59" t="s">
        <v>454</v>
      </c>
      <c r="D151" s="59" t="s">
        <v>243</v>
      </c>
      <c r="E151" s="59">
        <f>SUMIF($U$5:$U$40,D151,$T$5:$T$40)+COUNTIF($D$4:D151,D151)</f>
        <v>22401</v>
      </c>
      <c r="F151" s="59" t="s">
        <v>244</v>
      </c>
      <c r="G151" s="73" t="s">
        <v>452</v>
      </c>
      <c r="H151" s="74" t="s">
        <v>243</v>
      </c>
      <c r="I151" s="74">
        <v>1</v>
      </c>
      <c r="J151" s="74" t="s">
        <v>453</v>
      </c>
      <c r="K151" s="74">
        <v>0</v>
      </c>
      <c r="L151" s="74" t="s">
        <v>453</v>
      </c>
      <c r="M151" s="74">
        <v>0</v>
      </c>
      <c r="N151" s="74" t="s">
        <v>453</v>
      </c>
      <c r="O151" s="74">
        <v>0</v>
      </c>
    </row>
    <row r="152" spans="2:15">
      <c r="B152" s="59">
        <v>148</v>
      </c>
      <c r="C152" s="59" t="s">
        <v>454</v>
      </c>
      <c r="D152" s="59" t="s">
        <v>243</v>
      </c>
      <c r="E152" s="59">
        <f>SUMIF($U$5:$U$40,D152,$T$5:$T$40)+COUNTIF($D$4:D152,D152)</f>
        <v>22402</v>
      </c>
      <c r="F152" s="59" t="s">
        <v>245</v>
      </c>
      <c r="G152" s="73" t="s">
        <v>452</v>
      </c>
      <c r="H152" s="74" t="s">
        <v>243</v>
      </c>
      <c r="I152" s="74">
        <v>1</v>
      </c>
      <c r="J152" s="74" t="s">
        <v>453</v>
      </c>
      <c r="K152" s="74">
        <v>0</v>
      </c>
      <c r="L152" s="74" t="s">
        <v>453</v>
      </c>
      <c r="M152" s="74">
        <v>0</v>
      </c>
      <c r="N152" s="74" t="s">
        <v>453</v>
      </c>
      <c r="O152" s="74">
        <v>0</v>
      </c>
    </row>
    <row r="153" spans="2:15">
      <c r="B153" s="59">
        <v>149</v>
      </c>
      <c r="C153" s="59" t="s">
        <v>454</v>
      </c>
      <c r="D153" s="59" t="s">
        <v>243</v>
      </c>
      <c r="E153" s="59">
        <f>SUMIF($U$5:$U$40,D153,$T$5:$T$40)+COUNTIF($D$4:D153,D153)</f>
        <v>22403</v>
      </c>
      <c r="F153" s="59" t="s">
        <v>246</v>
      </c>
      <c r="G153" s="73" t="s">
        <v>452</v>
      </c>
      <c r="H153" s="74" t="s">
        <v>243</v>
      </c>
      <c r="I153" s="74">
        <v>2</v>
      </c>
      <c r="J153" s="74" t="s">
        <v>453</v>
      </c>
      <c r="K153" s="74">
        <v>0</v>
      </c>
      <c r="L153" s="74" t="s">
        <v>453</v>
      </c>
      <c r="M153" s="74">
        <v>0</v>
      </c>
      <c r="N153" s="74" t="s">
        <v>453</v>
      </c>
      <c r="O153" s="74">
        <v>0</v>
      </c>
    </row>
    <row r="154" spans="2:15">
      <c r="B154" s="59">
        <v>150</v>
      </c>
      <c r="C154" s="59" t="s">
        <v>454</v>
      </c>
      <c r="D154" s="59" t="s">
        <v>243</v>
      </c>
      <c r="E154" s="59">
        <f>SUMIF($U$5:$U$40,D154,$T$5:$T$40)+COUNTIF($D$4:D154,D154)</f>
        <v>22404</v>
      </c>
      <c r="F154" s="59" t="s">
        <v>247</v>
      </c>
      <c r="G154" s="73" t="s">
        <v>452</v>
      </c>
      <c r="H154" s="74" t="s">
        <v>243</v>
      </c>
      <c r="I154" s="74">
        <v>3</v>
      </c>
      <c r="J154" s="74" t="s">
        <v>453</v>
      </c>
      <c r="K154" s="74">
        <v>0</v>
      </c>
      <c r="L154" s="74" t="s">
        <v>453</v>
      </c>
      <c r="M154" s="74">
        <v>0</v>
      </c>
      <c r="N154" s="74" t="s">
        <v>453</v>
      </c>
      <c r="O154" s="74">
        <v>0</v>
      </c>
    </row>
    <row r="155" spans="2:15">
      <c r="B155" s="59">
        <v>151</v>
      </c>
      <c r="C155" s="59" t="s">
        <v>454</v>
      </c>
      <c r="D155" s="59" t="s">
        <v>243</v>
      </c>
      <c r="E155" s="59">
        <f>SUMIF($U$5:$U$40,D155,$T$5:$T$40)+COUNTIF($D$4:D155,D155)</f>
        <v>22405</v>
      </c>
      <c r="F155" s="59" t="s">
        <v>248</v>
      </c>
      <c r="G155" s="73" t="s">
        <v>452</v>
      </c>
      <c r="H155" s="74" t="s">
        <v>243</v>
      </c>
      <c r="I155" s="74">
        <v>4</v>
      </c>
      <c r="J155" s="74" t="s">
        <v>453</v>
      </c>
      <c r="K155" s="74">
        <v>0</v>
      </c>
      <c r="L155" s="74" t="s">
        <v>453</v>
      </c>
      <c r="M155" s="74">
        <v>0</v>
      </c>
      <c r="N155" s="74" t="s">
        <v>453</v>
      </c>
      <c r="O155" s="74">
        <v>0</v>
      </c>
    </row>
    <row r="156" spans="2:15">
      <c r="B156" s="59">
        <v>152</v>
      </c>
      <c r="C156" s="59" t="s">
        <v>454</v>
      </c>
      <c r="D156" s="59" t="s">
        <v>243</v>
      </c>
      <c r="E156" s="59">
        <f>SUMIF($U$5:$U$40,D156,$T$5:$T$40)+COUNTIF($D$4:D156,D156)</f>
        <v>22406</v>
      </c>
      <c r="F156" s="59" t="s">
        <v>249</v>
      </c>
      <c r="G156" s="73" t="s">
        <v>452</v>
      </c>
      <c r="H156" s="74" t="s">
        <v>243</v>
      </c>
      <c r="I156" s="74">
        <v>6</v>
      </c>
      <c r="J156" s="74" t="s">
        <v>453</v>
      </c>
      <c r="K156" s="74">
        <v>0</v>
      </c>
      <c r="L156" s="74" t="s">
        <v>453</v>
      </c>
      <c r="M156" s="74">
        <v>0</v>
      </c>
      <c r="N156" s="74" t="s">
        <v>453</v>
      </c>
      <c r="O156" s="74">
        <v>0</v>
      </c>
    </row>
    <row r="157" spans="2:15">
      <c r="B157" s="59">
        <v>153</v>
      </c>
      <c r="C157" s="59" t="s">
        <v>454</v>
      </c>
      <c r="D157" s="59" t="s">
        <v>243</v>
      </c>
      <c r="E157" s="59">
        <f>SUMIF($U$5:$U$40,D157,$T$5:$T$40)+COUNTIF($D$4:D157,D157)</f>
        <v>22407</v>
      </c>
      <c r="F157" s="59" t="s">
        <v>250</v>
      </c>
      <c r="G157" s="73" t="s">
        <v>425</v>
      </c>
      <c r="H157" s="74" t="s">
        <v>440</v>
      </c>
      <c r="I157" s="74">
        <v>9</v>
      </c>
      <c r="J157" s="74" t="s">
        <v>53</v>
      </c>
      <c r="K157" s="74">
        <v>10</v>
      </c>
      <c r="L157" s="74" t="s">
        <v>453</v>
      </c>
      <c r="M157" s="74">
        <v>0</v>
      </c>
      <c r="N157" s="74" t="s">
        <v>453</v>
      </c>
      <c r="O157" s="74">
        <v>0</v>
      </c>
    </row>
    <row r="158" spans="2:15">
      <c r="B158" s="59">
        <v>154</v>
      </c>
      <c r="C158" s="59" t="s">
        <v>454</v>
      </c>
      <c r="D158" s="59" t="s">
        <v>243</v>
      </c>
      <c r="E158" s="59">
        <f>SUMIF($U$5:$U$40,D158,$T$5:$T$40)+COUNTIF($D$4:D158,D158)</f>
        <v>22408</v>
      </c>
      <c r="F158" s="59" t="s">
        <v>251</v>
      </c>
      <c r="G158" s="73" t="s">
        <v>425</v>
      </c>
      <c r="H158" s="74" t="s">
        <v>440</v>
      </c>
      <c r="I158" s="74">
        <v>7</v>
      </c>
      <c r="J158" s="74" t="s">
        <v>43</v>
      </c>
      <c r="K158" s="74">
        <v>8</v>
      </c>
      <c r="L158" s="74" t="s">
        <v>42</v>
      </c>
      <c r="M158" s="74">
        <v>7</v>
      </c>
      <c r="N158" s="74" t="s">
        <v>453</v>
      </c>
      <c r="O158" s="74">
        <v>0</v>
      </c>
    </row>
    <row r="159" spans="2:15">
      <c r="B159" s="59">
        <v>155</v>
      </c>
      <c r="C159" s="59" t="s">
        <v>454</v>
      </c>
      <c r="D159" s="59" t="s">
        <v>252</v>
      </c>
      <c r="E159" s="59">
        <f>SUMIF($U$5:$U$40,D159,$T$5:$T$40)+COUNTIF($D$4:D159,D159)</f>
        <v>22101</v>
      </c>
      <c r="F159" s="59" t="s">
        <v>253</v>
      </c>
      <c r="G159" s="73" t="s">
        <v>452</v>
      </c>
      <c r="H159" s="74" t="s">
        <v>252</v>
      </c>
      <c r="I159" s="74">
        <v>1</v>
      </c>
      <c r="J159" s="74" t="s">
        <v>453</v>
      </c>
      <c r="K159" s="74">
        <v>0</v>
      </c>
      <c r="L159" s="74" t="s">
        <v>453</v>
      </c>
      <c r="M159" s="74">
        <v>0</v>
      </c>
      <c r="N159" s="74" t="s">
        <v>453</v>
      </c>
      <c r="O159" s="74">
        <v>0</v>
      </c>
    </row>
    <row r="160" spans="2:15">
      <c r="B160" s="59">
        <v>156</v>
      </c>
      <c r="C160" s="59" t="s">
        <v>454</v>
      </c>
      <c r="D160" s="59" t="s">
        <v>252</v>
      </c>
      <c r="E160" s="59">
        <f>SUMIF($U$5:$U$40,D160,$T$5:$T$40)+COUNTIF($D$4:D160,D160)</f>
        <v>22102</v>
      </c>
      <c r="F160" s="59" t="s">
        <v>254</v>
      </c>
      <c r="G160" s="73" t="s">
        <v>452</v>
      </c>
      <c r="H160" s="74" t="s">
        <v>252</v>
      </c>
      <c r="I160" s="74">
        <v>1</v>
      </c>
      <c r="J160" s="74" t="s">
        <v>453</v>
      </c>
      <c r="K160" s="74">
        <v>0</v>
      </c>
      <c r="L160" s="74" t="s">
        <v>453</v>
      </c>
      <c r="M160" s="74">
        <v>0</v>
      </c>
      <c r="N160" s="74" t="s">
        <v>453</v>
      </c>
      <c r="O160" s="74">
        <v>0</v>
      </c>
    </row>
    <row r="161" spans="2:15">
      <c r="B161" s="59">
        <v>157</v>
      </c>
      <c r="C161" s="59" t="s">
        <v>454</v>
      </c>
      <c r="D161" s="59" t="s">
        <v>252</v>
      </c>
      <c r="E161" s="59">
        <f>SUMIF($U$5:$U$40,D161,$T$5:$T$40)+COUNTIF($D$4:D161,D161)</f>
        <v>22103</v>
      </c>
      <c r="F161" s="59" t="s">
        <v>255</v>
      </c>
      <c r="G161" s="73" t="s">
        <v>452</v>
      </c>
      <c r="H161" s="74" t="s">
        <v>252</v>
      </c>
      <c r="I161" s="74">
        <v>1</v>
      </c>
      <c r="J161" s="74" t="s">
        <v>453</v>
      </c>
      <c r="K161" s="74">
        <v>0</v>
      </c>
      <c r="L161" s="74" t="s">
        <v>453</v>
      </c>
      <c r="M161" s="74">
        <v>0</v>
      </c>
      <c r="N161" s="74" t="s">
        <v>453</v>
      </c>
      <c r="O161" s="74">
        <v>0</v>
      </c>
    </row>
    <row r="162" spans="2:15">
      <c r="B162" s="59">
        <v>158</v>
      </c>
      <c r="C162" s="59" t="s">
        <v>454</v>
      </c>
      <c r="D162" s="59" t="s">
        <v>252</v>
      </c>
      <c r="E162" s="59">
        <f>SUMIF($U$5:$U$40,D162,$T$5:$T$40)+COUNTIF($D$4:D162,D162)</f>
        <v>22104</v>
      </c>
      <c r="F162" s="59" t="s">
        <v>256</v>
      </c>
      <c r="G162" s="73" t="s">
        <v>452</v>
      </c>
      <c r="H162" s="74" t="s">
        <v>252</v>
      </c>
      <c r="I162" s="74">
        <v>2</v>
      </c>
      <c r="J162" s="74" t="s">
        <v>453</v>
      </c>
      <c r="K162" s="74">
        <v>0</v>
      </c>
      <c r="L162" s="74" t="s">
        <v>453</v>
      </c>
      <c r="M162" s="74">
        <v>0</v>
      </c>
      <c r="N162" s="74" t="s">
        <v>453</v>
      </c>
      <c r="O162" s="74">
        <v>0</v>
      </c>
    </row>
    <row r="163" spans="2:15">
      <c r="B163" s="59">
        <v>159</v>
      </c>
      <c r="C163" s="59" t="s">
        <v>454</v>
      </c>
      <c r="D163" s="59" t="s">
        <v>252</v>
      </c>
      <c r="E163" s="59">
        <f>SUMIF($U$5:$U$40,D163,$T$5:$T$40)+COUNTIF($D$4:D163,D163)</f>
        <v>22105</v>
      </c>
      <c r="F163" s="59" t="s">
        <v>257</v>
      </c>
      <c r="G163" s="73" t="s">
        <v>452</v>
      </c>
      <c r="H163" s="74" t="s">
        <v>252</v>
      </c>
      <c r="I163" s="74">
        <v>3</v>
      </c>
      <c r="J163" s="74" t="s">
        <v>453</v>
      </c>
      <c r="K163" s="74">
        <v>0</v>
      </c>
      <c r="L163" s="74" t="s">
        <v>453</v>
      </c>
      <c r="M163" s="74">
        <v>0</v>
      </c>
      <c r="N163" s="74" t="s">
        <v>453</v>
      </c>
      <c r="O163" s="74">
        <v>0</v>
      </c>
    </row>
    <row r="164" spans="2:15">
      <c r="B164" s="59">
        <v>160</v>
      </c>
      <c r="C164" s="59" t="s">
        <v>454</v>
      </c>
      <c r="D164" s="59" t="s">
        <v>252</v>
      </c>
      <c r="E164" s="59">
        <f>SUMIF($U$5:$U$40,D164,$T$5:$T$40)+COUNTIF($D$4:D164,D164)</f>
        <v>22106</v>
      </c>
      <c r="F164" s="59" t="s">
        <v>258</v>
      </c>
      <c r="G164" s="73" t="s">
        <v>452</v>
      </c>
      <c r="H164" s="74" t="s">
        <v>252</v>
      </c>
      <c r="I164" s="74">
        <v>4</v>
      </c>
      <c r="J164" s="74" t="s">
        <v>453</v>
      </c>
      <c r="K164" s="74">
        <v>0</v>
      </c>
      <c r="L164" s="74" t="s">
        <v>453</v>
      </c>
      <c r="M164" s="74">
        <v>0</v>
      </c>
      <c r="N164" s="74" t="s">
        <v>453</v>
      </c>
      <c r="O164" s="74">
        <v>0</v>
      </c>
    </row>
    <row r="165" spans="2:15">
      <c r="B165" s="59">
        <v>161</v>
      </c>
      <c r="C165" s="59" t="s">
        <v>454</v>
      </c>
      <c r="D165" s="59" t="s">
        <v>252</v>
      </c>
      <c r="E165" s="59">
        <f>SUMIF($U$5:$U$40,D165,$T$5:$T$40)+COUNTIF($D$4:D165,D165)</f>
        <v>22107</v>
      </c>
      <c r="F165" s="59" t="s">
        <v>259</v>
      </c>
      <c r="G165" s="73" t="s">
        <v>452</v>
      </c>
      <c r="H165" s="74" t="s">
        <v>252</v>
      </c>
      <c r="I165" s="74">
        <v>5</v>
      </c>
      <c r="J165" s="74" t="s">
        <v>453</v>
      </c>
      <c r="K165" s="74">
        <v>0</v>
      </c>
      <c r="L165" s="74" t="s">
        <v>453</v>
      </c>
      <c r="M165" s="74">
        <v>0</v>
      </c>
      <c r="N165" s="74" t="s">
        <v>453</v>
      </c>
      <c r="O165" s="74">
        <v>0</v>
      </c>
    </row>
    <row r="166" spans="2:15">
      <c r="B166" s="59">
        <v>162</v>
      </c>
      <c r="C166" s="59" t="s">
        <v>454</v>
      </c>
      <c r="D166" s="59" t="s">
        <v>252</v>
      </c>
      <c r="E166" s="59">
        <f>SUMIF($U$5:$U$40,D166,$T$5:$T$40)+COUNTIF($D$4:D166,D166)</f>
        <v>22108</v>
      </c>
      <c r="F166" s="59" t="s">
        <v>260</v>
      </c>
      <c r="G166" s="73" t="s">
        <v>452</v>
      </c>
      <c r="H166" s="74" t="s">
        <v>252</v>
      </c>
      <c r="I166" s="74">
        <v>6</v>
      </c>
      <c r="J166" s="74" t="s">
        <v>453</v>
      </c>
      <c r="K166" s="74">
        <v>0</v>
      </c>
      <c r="L166" s="74" t="s">
        <v>453</v>
      </c>
      <c r="M166" s="74">
        <v>0</v>
      </c>
      <c r="N166" s="74" t="s">
        <v>453</v>
      </c>
      <c r="O166" s="74">
        <v>0</v>
      </c>
    </row>
    <row r="167" spans="2:15">
      <c r="B167" s="59">
        <v>163</v>
      </c>
      <c r="C167" s="59" t="s">
        <v>454</v>
      </c>
      <c r="D167" s="59" t="s">
        <v>252</v>
      </c>
      <c r="E167" s="59">
        <f>SUMIF($U$5:$U$40,D167,$T$5:$T$40)+COUNTIF($D$4:D167,D167)</f>
        <v>22109</v>
      </c>
      <c r="F167" s="59" t="s">
        <v>261</v>
      </c>
      <c r="G167" s="73" t="s">
        <v>452</v>
      </c>
      <c r="H167" s="74" t="s">
        <v>252</v>
      </c>
      <c r="I167" s="74">
        <v>6</v>
      </c>
      <c r="J167" s="74" t="s">
        <v>453</v>
      </c>
      <c r="K167" s="74">
        <v>0</v>
      </c>
      <c r="L167" s="74" t="s">
        <v>453</v>
      </c>
      <c r="M167" s="74">
        <v>0</v>
      </c>
      <c r="N167" s="74" t="s">
        <v>453</v>
      </c>
      <c r="O167" s="74">
        <v>0</v>
      </c>
    </row>
    <row r="168" spans="2:15">
      <c r="B168" s="59">
        <v>164</v>
      </c>
      <c r="C168" s="59" t="s">
        <v>454</v>
      </c>
      <c r="D168" s="59" t="s">
        <v>262</v>
      </c>
      <c r="E168" s="59">
        <f>SUMIF($U$5:$U$40,D168,$T$5:$T$40)+COUNTIF($D$4:D168,D168)</f>
        <v>22201</v>
      </c>
      <c r="F168" s="59" t="s">
        <v>263</v>
      </c>
      <c r="G168" s="73" t="s">
        <v>452</v>
      </c>
      <c r="H168" s="74" t="s">
        <v>262</v>
      </c>
      <c r="I168" s="74">
        <v>1</v>
      </c>
      <c r="J168" s="74" t="s">
        <v>453</v>
      </c>
      <c r="K168" s="74">
        <v>0</v>
      </c>
      <c r="L168" s="74" t="s">
        <v>453</v>
      </c>
      <c r="M168" s="74">
        <v>0</v>
      </c>
      <c r="N168" s="74" t="s">
        <v>453</v>
      </c>
      <c r="O168" s="74">
        <v>0</v>
      </c>
    </row>
    <row r="169" spans="2:15">
      <c r="B169" s="59">
        <v>165</v>
      </c>
      <c r="C169" s="59" t="s">
        <v>454</v>
      </c>
      <c r="D169" s="59" t="s">
        <v>262</v>
      </c>
      <c r="E169" s="59">
        <f>SUMIF($U$5:$U$40,D169,$T$5:$T$40)+COUNTIF($D$4:D169,D169)</f>
        <v>22202</v>
      </c>
      <c r="F169" s="59" t="s">
        <v>456</v>
      </c>
      <c r="G169" s="73" t="s">
        <v>452</v>
      </c>
      <c r="H169" s="74" t="s">
        <v>262</v>
      </c>
      <c r="I169" s="74">
        <v>1</v>
      </c>
      <c r="J169" s="74" t="s">
        <v>453</v>
      </c>
      <c r="K169" s="74">
        <v>0</v>
      </c>
      <c r="L169" s="74" t="s">
        <v>453</v>
      </c>
      <c r="M169" s="74">
        <v>0</v>
      </c>
      <c r="N169" s="74" t="s">
        <v>453</v>
      </c>
      <c r="O169" s="74">
        <v>0</v>
      </c>
    </row>
    <row r="170" spans="2:15">
      <c r="B170" s="59">
        <v>166</v>
      </c>
      <c r="C170" s="59" t="s">
        <v>454</v>
      </c>
      <c r="D170" s="59" t="s">
        <v>262</v>
      </c>
      <c r="E170" s="59">
        <f>SUMIF($U$5:$U$40,D170,$T$5:$T$40)+COUNTIF($D$4:D170,D170)</f>
        <v>22203</v>
      </c>
      <c r="F170" s="59" t="s">
        <v>265</v>
      </c>
      <c r="G170" s="73" t="s">
        <v>452</v>
      </c>
      <c r="H170" s="74" t="s">
        <v>262</v>
      </c>
      <c r="I170" s="74">
        <v>1</v>
      </c>
      <c r="J170" s="74" t="s">
        <v>453</v>
      </c>
      <c r="K170" s="74">
        <v>0</v>
      </c>
      <c r="L170" s="74" t="s">
        <v>453</v>
      </c>
      <c r="M170" s="74">
        <v>0</v>
      </c>
      <c r="N170" s="74" t="s">
        <v>453</v>
      </c>
      <c r="O170" s="74">
        <v>0</v>
      </c>
    </row>
    <row r="171" spans="2:15">
      <c r="B171" s="59">
        <v>167</v>
      </c>
      <c r="C171" s="59" t="s">
        <v>454</v>
      </c>
      <c r="D171" s="59" t="s">
        <v>262</v>
      </c>
      <c r="E171" s="59">
        <f>SUMIF($U$5:$U$40,D171,$T$5:$T$40)+COUNTIF($D$4:D171,D171)</f>
        <v>22204</v>
      </c>
      <c r="F171" s="59" t="s">
        <v>266</v>
      </c>
      <c r="G171" s="73" t="s">
        <v>452</v>
      </c>
      <c r="H171" s="74" t="s">
        <v>262</v>
      </c>
      <c r="I171" s="74">
        <v>4</v>
      </c>
      <c r="J171" s="74" t="s">
        <v>453</v>
      </c>
      <c r="K171" s="74">
        <v>0</v>
      </c>
      <c r="L171" s="74" t="s">
        <v>453</v>
      </c>
      <c r="M171" s="74">
        <v>0</v>
      </c>
      <c r="N171" s="74" t="s">
        <v>453</v>
      </c>
      <c r="O171" s="74">
        <v>0</v>
      </c>
    </row>
    <row r="172" spans="2:15">
      <c r="B172" s="59">
        <v>168</v>
      </c>
      <c r="C172" s="59" t="s">
        <v>454</v>
      </c>
      <c r="D172" s="59" t="s">
        <v>262</v>
      </c>
      <c r="E172" s="59">
        <f>SUMIF($U$5:$U$40,D172,$T$5:$T$40)+COUNTIF($D$4:D172,D172)</f>
        <v>22205</v>
      </c>
      <c r="F172" s="59" t="s">
        <v>267</v>
      </c>
      <c r="G172" s="73" t="s">
        <v>452</v>
      </c>
      <c r="H172" s="74" t="s">
        <v>262</v>
      </c>
      <c r="I172" s="74">
        <v>6</v>
      </c>
      <c r="J172" s="74" t="s">
        <v>453</v>
      </c>
      <c r="K172" s="74">
        <v>0</v>
      </c>
      <c r="L172" s="74" t="s">
        <v>453</v>
      </c>
      <c r="M172" s="74">
        <v>0</v>
      </c>
      <c r="N172" s="74" t="s">
        <v>453</v>
      </c>
      <c r="O172" s="74">
        <v>0</v>
      </c>
    </row>
    <row r="173" spans="2:15">
      <c r="B173" s="59">
        <v>169</v>
      </c>
      <c r="C173" s="59" t="s">
        <v>454</v>
      </c>
      <c r="D173" s="59" t="s">
        <v>262</v>
      </c>
      <c r="E173" s="59">
        <f>SUMIF($U$5:$U$40,D173,$T$5:$T$40)+COUNTIF($D$4:D173,D173)</f>
        <v>22206</v>
      </c>
      <c r="F173" s="59" t="s">
        <v>268</v>
      </c>
      <c r="G173" s="73" t="s">
        <v>452</v>
      </c>
      <c r="H173" s="74" t="s">
        <v>262</v>
      </c>
      <c r="I173" s="74">
        <v>8</v>
      </c>
      <c r="J173" s="74" t="s">
        <v>453</v>
      </c>
      <c r="K173" s="74">
        <v>0</v>
      </c>
      <c r="L173" s="74" t="s">
        <v>453</v>
      </c>
      <c r="M173" s="74">
        <v>0</v>
      </c>
      <c r="N173" s="74" t="s">
        <v>453</v>
      </c>
      <c r="O173" s="74">
        <v>0</v>
      </c>
    </row>
    <row r="174" spans="2:15">
      <c r="B174" s="59">
        <v>170</v>
      </c>
      <c r="C174" s="59" t="s">
        <v>454</v>
      </c>
      <c r="D174" s="59" t="s">
        <v>262</v>
      </c>
      <c r="E174" s="59">
        <f>SUMIF($U$5:$U$40,D174,$T$5:$T$40)+COUNTIF($D$4:D174,D174)</f>
        <v>22207</v>
      </c>
      <c r="F174" s="59" t="s">
        <v>269</v>
      </c>
      <c r="G174" s="73" t="s">
        <v>425</v>
      </c>
      <c r="H174" s="74" t="s">
        <v>45</v>
      </c>
      <c r="I174" s="74">
        <v>9</v>
      </c>
      <c r="J174" s="74" t="s">
        <v>36</v>
      </c>
      <c r="K174" s="74">
        <v>8</v>
      </c>
      <c r="L174" s="74" t="s">
        <v>57</v>
      </c>
      <c r="M174" s="74">
        <v>10</v>
      </c>
      <c r="N174" s="74" t="s">
        <v>453</v>
      </c>
      <c r="O174" s="74">
        <v>0</v>
      </c>
    </row>
    <row r="175" spans="2:15">
      <c r="B175" s="59">
        <v>171</v>
      </c>
      <c r="C175" s="59" t="s">
        <v>454</v>
      </c>
      <c r="D175" s="59" t="s">
        <v>270</v>
      </c>
      <c r="E175" s="59">
        <f>SUMIF($U$5:$U$40,D175,$T$5:$T$40)+COUNTIF($D$4:D175,D175)</f>
        <v>22301</v>
      </c>
      <c r="F175" s="59" t="s">
        <v>271</v>
      </c>
      <c r="G175" s="73" t="s">
        <v>452</v>
      </c>
      <c r="H175" s="74" t="s">
        <v>270</v>
      </c>
      <c r="I175" s="74">
        <v>1</v>
      </c>
      <c r="J175" s="74" t="s">
        <v>453</v>
      </c>
      <c r="K175" s="74">
        <v>0</v>
      </c>
      <c r="L175" s="74" t="s">
        <v>453</v>
      </c>
      <c r="M175" s="74">
        <v>0</v>
      </c>
      <c r="N175" s="74" t="s">
        <v>453</v>
      </c>
      <c r="O175" s="74">
        <v>0</v>
      </c>
    </row>
    <row r="176" spans="2:15">
      <c r="B176" s="59">
        <v>172</v>
      </c>
      <c r="C176" s="59" t="s">
        <v>454</v>
      </c>
      <c r="D176" s="59" t="s">
        <v>270</v>
      </c>
      <c r="E176" s="59">
        <f>SUMIF($U$5:$U$40,D176,$T$5:$T$40)+COUNTIF($D$4:D176,D176)</f>
        <v>22302</v>
      </c>
      <c r="F176" s="59" t="s">
        <v>272</v>
      </c>
      <c r="G176" s="73" t="s">
        <v>452</v>
      </c>
      <c r="H176" s="74" t="s">
        <v>270</v>
      </c>
      <c r="I176" s="74">
        <v>1</v>
      </c>
      <c r="J176" s="74" t="s">
        <v>453</v>
      </c>
      <c r="K176" s="74">
        <v>0</v>
      </c>
      <c r="L176" s="74" t="s">
        <v>453</v>
      </c>
      <c r="M176" s="74">
        <v>0</v>
      </c>
      <c r="N176" s="74" t="s">
        <v>453</v>
      </c>
      <c r="O176" s="74">
        <v>0</v>
      </c>
    </row>
    <row r="177" spans="2:15">
      <c r="B177" s="59">
        <v>173</v>
      </c>
      <c r="C177" s="59" t="s">
        <v>454</v>
      </c>
      <c r="D177" s="59" t="s">
        <v>270</v>
      </c>
      <c r="E177" s="59">
        <f>SUMIF($U$5:$U$40,D177,$T$5:$T$40)+COUNTIF($D$4:D177,D177)</f>
        <v>22303</v>
      </c>
      <c r="F177" s="59" t="s">
        <v>273</v>
      </c>
      <c r="G177" s="73" t="s">
        <v>452</v>
      </c>
      <c r="H177" s="74" t="s">
        <v>270</v>
      </c>
      <c r="I177" s="74">
        <v>1</v>
      </c>
      <c r="J177" s="74" t="s">
        <v>453</v>
      </c>
      <c r="K177" s="74">
        <v>0</v>
      </c>
      <c r="L177" s="74" t="s">
        <v>453</v>
      </c>
      <c r="M177" s="74">
        <v>0</v>
      </c>
      <c r="N177" s="74" t="s">
        <v>453</v>
      </c>
      <c r="O177" s="74">
        <v>0</v>
      </c>
    </row>
    <row r="178" spans="2:15">
      <c r="B178" s="59">
        <v>174</v>
      </c>
      <c r="C178" s="59" t="s">
        <v>454</v>
      </c>
      <c r="D178" s="59" t="s">
        <v>270</v>
      </c>
      <c r="E178" s="59">
        <f>SUMIF($U$5:$U$40,D178,$T$5:$T$40)+COUNTIF($D$4:D178,D178)</f>
        <v>22304</v>
      </c>
      <c r="F178" s="59" t="s">
        <v>274</v>
      </c>
      <c r="G178" s="73" t="s">
        <v>452</v>
      </c>
      <c r="H178" s="74" t="s">
        <v>270</v>
      </c>
      <c r="I178" s="74">
        <v>2</v>
      </c>
      <c r="J178" s="74" t="s">
        <v>453</v>
      </c>
      <c r="K178" s="74">
        <v>0</v>
      </c>
      <c r="L178" s="74" t="s">
        <v>453</v>
      </c>
      <c r="M178" s="74">
        <v>0</v>
      </c>
      <c r="N178" s="74" t="s">
        <v>453</v>
      </c>
      <c r="O178" s="74">
        <v>0</v>
      </c>
    </row>
    <row r="179" spans="2:15">
      <c r="B179" s="59">
        <v>175</v>
      </c>
      <c r="C179" s="59" t="s">
        <v>454</v>
      </c>
      <c r="D179" s="59" t="s">
        <v>270</v>
      </c>
      <c r="E179" s="59">
        <f>SUMIF($U$5:$U$40,D179,$T$5:$T$40)+COUNTIF($D$4:D179,D179)</f>
        <v>22305</v>
      </c>
      <c r="F179" s="59" t="s">
        <v>275</v>
      </c>
      <c r="G179" s="73" t="s">
        <v>452</v>
      </c>
      <c r="H179" s="74" t="s">
        <v>270</v>
      </c>
      <c r="I179" s="74">
        <v>3</v>
      </c>
      <c r="J179" s="74" t="s">
        <v>453</v>
      </c>
      <c r="K179" s="74">
        <v>0</v>
      </c>
      <c r="L179" s="74" t="s">
        <v>453</v>
      </c>
      <c r="M179" s="74">
        <v>0</v>
      </c>
      <c r="N179" s="74" t="s">
        <v>453</v>
      </c>
      <c r="O179" s="74">
        <v>0</v>
      </c>
    </row>
    <row r="180" spans="2:15">
      <c r="B180" s="59">
        <v>176</v>
      </c>
      <c r="C180" s="59" t="s">
        <v>454</v>
      </c>
      <c r="D180" s="59" t="s">
        <v>270</v>
      </c>
      <c r="E180" s="59">
        <f>SUMIF($U$5:$U$40,D180,$T$5:$T$40)+COUNTIF($D$4:D180,D180)</f>
        <v>22306</v>
      </c>
      <c r="F180" s="59" t="s">
        <v>276</v>
      </c>
      <c r="G180" s="73" t="s">
        <v>452</v>
      </c>
      <c r="H180" s="74" t="s">
        <v>270</v>
      </c>
      <c r="I180" s="74">
        <v>3</v>
      </c>
      <c r="J180" s="74" t="s">
        <v>453</v>
      </c>
      <c r="K180" s="74">
        <v>0</v>
      </c>
      <c r="L180" s="74" t="s">
        <v>453</v>
      </c>
      <c r="M180" s="74">
        <v>0</v>
      </c>
      <c r="N180" s="74" t="s">
        <v>453</v>
      </c>
      <c r="O180" s="74">
        <v>0</v>
      </c>
    </row>
    <row r="181" spans="2:15">
      <c r="B181" s="59">
        <v>177</v>
      </c>
      <c r="C181" s="59" t="s">
        <v>454</v>
      </c>
      <c r="D181" s="59" t="s">
        <v>270</v>
      </c>
      <c r="E181" s="59">
        <f>SUMIF($U$5:$U$40,D181,$T$5:$T$40)+COUNTIF($D$4:D181,D181)</f>
        <v>22307</v>
      </c>
      <c r="F181" s="59" t="s">
        <v>277</v>
      </c>
      <c r="G181" s="73" t="s">
        <v>452</v>
      </c>
      <c r="H181" s="74" t="s">
        <v>270</v>
      </c>
      <c r="I181" s="74">
        <v>4</v>
      </c>
      <c r="J181" s="74" t="s">
        <v>453</v>
      </c>
      <c r="K181" s="74">
        <v>0</v>
      </c>
      <c r="L181" s="74" t="s">
        <v>453</v>
      </c>
      <c r="M181" s="74">
        <v>0</v>
      </c>
      <c r="N181" s="74" t="s">
        <v>453</v>
      </c>
      <c r="O181" s="74">
        <v>0</v>
      </c>
    </row>
    <row r="182" spans="2:15">
      <c r="B182" s="59">
        <v>178</v>
      </c>
      <c r="C182" s="59" t="s">
        <v>454</v>
      </c>
      <c r="D182" s="59" t="s">
        <v>270</v>
      </c>
      <c r="E182" s="59">
        <f>SUMIF($U$5:$U$40,D182,$T$5:$T$40)+COUNTIF($D$4:D182,D182)</f>
        <v>22308</v>
      </c>
      <c r="F182" s="59" t="s">
        <v>278</v>
      </c>
      <c r="G182" s="73" t="s">
        <v>452</v>
      </c>
      <c r="H182" s="74" t="s">
        <v>270</v>
      </c>
      <c r="I182" s="74">
        <v>5</v>
      </c>
      <c r="J182" s="74" t="s">
        <v>453</v>
      </c>
      <c r="K182" s="74">
        <v>0</v>
      </c>
      <c r="L182" s="74" t="s">
        <v>453</v>
      </c>
      <c r="M182" s="74">
        <v>0</v>
      </c>
      <c r="N182" s="74" t="s">
        <v>453</v>
      </c>
      <c r="O182" s="74">
        <v>0</v>
      </c>
    </row>
    <row r="183" spans="2:15">
      <c r="B183" s="59">
        <v>179</v>
      </c>
      <c r="C183" s="59" t="s">
        <v>454</v>
      </c>
      <c r="D183" s="59" t="s">
        <v>270</v>
      </c>
      <c r="E183" s="59">
        <f>SUMIF($U$5:$U$40,D183,$T$5:$T$40)+COUNTIF($D$4:D183,D183)</f>
        <v>22309</v>
      </c>
      <c r="F183" s="59" t="s">
        <v>279</v>
      </c>
      <c r="G183" s="73" t="s">
        <v>452</v>
      </c>
      <c r="H183" s="74" t="s">
        <v>270</v>
      </c>
      <c r="I183" s="74">
        <v>6</v>
      </c>
      <c r="J183" s="74" t="s">
        <v>453</v>
      </c>
      <c r="K183" s="74">
        <v>0</v>
      </c>
      <c r="L183" s="74" t="s">
        <v>453</v>
      </c>
      <c r="M183" s="74">
        <v>0</v>
      </c>
      <c r="N183" s="74" t="s">
        <v>453</v>
      </c>
      <c r="O183" s="74">
        <v>0</v>
      </c>
    </row>
    <row r="184" spans="2:15">
      <c r="B184" s="59">
        <v>180</v>
      </c>
      <c r="C184" s="59" t="s">
        <v>454</v>
      </c>
      <c r="D184" s="59" t="s">
        <v>270</v>
      </c>
      <c r="E184" s="59">
        <f>SUMIF($U$5:$U$40,D184,$T$5:$T$40)+COUNTIF($D$4:D184,D184)</f>
        <v>22310</v>
      </c>
      <c r="F184" s="59" t="s">
        <v>280</v>
      </c>
      <c r="G184" s="73" t="s">
        <v>425</v>
      </c>
      <c r="H184" s="74" t="s">
        <v>46</v>
      </c>
      <c r="I184" s="74">
        <v>7</v>
      </c>
      <c r="J184" s="74" t="s">
        <v>53</v>
      </c>
      <c r="K184" s="74">
        <v>10</v>
      </c>
      <c r="L184" s="74" t="s">
        <v>27</v>
      </c>
      <c r="M184" s="74">
        <v>6</v>
      </c>
      <c r="N184" s="74" t="s">
        <v>453</v>
      </c>
      <c r="O184" s="74">
        <v>0</v>
      </c>
    </row>
    <row r="185" spans="2:15">
      <c r="B185" s="59">
        <v>181</v>
      </c>
      <c r="C185" s="59" t="s">
        <v>454</v>
      </c>
      <c r="D185" s="59" t="s">
        <v>270</v>
      </c>
      <c r="E185" s="59">
        <f>SUMIF($U$5:$U$40,D185,$T$5:$T$40)+COUNTIF($D$4:D185,D185)</f>
        <v>22311</v>
      </c>
      <c r="F185" s="59" t="s">
        <v>281</v>
      </c>
      <c r="G185" s="73" t="s">
        <v>425</v>
      </c>
      <c r="H185" s="74" t="s">
        <v>46</v>
      </c>
      <c r="I185" s="74">
        <v>9</v>
      </c>
      <c r="J185" s="74" t="s">
        <v>28</v>
      </c>
      <c r="K185" s="74">
        <v>9</v>
      </c>
      <c r="L185" s="74" t="s">
        <v>453</v>
      </c>
      <c r="M185" s="74">
        <v>0</v>
      </c>
      <c r="N185" s="74" t="s">
        <v>453</v>
      </c>
      <c r="O185" s="74">
        <v>0</v>
      </c>
    </row>
    <row r="186" spans="2:15">
      <c r="B186" s="59">
        <v>182</v>
      </c>
      <c r="C186" s="59" t="s">
        <v>454</v>
      </c>
      <c r="D186" s="59" t="s">
        <v>270</v>
      </c>
      <c r="E186" s="59">
        <f>SUMIF($U$5:$U$40,D186,$T$5:$T$40)+COUNTIF($D$4:D186,D186)</f>
        <v>22312</v>
      </c>
      <c r="F186" s="59" t="s">
        <v>282</v>
      </c>
      <c r="G186" s="73" t="s">
        <v>425</v>
      </c>
      <c r="H186" s="74" t="s">
        <v>46</v>
      </c>
      <c r="I186" s="74">
        <v>10</v>
      </c>
      <c r="J186" s="74" t="s">
        <v>37</v>
      </c>
      <c r="K186" s="74">
        <v>8</v>
      </c>
      <c r="L186" s="74" t="s">
        <v>453</v>
      </c>
      <c r="M186" s="74">
        <v>0</v>
      </c>
      <c r="N186" s="74" t="s">
        <v>453</v>
      </c>
      <c r="O186" s="74">
        <v>0</v>
      </c>
    </row>
    <row r="187" spans="2:15">
      <c r="B187" s="59">
        <v>183</v>
      </c>
      <c r="C187" s="59" t="s">
        <v>454</v>
      </c>
      <c r="D187" s="59" t="s">
        <v>283</v>
      </c>
      <c r="E187" s="59">
        <f>SUMIF($U$5:$U$40,D187,$T$5:$T$40)+COUNTIF($D$4:D187,D187)</f>
        <v>21201</v>
      </c>
      <c r="F187" s="59" t="s">
        <v>284</v>
      </c>
      <c r="G187" s="73" t="s">
        <v>452</v>
      </c>
      <c r="H187" s="74" t="s">
        <v>283</v>
      </c>
      <c r="I187" s="74">
        <v>1</v>
      </c>
      <c r="J187" s="74" t="s">
        <v>453</v>
      </c>
      <c r="K187" s="74">
        <v>0</v>
      </c>
      <c r="L187" s="74" t="s">
        <v>453</v>
      </c>
      <c r="M187" s="74">
        <v>0</v>
      </c>
      <c r="N187" s="74" t="s">
        <v>453</v>
      </c>
      <c r="O187" s="74">
        <v>0</v>
      </c>
    </row>
    <row r="188" spans="2:15">
      <c r="B188" s="59">
        <v>184</v>
      </c>
      <c r="C188" s="59" t="s">
        <v>454</v>
      </c>
      <c r="D188" s="59" t="s">
        <v>283</v>
      </c>
      <c r="E188" s="59">
        <f>SUMIF($U$5:$U$40,D188,$T$5:$T$40)+COUNTIF($D$4:D188,D188)</f>
        <v>21202</v>
      </c>
      <c r="F188" s="59" t="s">
        <v>285</v>
      </c>
      <c r="G188" s="73" t="s">
        <v>452</v>
      </c>
      <c r="H188" s="74" t="s">
        <v>283</v>
      </c>
      <c r="I188" s="74">
        <v>3</v>
      </c>
      <c r="J188" s="74" t="s">
        <v>453</v>
      </c>
      <c r="K188" s="74">
        <v>0</v>
      </c>
      <c r="L188" s="74" t="s">
        <v>453</v>
      </c>
      <c r="M188" s="74">
        <v>0</v>
      </c>
      <c r="N188" s="74" t="s">
        <v>453</v>
      </c>
      <c r="O188" s="74">
        <v>0</v>
      </c>
    </row>
    <row r="189" spans="2:15">
      <c r="B189" s="59">
        <v>185</v>
      </c>
      <c r="C189" s="59" t="s">
        <v>454</v>
      </c>
      <c r="D189" s="59" t="s">
        <v>283</v>
      </c>
      <c r="E189" s="59">
        <f>SUMIF($U$5:$U$40,D189,$T$5:$T$40)+COUNTIF($D$4:D189,D189)</f>
        <v>21203</v>
      </c>
      <c r="F189" s="59" t="s">
        <v>286</v>
      </c>
      <c r="G189" s="73" t="s">
        <v>452</v>
      </c>
      <c r="H189" s="74" t="s">
        <v>283</v>
      </c>
      <c r="I189" s="74">
        <v>6</v>
      </c>
      <c r="J189" s="74" t="s">
        <v>453</v>
      </c>
      <c r="K189" s="74">
        <v>0</v>
      </c>
      <c r="L189" s="74" t="s">
        <v>453</v>
      </c>
      <c r="M189" s="74">
        <v>0</v>
      </c>
      <c r="N189" s="74" t="s">
        <v>453</v>
      </c>
      <c r="O189" s="74">
        <v>0</v>
      </c>
    </row>
    <row r="190" spans="2:15">
      <c r="B190" s="59">
        <v>186</v>
      </c>
      <c r="C190" s="59" t="s">
        <v>454</v>
      </c>
      <c r="D190" s="59" t="s">
        <v>283</v>
      </c>
      <c r="E190" s="59">
        <f>SUMIF($U$5:$U$40,D190,$T$5:$T$40)+COUNTIF($D$4:D190,D190)</f>
        <v>21204</v>
      </c>
      <c r="F190" s="59" t="s">
        <v>287</v>
      </c>
      <c r="G190" s="73" t="s">
        <v>452</v>
      </c>
      <c r="H190" s="74" t="s">
        <v>283</v>
      </c>
      <c r="I190" s="74">
        <v>8</v>
      </c>
      <c r="J190" s="74" t="s">
        <v>453</v>
      </c>
      <c r="K190" s="74">
        <v>0</v>
      </c>
      <c r="L190" s="74" t="s">
        <v>453</v>
      </c>
      <c r="M190" s="74">
        <v>0</v>
      </c>
      <c r="N190" s="74" t="s">
        <v>453</v>
      </c>
      <c r="O190" s="74">
        <v>0</v>
      </c>
    </row>
    <row r="191" spans="2:15">
      <c r="B191" s="59">
        <v>187</v>
      </c>
      <c r="C191" s="59" t="s">
        <v>454</v>
      </c>
      <c r="D191" s="59" t="s">
        <v>283</v>
      </c>
      <c r="E191" s="59">
        <f>SUMIF($U$5:$U$40,D191,$T$5:$T$40)+COUNTIF($D$4:D191,D191)</f>
        <v>21205</v>
      </c>
      <c r="F191" s="59" t="s">
        <v>288</v>
      </c>
      <c r="G191" s="73" t="s">
        <v>425</v>
      </c>
      <c r="H191" s="74" t="s">
        <v>35</v>
      </c>
      <c r="I191" s="74">
        <v>8</v>
      </c>
      <c r="J191" s="74" t="s">
        <v>52</v>
      </c>
      <c r="K191" s="74">
        <v>4</v>
      </c>
      <c r="L191" s="74" t="s">
        <v>45</v>
      </c>
      <c r="M191" s="74">
        <v>8</v>
      </c>
      <c r="N191" s="74" t="s">
        <v>453</v>
      </c>
      <c r="O191" s="74">
        <v>0</v>
      </c>
    </row>
    <row r="192" spans="2:15">
      <c r="B192" s="59">
        <v>188</v>
      </c>
      <c r="C192" s="59" t="s">
        <v>454</v>
      </c>
      <c r="D192" s="59" t="s">
        <v>283</v>
      </c>
      <c r="E192" s="59">
        <f>SUMIF($U$5:$U$40,D192,$T$5:$T$40)+COUNTIF($D$4:D192,D192)</f>
        <v>21206</v>
      </c>
      <c r="F192" s="59" t="s">
        <v>289</v>
      </c>
      <c r="G192" s="73" t="s">
        <v>425</v>
      </c>
      <c r="H192" s="74" t="s">
        <v>35</v>
      </c>
      <c r="I192" s="74">
        <v>8</v>
      </c>
      <c r="J192" s="74" t="s">
        <v>43</v>
      </c>
      <c r="K192" s="74">
        <v>7</v>
      </c>
      <c r="L192" s="74" t="s">
        <v>453</v>
      </c>
      <c r="M192" s="74">
        <v>0</v>
      </c>
      <c r="N192" s="74" t="s">
        <v>453</v>
      </c>
      <c r="O192" s="74">
        <v>0</v>
      </c>
    </row>
    <row r="193" spans="2:15">
      <c r="B193" s="59">
        <v>189</v>
      </c>
      <c r="C193" s="59" t="s">
        <v>457</v>
      </c>
      <c r="D193" s="59" t="s">
        <v>290</v>
      </c>
      <c r="E193" s="59">
        <f>SUMIF($U$5:$U$40,D193,$T$5:$T$40)+COUNTIF($D$4:D193,D193)</f>
        <v>32501</v>
      </c>
      <c r="F193" s="59" t="s">
        <v>291</v>
      </c>
      <c r="G193" s="73" t="s">
        <v>452</v>
      </c>
      <c r="H193" s="74" t="s">
        <v>290</v>
      </c>
      <c r="I193" s="74">
        <v>1</v>
      </c>
      <c r="J193" s="74" t="s">
        <v>453</v>
      </c>
      <c r="K193" s="74">
        <v>0</v>
      </c>
      <c r="L193" s="74" t="s">
        <v>453</v>
      </c>
      <c r="M193" s="74">
        <v>0</v>
      </c>
      <c r="N193" s="74" t="s">
        <v>453</v>
      </c>
      <c r="O193" s="74">
        <v>0</v>
      </c>
    </row>
    <row r="194" spans="2:15">
      <c r="B194" s="59">
        <v>190</v>
      </c>
      <c r="C194" s="59" t="s">
        <v>457</v>
      </c>
      <c r="D194" s="59" t="s">
        <v>290</v>
      </c>
      <c r="E194" s="59">
        <f>SUMIF($U$5:$U$40,D194,$T$5:$T$40)+COUNTIF($D$4:D194,D194)</f>
        <v>32502</v>
      </c>
      <c r="F194" s="59" t="s">
        <v>292</v>
      </c>
      <c r="G194" s="73" t="s">
        <v>452</v>
      </c>
      <c r="H194" s="74" t="s">
        <v>290</v>
      </c>
      <c r="I194" s="74">
        <v>1</v>
      </c>
      <c r="J194" s="74" t="s">
        <v>453</v>
      </c>
      <c r="K194" s="74">
        <v>0</v>
      </c>
      <c r="L194" s="74" t="s">
        <v>453</v>
      </c>
      <c r="M194" s="74">
        <v>0</v>
      </c>
      <c r="N194" s="74" t="s">
        <v>453</v>
      </c>
      <c r="O194" s="74">
        <v>0</v>
      </c>
    </row>
    <row r="195" spans="2:15">
      <c r="B195" s="59">
        <v>191</v>
      </c>
      <c r="C195" s="59" t="s">
        <v>457</v>
      </c>
      <c r="D195" s="59" t="s">
        <v>290</v>
      </c>
      <c r="E195" s="59">
        <f>SUMIF($U$5:$U$40,D195,$T$5:$T$40)+COUNTIF($D$4:D195,D195)</f>
        <v>32503</v>
      </c>
      <c r="F195" s="59" t="s">
        <v>293</v>
      </c>
      <c r="G195" s="73" t="s">
        <v>452</v>
      </c>
      <c r="H195" s="74" t="s">
        <v>290</v>
      </c>
      <c r="I195" s="74">
        <v>1</v>
      </c>
      <c r="J195" s="74" t="s">
        <v>453</v>
      </c>
      <c r="K195" s="74">
        <v>0</v>
      </c>
      <c r="L195" s="74" t="s">
        <v>453</v>
      </c>
      <c r="M195" s="74">
        <v>0</v>
      </c>
      <c r="N195" s="74" t="s">
        <v>453</v>
      </c>
      <c r="O195" s="74">
        <v>0</v>
      </c>
    </row>
    <row r="196" spans="2:15">
      <c r="B196" s="59">
        <v>192</v>
      </c>
      <c r="C196" s="59" t="s">
        <v>457</v>
      </c>
      <c r="D196" s="59" t="s">
        <v>290</v>
      </c>
      <c r="E196" s="59">
        <f>SUMIF($U$5:$U$40,D196,$T$5:$T$40)+COUNTIF($D$4:D196,D196)</f>
        <v>32504</v>
      </c>
      <c r="F196" s="59" t="s">
        <v>294</v>
      </c>
      <c r="G196" s="73" t="s">
        <v>452</v>
      </c>
      <c r="H196" s="74" t="s">
        <v>290</v>
      </c>
      <c r="I196" s="74">
        <v>2</v>
      </c>
      <c r="J196" s="74" t="s">
        <v>453</v>
      </c>
      <c r="K196" s="74">
        <v>0</v>
      </c>
      <c r="L196" s="74" t="s">
        <v>453</v>
      </c>
      <c r="M196" s="74">
        <v>0</v>
      </c>
      <c r="N196" s="74" t="s">
        <v>453</v>
      </c>
      <c r="O196" s="74">
        <v>0</v>
      </c>
    </row>
    <row r="197" spans="2:15">
      <c r="B197" s="59">
        <v>193</v>
      </c>
      <c r="C197" s="59" t="s">
        <v>457</v>
      </c>
      <c r="D197" s="59" t="s">
        <v>290</v>
      </c>
      <c r="E197" s="59">
        <f>SUMIF($U$5:$U$40,D197,$T$5:$T$40)+COUNTIF($D$4:D197,D197)</f>
        <v>32505</v>
      </c>
      <c r="F197" s="59" t="s">
        <v>295</v>
      </c>
      <c r="G197" s="73" t="s">
        <v>452</v>
      </c>
      <c r="H197" s="74" t="s">
        <v>290</v>
      </c>
      <c r="I197" s="74">
        <v>3</v>
      </c>
      <c r="J197" s="74" t="s">
        <v>453</v>
      </c>
      <c r="K197" s="74">
        <v>0</v>
      </c>
      <c r="L197" s="74" t="s">
        <v>453</v>
      </c>
      <c r="M197" s="74">
        <v>0</v>
      </c>
      <c r="N197" s="74" t="s">
        <v>453</v>
      </c>
      <c r="O197" s="74">
        <v>0</v>
      </c>
    </row>
    <row r="198" spans="2:15">
      <c r="B198" s="59">
        <v>194</v>
      </c>
      <c r="C198" s="59" t="s">
        <v>457</v>
      </c>
      <c r="D198" s="59" t="s">
        <v>290</v>
      </c>
      <c r="E198" s="59">
        <f>SUMIF($U$5:$U$40,D198,$T$5:$T$40)+COUNTIF($D$4:D198,D198)</f>
        <v>32506</v>
      </c>
      <c r="F198" s="59" t="s">
        <v>296</v>
      </c>
      <c r="G198" s="73" t="s">
        <v>452</v>
      </c>
      <c r="H198" s="74" t="s">
        <v>290</v>
      </c>
      <c r="I198" s="74">
        <v>4</v>
      </c>
      <c r="J198" s="74" t="s">
        <v>453</v>
      </c>
      <c r="K198" s="74">
        <v>0</v>
      </c>
      <c r="L198" s="74" t="s">
        <v>453</v>
      </c>
      <c r="M198" s="74">
        <v>0</v>
      </c>
      <c r="N198" s="74" t="s">
        <v>453</v>
      </c>
      <c r="O198" s="74">
        <v>0</v>
      </c>
    </row>
    <row r="199" spans="2:15">
      <c r="B199" s="59">
        <v>195</v>
      </c>
      <c r="C199" s="59" t="s">
        <v>457</v>
      </c>
      <c r="D199" s="59" t="s">
        <v>290</v>
      </c>
      <c r="E199" s="59">
        <f>SUMIF($U$5:$U$40,D199,$T$5:$T$40)+COUNTIF($D$4:D199,D199)</f>
        <v>32507</v>
      </c>
      <c r="F199" s="59" t="s">
        <v>297</v>
      </c>
      <c r="G199" s="73" t="s">
        <v>452</v>
      </c>
      <c r="H199" s="74" t="s">
        <v>290</v>
      </c>
      <c r="I199" s="74">
        <v>5</v>
      </c>
      <c r="J199" s="74" t="s">
        <v>453</v>
      </c>
      <c r="K199" s="74">
        <v>0</v>
      </c>
      <c r="L199" s="74" t="s">
        <v>453</v>
      </c>
      <c r="M199" s="74">
        <v>0</v>
      </c>
      <c r="N199" s="74" t="s">
        <v>453</v>
      </c>
      <c r="O199" s="74">
        <v>0</v>
      </c>
    </row>
    <row r="200" spans="2:15">
      <c r="B200" s="59">
        <v>196</v>
      </c>
      <c r="C200" s="59" t="s">
        <v>457</v>
      </c>
      <c r="D200" s="59" t="s">
        <v>290</v>
      </c>
      <c r="E200" s="59">
        <f>SUMIF($U$5:$U$40,D200,$T$5:$T$40)+COUNTIF($D$4:D200,D200)</f>
        <v>32508</v>
      </c>
      <c r="F200" s="59" t="s">
        <v>298</v>
      </c>
      <c r="G200" s="73" t="s">
        <v>452</v>
      </c>
      <c r="H200" s="74" t="s">
        <v>290</v>
      </c>
      <c r="I200" s="74">
        <v>6</v>
      </c>
      <c r="J200" s="74" t="s">
        <v>453</v>
      </c>
      <c r="K200" s="74">
        <v>0</v>
      </c>
      <c r="L200" s="74" t="s">
        <v>453</v>
      </c>
      <c r="M200" s="74">
        <v>0</v>
      </c>
      <c r="N200" s="74" t="s">
        <v>453</v>
      </c>
      <c r="O200" s="74">
        <v>0</v>
      </c>
    </row>
    <row r="201" spans="2:15">
      <c r="B201" s="59">
        <v>197</v>
      </c>
      <c r="C201" s="59" t="s">
        <v>457</v>
      </c>
      <c r="D201" s="59" t="s">
        <v>299</v>
      </c>
      <c r="E201" s="59">
        <f>SUMIF($U$5:$U$40,D201,$T$5:$T$40)+COUNTIF($D$4:D201,D201)</f>
        <v>33201</v>
      </c>
      <c r="F201" s="59" t="s">
        <v>300</v>
      </c>
      <c r="G201" s="73" t="s">
        <v>452</v>
      </c>
      <c r="H201" s="74" t="s">
        <v>299</v>
      </c>
      <c r="I201" s="74">
        <v>1</v>
      </c>
      <c r="J201" s="74" t="s">
        <v>453</v>
      </c>
      <c r="K201" s="74">
        <v>0</v>
      </c>
      <c r="L201" s="74" t="s">
        <v>453</v>
      </c>
      <c r="M201" s="74">
        <v>0</v>
      </c>
      <c r="N201" s="74" t="s">
        <v>453</v>
      </c>
      <c r="O201" s="74">
        <v>0</v>
      </c>
    </row>
    <row r="202" spans="2:15">
      <c r="B202" s="59">
        <v>198</v>
      </c>
      <c r="C202" s="59" t="s">
        <v>457</v>
      </c>
      <c r="D202" s="59" t="s">
        <v>299</v>
      </c>
      <c r="E202" s="59">
        <f>SUMIF($U$5:$U$40,D202,$T$5:$T$40)+COUNTIF($D$4:D202,D202)</f>
        <v>33202</v>
      </c>
      <c r="F202" s="59" t="s">
        <v>301</v>
      </c>
      <c r="G202" s="73" t="s">
        <v>452</v>
      </c>
      <c r="H202" s="74" t="s">
        <v>299</v>
      </c>
      <c r="I202" s="74">
        <v>1</v>
      </c>
      <c r="J202" s="74" t="s">
        <v>453</v>
      </c>
      <c r="K202" s="74">
        <v>0</v>
      </c>
      <c r="L202" s="74" t="s">
        <v>453</v>
      </c>
      <c r="M202" s="74">
        <v>0</v>
      </c>
      <c r="N202" s="74" t="s">
        <v>453</v>
      </c>
      <c r="O202" s="74">
        <v>0</v>
      </c>
    </row>
    <row r="203" spans="2:15">
      <c r="B203" s="59">
        <v>199</v>
      </c>
      <c r="C203" s="59" t="s">
        <v>457</v>
      </c>
      <c r="D203" s="59" t="s">
        <v>299</v>
      </c>
      <c r="E203" s="59">
        <f>SUMIF($U$5:$U$40,D203,$T$5:$T$40)+COUNTIF($D$4:D203,D203)</f>
        <v>33203</v>
      </c>
      <c r="F203" s="59" t="s">
        <v>302</v>
      </c>
      <c r="G203" s="73" t="s">
        <v>452</v>
      </c>
      <c r="H203" s="74" t="s">
        <v>299</v>
      </c>
      <c r="I203" s="74">
        <v>1</v>
      </c>
      <c r="J203" s="74" t="s">
        <v>453</v>
      </c>
      <c r="K203" s="74">
        <v>0</v>
      </c>
      <c r="L203" s="74" t="s">
        <v>453</v>
      </c>
      <c r="M203" s="74">
        <v>0</v>
      </c>
      <c r="N203" s="74" t="s">
        <v>453</v>
      </c>
      <c r="O203" s="74">
        <v>0</v>
      </c>
    </row>
    <row r="204" spans="2:15">
      <c r="B204" s="59">
        <v>200</v>
      </c>
      <c r="C204" s="59" t="s">
        <v>457</v>
      </c>
      <c r="D204" s="59" t="s">
        <v>299</v>
      </c>
      <c r="E204" s="59">
        <f>SUMIF($U$5:$U$40,D204,$T$5:$T$40)+COUNTIF($D$4:D204,D204)</f>
        <v>33204</v>
      </c>
      <c r="F204" s="59" t="s">
        <v>303</v>
      </c>
      <c r="G204" s="73" t="s">
        <v>452</v>
      </c>
      <c r="H204" s="74" t="s">
        <v>299</v>
      </c>
      <c r="I204" s="74">
        <v>2</v>
      </c>
      <c r="J204" s="74" t="s">
        <v>453</v>
      </c>
      <c r="K204" s="74">
        <v>0</v>
      </c>
      <c r="L204" s="74" t="s">
        <v>453</v>
      </c>
      <c r="M204" s="74">
        <v>0</v>
      </c>
      <c r="N204" s="74" t="s">
        <v>453</v>
      </c>
      <c r="O204" s="74">
        <v>0</v>
      </c>
    </row>
    <row r="205" spans="2:15">
      <c r="B205" s="59">
        <v>201</v>
      </c>
      <c r="C205" s="59" t="s">
        <v>457</v>
      </c>
      <c r="D205" s="59" t="s">
        <v>299</v>
      </c>
      <c r="E205" s="59">
        <f>SUMIF($U$5:$U$40,D205,$T$5:$T$40)+COUNTIF($D$4:D205,D205)</f>
        <v>33205</v>
      </c>
      <c r="F205" s="59" t="s">
        <v>304</v>
      </c>
      <c r="G205" s="73" t="s">
        <v>452</v>
      </c>
      <c r="H205" s="74" t="s">
        <v>299</v>
      </c>
      <c r="I205" s="74">
        <v>2</v>
      </c>
      <c r="J205" s="74" t="s">
        <v>453</v>
      </c>
      <c r="K205" s="74">
        <v>0</v>
      </c>
      <c r="L205" s="74" t="s">
        <v>453</v>
      </c>
      <c r="M205" s="74">
        <v>0</v>
      </c>
      <c r="N205" s="74" t="s">
        <v>453</v>
      </c>
      <c r="O205" s="74">
        <v>0</v>
      </c>
    </row>
    <row r="206" spans="2:15">
      <c r="B206" s="59">
        <v>202</v>
      </c>
      <c r="C206" s="59" t="s">
        <v>457</v>
      </c>
      <c r="D206" s="59" t="s">
        <v>299</v>
      </c>
      <c r="E206" s="59">
        <f>SUMIF($U$5:$U$40,D206,$T$5:$T$40)+COUNTIF($D$4:D206,D206)</f>
        <v>33206</v>
      </c>
      <c r="F206" s="59" t="s">
        <v>305</v>
      </c>
      <c r="G206" s="73" t="s">
        <v>452</v>
      </c>
      <c r="H206" s="74" t="s">
        <v>299</v>
      </c>
      <c r="I206" s="74">
        <v>2</v>
      </c>
      <c r="J206" s="74" t="s">
        <v>453</v>
      </c>
      <c r="K206" s="74">
        <v>0</v>
      </c>
      <c r="L206" s="74" t="s">
        <v>453</v>
      </c>
      <c r="M206" s="74">
        <v>0</v>
      </c>
      <c r="N206" s="74" t="s">
        <v>453</v>
      </c>
      <c r="O206" s="74">
        <v>0</v>
      </c>
    </row>
    <row r="207" spans="2:15">
      <c r="B207" s="59">
        <v>203</v>
      </c>
      <c r="C207" s="59" t="s">
        <v>457</v>
      </c>
      <c r="D207" s="59" t="s">
        <v>299</v>
      </c>
      <c r="E207" s="59">
        <f>SUMIF($U$5:$U$40,D207,$T$5:$T$40)+COUNTIF($D$4:D207,D207)</f>
        <v>33207</v>
      </c>
      <c r="F207" s="59" t="s">
        <v>306</v>
      </c>
      <c r="G207" s="73" t="s">
        <v>452</v>
      </c>
      <c r="H207" s="74" t="s">
        <v>299</v>
      </c>
      <c r="I207" s="74">
        <v>3</v>
      </c>
      <c r="J207" s="74" t="s">
        <v>453</v>
      </c>
      <c r="K207" s="74">
        <v>0</v>
      </c>
      <c r="L207" s="74" t="s">
        <v>453</v>
      </c>
      <c r="M207" s="74">
        <v>0</v>
      </c>
      <c r="N207" s="74" t="s">
        <v>453</v>
      </c>
      <c r="O207" s="74">
        <v>0</v>
      </c>
    </row>
    <row r="208" spans="2:15">
      <c r="B208" s="59">
        <v>204</v>
      </c>
      <c r="C208" s="59" t="s">
        <v>457</v>
      </c>
      <c r="D208" s="59" t="s">
        <v>299</v>
      </c>
      <c r="E208" s="59">
        <f>SUMIF($U$5:$U$40,D208,$T$5:$T$40)+COUNTIF($D$4:D208,D208)</f>
        <v>33208</v>
      </c>
      <c r="F208" s="59" t="s">
        <v>307</v>
      </c>
      <c r="G208" s="73" t="s">
        <v>452</v>
      </c>
      <c r="H208" s="74" t="s">
        <v>299</v>
      </c>
      <c r="I208" s="74">
        <v>4</v>
      </c>
      <c r="J208" s="74" t="s">
        <v>453</v>
      </c>
      <c r="K208" s="74">
        <v>0</v>
      </c>
      <c r="L208" s="74" t="s">
        <v>453</v>
      </c>
      <c r="M208" s="74">
        <v>0</v>
      </c>
      <c r="N208" s="74" t="s">
        <v>453</v>
      </c>
      <c r="O208" s="74">
        <v>0</v>
      </c>
    </row>
    <row r="209" spans="2:15">
      <c r="B209" s="59">
        <v>205</v>
      </c>
      <c r="C209" s="59" t="s">
        <v>457</v>
      </c>
      <c r="D209" s="59" t="s">
        <v>299</v>
      </c>
      <c r="E209" s="59">
        <f>SUMIF($U$5:$U$40,D209,$T$5:$T$40)+COUNTIF($D$4:D209,D209)</f>
        <v>33209</v>
      </c>
      <c r="F209" s="59" t="s">
        <v>308</v>
      </c>
      <c r="G209" s="73" t="s">
        <v>452</v>
      </c>
      <c r="H209" s="74" t="s">
        <v>299</v>
      </c>
      <c r="I209" s="74">
        <v>5</v>
      </c>
      <c r="J209" s="74" t="s">
        <v>453</v>
      </c>
      <c r="K209" s="74">
        <v>0</v>
      </c>
      <c r="L209" s="74" t="s">
        <v>453</v>
      </c>
      <c r="M209" s="74">
        <v>0</v>
      </c>
      <c r="N209" s="74" t="s">
        <v>453</v>
      </c>
      <c r="O209" s="74">
        <v>0</v>
      </c>
    </row>
    <row r="210" spans="2:15">
      <c r="B210" s="59">
        <v>206</v>
      </c>
      <c r="C210" s="59" t="s">
        <v>457</v>
      </c>
      <c r="D210" s="59" t="s">
        <v>299</v>
      </c>
      <c r="E210" s="59">
        <f>SUMIF($U$5:$U$40,D210,$T$5:$T$40)+COUNTIF($D$4:D210,D210)</f>
        <v>33210</v>
      </c>
      <c r="F210" s="59" t="s">
        <v>309</v>
      </c>
      <c r="G210" s="73" t="s">
        <v>452</v>
      </c>
      <c r="H210" s="74" t="s">
        <v>299</v>
      </c>
      <c r="I210" s="74">
        <v>6</v>
      </c>
      <c r="J210" s="74" t="s">
        <v>453</v>
      </c>
      <c r="K210" s="74">
        <v>0</v>
      </c>
      <c r="L210" s="74" t="s">
        <v>453</v>
      </c>
      <c r="M210" s="74">
        <v>0</v>
      </c>
      <c r="N210" s="74" t="s">
        <v>453</v>
      </c>
      <c r="O210" s="74">
        <v>0</v>
      </c>
    </row>
    <row r="211" spans="2:15">
      <c r="B211" s="59">
        <v>207</v>
      </c>
      <c r="C211" s="59" t="s">
        <v>457</v>
      </c>
      <c r="D211" s="59" t="s">
        <v>299</v>
      </c>
      <c r="E211" s="59">
        <f>SUMIF($U$5:$U$40,D211,$T$5:$T$40)+COUNTIF($D$4:D211,D211)</f>
        <v>33211</v>
      </c>
      <c r="F211" s="59" t="s">
        <v>310</v>
      </c>
      <c r="G211" s="73" t="s">
        <v>452</v>
      </c>
      <c r="H211" s="74" t="s">
        <v>299</v>
      </c>
      <c r="I211" s="74">
        <v>6</v>
      </c>
      <c r="J211" s="74" t="s">
        <v>453</v>
      </c>
      <c r="K211" s="74">
        <v>0</v>
      </c>
      <c r="L211" s="74" t="s">
        <v>453</v>
      </c>
      <c r="M211" s="74">
        <v>0</v>
      </c>
      <c r="N211" s="74" t="s">
        <v>453</v>
      </c>
      <c r="O211" s="74">
        <v>0</v>
      </c>
    </row>
    <row r="212" spans="2:15">
      <c r="B212" s="59">
        <v>208</v>
      </c>
      <c r="C212" s="59" t="s">
        <v>457</v>
      </c>
      <c r="D212" s="59" t="s">
        <v>299</v>
      </c>
      <c r="E212" s="59">
        <f>SUMIF($U$5:$U$40,D212,$T$5:$T$40)+COUNTIF($D$4:D212,D212)</f>
        <v>33212</v>
      </c>
      <c r="F212" s="59" t="s">
        <v>311</v>
      </c>
      <c r="G212" s="73" t="s">
        <v>452</v>
      </c>
      <c r="H212" s="74" t="s">
        <v>299</v>
      </c>
      <c r="I212" s="74">
        <v>7</v>
      </c>
      <c r="J212" s="74" t="s">
        <v>453</v>
      </c>
      <c r="K212" s="74">
        <v>0</v>
      </c>
      <c r="L212" s="74" t="s">
        <v>453</v>
      </c>
      <c r="M212" s="74">
        <v>0</v>
      </c>
      <c r="N212" s="74" t="s">
        <v>453</v>
      </c>
      <c r="O212" s="74">
        <v>0</v>
      </c>
    </row>
    <row r="213" spans="2:15">
      <c r="B213" s="59">
        <v>209</v>
      </c>
      <c r="C213" s="59" t="s">
        <v>457</v>
      </c>
      <c r="D213" s="59" t="s">
        <v>299</v>
      </c>
      <c r="E213" s="59">
        <f>SUMIF($U$5:$U$40,D213,$T$5:$T$40)+COUNTIF($D$4:D213,D213)</f>
        <v>33213</v>
      </c>
      <c r="F213" s="59" t="s">
        <v>312</v>
      </c>
      <c r="G213" s="73" t="s">
        <v>452</v>
      </c>
      <c r="H213" s="74" t="s">
        <v>299</v>
      </c>
      <c r="I213" s="74">
        <v>8</v>
      </c>
      <c r="J213" s="74" t="s">
        <v>453</v>
      </c>
      <c r="K213" s="74">
        <v>0</v>
      </c>
      <c r="L213" s="74" t="s">
        <v>453</v>
      </c>
      <c r="M213" s="74">
        <v>0</v>
      </c>
      <c r="N213" s="74" t="s">
        <v>453</v>
      </c>
      <c r="O213" s="74">
        <v>0</v>
      </c>
    </row>
    <row r="214" spans="2:15">
      <c r="B214" s="59">
        <v>210</v>
      </c>
      <c r="C214" s="59" t="s">
        <v>457</v>
      </c>
      <c r="D214" s="59" t="s">
        <v>299</v>
      </c>
      <c r="E214" s="59">
        <f>SUMIF($U$5:$U$40,D214,$T$5:$T$40)+COUNTIF($D$4:D214,D214)</f>
        <v>33214</v>
      </c>
      <c r="F214" s="59" t="s">
        <v>313</v>
      </c>
      <c r="G214" s="73" t="s">
        <v>452</v>
      </c>
      <c r="H214" s="74" t="s">
        <v>299</v>
      </c>
      <c r="I214" s="74">
        <v>9</v>
      </c>
      <c r="J214" s="74" t="s">
        <v>453</v>
      </c>
      <c r="K214" s="74">
        <v>0</v>
      </c>
      <c r="L214" s="74" t="s">
        <v>453</v>
      </c>
      <c r="M214" s="74">
        <v>0</v>
      </c>
      <c r="N214" s="74" t="s">
        <v>453</v>
      </c>
      <c r="O214" s="74">
        <v>0</v>
      </c>
    </row>
    <row r="215" spans="2:15">
      <c r="B215" s="59">
        <v>211</v>
      </c>
      <c r="C215" s="59" t="s">
        <v>457</v>
      </c>
      <c r="D215" s="59" t="s">
        <v>314</v>
      </c>
      <c r="E215" s="59">
        <f>SUMIF($U$5:$U$40,D215,$T$5:$T$40)+COUNTIF($D$4:D215,D215)</f>
        <v>33301</v>
      </c>
      <c r="F215" s="59" t="s">
        <v>315</v>
      </c>
      <c r="G215" s="73" t="s">
        <v>452</v>
      </c>
      <c r="H215" s="74" t="s">
        <v>314</v>
      </c>
      <c r="I215" s="74">
        <v>1</v>
      </c>
      <c r="J215" s="74" t="s">
        <v>453</v>
      </c>
      <c r="K215" s="74">
        <v>0</v>
      </c>
      <c r="L215" s="74" t="s">
        <v>453</v>
      </c>
      <c r="M215" s="74">
        <v>0</v>
      </c>
      <c r="N215" s="74" t="s">
        <v>453</v>
      </c>
      <c r="O215" s="74">
        <v>0</v>
      </c>
    </row>
    <row r="216" spans="2:15">
      <c r="B216" s="59">
        <v>212</v>
      </c>
      <c r="C216" s="59" t="s">
        <v>457</v>
      </c>
      <c r="D216" s="59" t="s">
        <v>314</v>
      </c>
      <c r="E216" s="59">
        <f>SUMIF($U$5:$U$40,D216,$T$5:$T$40)+COUNTIF($D$4:D216,D216)</f>
        <v>33302</v>
      </c>
      <c r="F216" s="59" t="s">
        <v>316</v>
      </c>
      <c r="G216" s="73" t="s">
        <v>452</v>
      </c>
      <c r="H216" s="74" t="s">
        <v>314</v>
      </c>
      <c r="I216" s="74">
        <v>1</v>
      </c>
      <c r="J216" s="74" t="s">
        <v>453</v>
      </c>
      <c r="K216" s="74">
        <v>0</v>
      </c>
      <c r="L216" s="74" t="s">
        <v>453</v>
      </c>
      <c r="M216" s="74">
        <v>0</v>
      </c>
      <c r="N216" s="74" t="s">
        <v>453</v>
      </c>
      <c r="O216" s="74">
        <v>0</v>
      </c>
    </row>
    <row r="217" spans="2:15">
      <c r="B217" s="59">
        <v>213</v>
      </c>
      <c r="C217" s="59" t="s">
        <v>457</v>
      </c>
      <c r="D217" s="59" t="s">
        <v>314</v>
      </c>
      <c r="E217" s="59">
        <f>SUMIF($U$5:$U$40,D217,$T$5:$T$40)+COUNTIF($D$4:D217,D217)</f>
        <v>33303</v>
      </c>
      <c r="F217" s="59" t="s">
        <v>317</v>
      </c>
      <c r="G217" s="73" t="s">
        <v>452</v>
      </c>
      <c r="H217" s="74" t="s">
        <v>314</v>
      </c>
      <c r="I217" s="74">
        <v>1</v>
      </c>
      <c r="J217" s="74" t="s">
        <v>453</v>
      </c>
      <c r="K217" s="74">
        <v>0</v>
      </c>
      <c r="L217" s="74" t="s">
        <v>453</v>
      </c>
      <c r="M217" s="74">
        <v>0</v>
      </c>
      <c r="N217" s="74" t="s">
        <v>453</v>
      </c>
      <c r="O217" s="74">
        <v>0</v>
      </c>
    </row>
    <row r="218" spans="2:15">
      <c r="B218" s="59">
        <v>214</v>
      </c>
      <c r="C218" s="59" t="s">
        <v>457</v>
      </c>
      <c r="D218" s="59" t="s">
        <v>314</v>
      </c>
      <c r="E218" s="59">
        <f>SUMIF($U$5:$U$40,D218,$T$5:$T$40)+COUNTIF($D$4:D218,D218)</f>
        <v>33304</v>
      </c>
      <c r="F218" s="59" t="s">
        <v>318</v>
      </c>
      <c r="G218" s="73" t="s">
        <v>452</v>
      </c>
      <c r="H218" s="74" t="s">
        <v>314</v>
      </c>
      <c r="I218" s="74">
        <v>2</v>
      </c>
      <c r="J218" s="74" t="s">
        <v>453</v>
      </c>
      <c r="K218" s="74">
        <v>0</v>
      </c>
      <c r="L218" s="74" t="s">
        <v>453</v>
      </c>
      <c r="M218" s="74">
        <v>0</v>
      </c>
      <c r="N218" s="74" t="s">
        <v>453</v>
      </c>
      <c r="O218" s="74">
        <v>0</v>
      </c>
    </row>
    <row r="219" spans="2:15">
      <c r="B219" s="59">
        <v>215</v>
      </c>
      <c r="C219" s="59" t="s">
        <v>457</v>
      </c>
      <c r="D219" s="59" t="s">
        <v>314</v>
      </c>
      <c r="E219" s="59">
        <f>SUMIF($U$5:$U$40,D219,$T$5:$T$40)+COUNTIF($D$4:D219,D219)</f>
        <v>33305</v>
      </c>
      <c r="F219" s="59" t="s">
        <v>319</v>
      </c>
      <c r="G219" s="73" t="s">
        <v>452</v>
      </c>
      <c r="H219" s="74" t="s">
        <v>314</v>
      </c>
      <c r="I219" s="74">
        <v>2</v>
      </c>
      <c r="J219" s="74" t="s">
        <v>453</v>
      </c>
      <c r="K219" s="74">
        <v>0</v>
      </c>
      <c r="L219" s="74" t="s">
        <v>453</v>
      </c>
      <c r="M219" s="74">
        <v>0</v>
      </c>
      <c r="N219" s="74" t="s">
        <v>453</v>
      </c>
      <c r="O219" s="74">
        <v>0</v>
      </c>
    </row>
    <row r="220" spans="2:15">
      <c r="B220" s="59">
        <v>216</v>
      </c>
      <c r="C220" s="59" t="s">
        <v>457</v>
      </c>
      <c r="D220" s="59" t="s">
        <v>314</v>
      </c>
      <c r="E220" s="59">
        <f>SUMIF($U$5:$U$40,D220,$T$5:$T$40)+COUNTIF($D$4:D220,D220)</f>
        <v>33306</v>
      </c>
      <c r="F220" s="59" t="s">
        <v>320</v>
      </c>
      <c r="G220" s="73" t="s">
        <v>452</v>
      </c>
      <c r="H220" s="74" t="s">
        <v>314</v>
      </c>
      <c r="I220" s="74">
        <v>3</v>
      </c>
      <c r="J220" s="74" t="s">
        <v>453</v>
      </c>
      <c r="K220" s="74">
        <v>0</v>
      </c>
      <c r="L220" s="74" t="s">
        <v>453</v>
      </c>
      <c r="M220" s="74">
        <v>0</v>
      </c>
      <c r="N220" s="74" t="s">
        <v>453</v>
      </c>
      <c r="O220" s="74">
        <v>0</v>
      </c>
    </row>
    <row r="221" spans="2:15">
      <c r="B221" s="59">
        <v>217</v>
      </c>
      <c r="C221" s="59" t="s">
        <v>457</v>
      </c>
      <c r="D221" s="59" t="s">
        <v>314</v>
      </c>
      <c r="E221" s="59">
        <f>SUMIF($U$5:$U$40,D221,$T$5:$T$40)+COUNTIF($D$4:D221,D221)</f>
        <v>33307</v>
      </c>
      <c r="F221" s="59" t="s">
        <v>321</v>
      </c>
      <c r="G221" s="73" t="s">
        <v>452</v>
      </c>
      <c r="H221" s="74" t="s">
        <v>314</v>
      </c>
      <c r="I221" s="74">
        <v>4</v>
      </c>
      <c r="J221" s="74" t="s">
        <v>453</v>
      </c>
      <c r="K221" s="74">
        <v>0</v>
      </c>
      <c r="L221" s="74" t="s">
        <v>453</v>
      </c>
      <c r="M221" s="74">
        <v>0</v>
      </c>
      <c r="N221" s="74" t="s">
        <v>453</v>
      </c>
      <c r="O221" s="74">
        <v>0</v>
      </c>
    </row>
    <row r="222" spans="2:15">
      <c r="B222" s="59">
        <v>218</v>
      </c>
      <c r="C222" s="59" t="s">
        <v>457</v>
      </c>
      <c r="D222" s="59" t="s">
        <v>314</v>
      </c>
      <c r="E222" s="59">
        <f>SUMIF($U$5:$U$40,D222,$T$5:$T$40)+COUNTIF($D$4:D222,D222)</f>
        <v>33308</v>
      </c>
      <c r="F222" s="59" t="s">
        <v>322</v>
      </c>
      <c r="G222" s="73" t="s">
        <v>452</v>
      </c>
      <c r="H222" s="74" t="s">
        <v>314</v>
      </c>
      <c r="I222" s="74">
        <v>4</v>
      </c>
      <c r="J222" s="74" t="s">
        <v>453</v>
      </c>
      <c r="K222" s="74">
        <v>0</v>
      </c>
      <c r="L222" s="74" t="s">
        <v>453</v>
      </c>
      <c r="M222" s="74">
        <v>0</v>
      </c>
      <c r="N222" s="74" t="s">
        <v>453</v>
      </c>
      <c r="O222" s="74">
        <v>0</v>
      </c>
    </row>
    <row r="223" spans="2:15">
      <c r="B223" s="59">
        <v>219</v>
      </c>
      <c r="C223" s="59" t="s">
        <v>457</v>
      </c>
      <c r="D223" s="59" t="s">
        <v>314</v>
      </c>
      <c r="E223" s="59">
        <f>SUMIF($U$5:$U$40,D223,$T$5:$T$40)+COUNTIF($D$4:D223,D223)</f>
        <v>33309</v>
      </c>
      <c r="F223" s="59" t="s">
        <v>323</v>
      </c>
      <c r="G223" s="73" t="s">
        <v>452</v>
      </c>
      <c r="H223" s="74" t="s">
        <v>314</v>
      </c>
      <c r="I223" s="74">
        <v>5</v>
      </c>
      <c r="J223" s="74" t="s">
        <v>453</v>
      </c>
      <c r="K223" s="74">
        <v>0</v>
      </c>
      <c r="L223" s="74" t="s">
        <v>453</v>
      </c>
      <c r="M223" s="74">
        <v>0</v>
      </c>
      <c r="N223" s="74" t="s">
        <v>453</v>
      </c>
      <c r="O223" s="74">
        <v>0</v>
      </c>
    </row>
    <row r="224" spans="2:15">
      <c r="B224" s="59">
        <v>220</v>
      </c>
      <c r="C224" s="59" t="s">
        <v>457</v>
      </c>
      <c r="D224" s="59" t="s">
        <v>314</v>
      </c>
      <c r="E224" s="59">
        <f>SUMIF($U$5:$U$40,D224,$T$5:$T$40)+COUNTIF($D$4:D224,D224)</f>
        <v>33310</v>
      </c>
      <c r="F224" s="59" t="s">
        <v>324</v>
      </c>
      <c r="G224" s="73" t="s">
        <v>452</v>
      </c>
      <c r="H224" s="74" t="s">
        <v>314</v>
      </c>
      <c r="I224" s="74">
        <v>6</v>
      </c>
      <c r="J224" s="74" t="s">
        <v>453</v>
      </c>
      <c r="K224" s="74">
        <v>0</v>
      </c>
      <c r="L224" s="74" t="s">
        <v>453</v>
      </c>
      <c r="M224" s="74">
        <v>0</v>
      </c>
      <c r="N224" s="74" t="s">
        <v>453</v>
      </c>
      <c r="O224" s="74">
        <v>0</v>
      </c>
    </row>
    <row r="225" spans="2:15">
      <c r="B225" s="59">
        <v>221</v>
      </c>
      <c r="C225" s="59" t="s">
        <v>457</v>
      </c>
      <c r="D225" s="59" t="s">
        <v>314</v>
      </c>
      <c r="E225" s="59">
        <f>SUMIF($U$5:$U$40,D225,$T$5:$T$40)+COUNTIF($D$4:D225,D225)</f>
        <v>33311</v>
      </c>
      <c r="F225" s="59" t="s">
        <v>325</v>
      </c>
      <c r="G225" s="73" t="s">
        <v>425</v>
      </c>
      <c r="H225" s="74" t="s">
        <v>56</v>
      </c>
      <c r="I225" s="74">
        <v>10</v>
      </c>
      <c r="J225" s="74" t="s">
        <v>46</v>
      </c>
      <c r="K225" s="74">
        <v>6</v>
      </c>
      <c r="L225" s="74" t="s">
        <v>44</v>
      </c>
      <c r="M225" s="74">
        <v>6</v>
      </c>
      <c r="N225" s="74" t="s">
        <v>453</v>
      </c>
      <c r="O225" s="74">
        <v>0</v>
      </c>
    </row>
    <row r="226" spans="2:15">
      <c r="B226" s="59">
        <v>222</v>
      </c>
      <c r="C226" s="59" t="s">
        <v>457</v>
      </c>
      <c r="D226" s="59" t="s">
        <v>326</v>
      </c>
      <c r="E226" s="59">
        <f>SUMIF($U$5:$U$40,D226,$T$5:$T$40)+COUNTIF($D$4:D226,D226)</f>
        <v>31301</v>
      </c>
      <c r="F226" s="59" t="s">
        <v>327</v>
      </c>
      <c r="G226" s="73" t="s">
        <v>452</v>
      </c>
      <c r="H226" s="74" t="s">
        <v>326</v>
      </c>
      <c r="I226" s="74">
        <v>1</v>
      </c>
      <c r="J226" s="74" t="s">
        <v>453</v>
      </c>
      <c r="K226" s="74">
        <v>0</v>
      </c>
      <c r="L226" s="74" t="s">
        <v>453</v>
      </c>
      <c r="M226" s="74">
        <v>0</v>
      </c>
      <c r="N226" s="74" t="s">
        <v>453</v>
      </c>
      <c r="O226" s="74">
        <v>0</v>
      </c>
    </row>
    <row r="227" spans="2:15">
      <c r="B227" s="59">
        <v>223</v>
      </c>
      <c r="C227" s="59" t="s">
        <v>457</v>
      </c>
      <c r="D227" s="59" t="s">
        <v>326</v>
      </c>
      <c r="E227" s="59">
        <f>SUMIF($U$5:$U$40,D227,$T$5:$T$40)+COUNTIF($D$4:D227,D227)</f>
        <v>31302</v>
      </c>
      <c r="F227" s="59" t="s">
        <v>328</v>
      </c>
      <c r="G227" s="73" t="s">
        <v>452</v>
      </c>
      <c r="H227" s="74" t="s">
        <v>326</v>
      </c>
      <c r="I227" s="74">
        <v>1</v>
      </c>
      <c r="J227" s="74" t="s">
        <v>453</v>
      </c>
      <c r="K227" s="74">
        <v>0</v>
      </c>
      <c r="L227" s="74" t="s">
        <v>453</v>
      </c>
      <c r="M227" s="74">
        <v>0</v>
      </c>
      <c r="N227" s="74" t="s">
        <v>453</v>
      </c>
      <c r="O227" s="74">
        <v>0</v>
      </c>
    </row>
    <row r="228" spans="2:15">
      <c r="B228" s="59">
        <v>224</v>
      </c>
      <c r="C228" s="59" t="s">
        <v>457</v>
      </c>
      <c r="D228" s="59" t="s">
        <v>326</v>
      </c>
      <c r="E228" s="59">
        <f>SUMIF($U$5:$U$40,D228,$T$5:$T$40)+COUNTIF($D$4:D228,D228)</f>
        <v>31303</v>
      </c>
      <c r="F228" s="59" t="s">
        <v>329</v>
      </c>
      <c r="G228" s="73" t="s">
        <v>452</v>
      </c>
      <c r="H228" s="74" t="s">
        <v>326</v>
      </c>
      <c r="I228" s="74">
        <v>4</v>
      </c>
      <c r="J228" s="74" t="s">
        <v>453</v>
      </c>
      <c r="K228" s="74">
        <v>0</v>
      </c>
      <c r="L228" s="74" t="s">
        <v>453</v>
      </c>
      <c r="M228" s="74">
        <v>0</v>
      </c>
      <c r="N228" s="74" t="s">
        <v>453</v>
      </c>
      <c r="O228" s="74">
        <v>0</v>
      </c>
    </row>
    <row r="229" spans="2:15">
      <c r="B229" s="59">
        <v>225</v>
      </c>
      <c r="C229" s="59" t="s">
        <v>457</v>
      </c>
      <c r="D229" s="59" t="s">
        <v>326</v>
      </c>
      <c r="E229" s="59">
        <f>SUMIF($U$5:$U$40,D229,$T$5:$T$40)+COUNTIF($D$4:D229,D229)</f>
        <v>31304</v>
      </c>
      <c r="F229" s="59" t="s">
        <v>330</v>
      </c>
      <c r="G229" s="73" t="s">
        <v>452</v>
      </c>
      <c r="H229" s="74" t="s">
        <v>326</v>
      </c>
      <c r="I229" s="74">
        <v>8</v>
      </c>
      <c r="J229" s="74" t="s">
        <v>453</v>
      </c>
      <c r="K229" s="74">
        <v>0</v>
      </c>
      <c r="L229" s="74" t="s">
        <v>453</v>
      </c>
      <c r="M229" s="74">
        <v>0</v>
      </c>
      <c r="N229" s="74" t="s">
        <v>453</v>
      </c>
      <c r="O229" s="74">
        <v>0</v>
      </c>
    </row>
    <row r="230" spans="2:15">
      <c r="B230" s="59">
        <v>226</v>
      </c>
      <c r="C230" s="59" t="s">
        <v>457</v>
      </c>
      <c r="D230" s="59" t="s">
        <v>326</v>
      </c>
      <c r="E230" s="59">
        <f>SUMIF($U$5:$U$40,D230,$T$5:$T$40)+COUNTIF($D$4:D230,D230)</f>
        <v>31305</v>
      </c>
      <c r="F230" s="59" t="s">
        <v>331</v>
      </c>
      <c r="G230" s="73" t="s">
        <v>425</v>
      </c>
      <c r="H230" s="74" t="s">
        <v>36</v>
      </c>
      <c r="I230" s="74">
        <v>8</v>
      </c>
      <c r="J230" s="74" t="s">
        <v>53</v>
      </c>
      <c r="K230" s="74">
        <v>7</v>
      </c>
      <c r="L230" s="74" t="s">
        <v>39</v>
      </c>
      <c r="M230" s="74">
        <v>4</v>
      </c>
      <c r="N230" s="74" t="s">
        <v>453</v>
      </c>
      <c r="O230" s="74">
        <v>0</v>
      </c>
    </row>
    <row r="231" spans="2:15">
      <c r="B231" s="59">
        <v>227</v>
      </c>
      <c r="C231" s="59" t="s">
        <v>457</v>
      </c>
      <c r="D231" s="59" t="s">
        <v>332</v>
      </c>
      <c r="E231" s="59">
        <f>SUMIF($U$5:$U$40,D231,$T$5:$T$40)+COUNTIF($D$4:D231,D231)</f>
        <v>31401</v>
      </c>
      <c r="F231" s="59" t="s">
        <v>333</v>
      </c>
      <c r="G231" s="73" t="s">
        <v>452</v>
      </c>
      <c r="H231" s="74" t="s">
        <v>332</v>
      </c>
      <c r="I231" s="74">
        <v>1</v>
      </c>
      <c r="J231" s="74" t="s">
        <v>453</v>
      </c>
      <c r="K231" s="74">
        <v>0</v>
      </c>
      <c r="L231" s="74" t="s">
        <v>453</v>
      </c>
      <c r="M231" s="74">
        <v>0</v>
      </c>
      <c r="N231" s="74" t="s">
        <v>453</v>
      </c>
      <c r="O231" s="74">
        <v>0</v>
      </c>
    </row>
    <row r="232" spans="2:15">
      <c r="B232" s="59">
        <v>228</v>
      </c>
      <c r="C232" s="59" t="s">
        <v>457</v>
      </c>
      <c r="D232" s="59" t="s">
        <v>332</v>
      </c>
      <c r="E232" s="59">
        <f>SUMIF($U$5:$U$40,D232,$T$5:$T$40)+COUNTIF($D$4:D232,D232)</f>
        <v>31402</v>
      </c>
      <c r="F232" s="59" t="s">
        <v>334</v>
      </c>
      <c r="G232" s="73" t="s">
        <v>452</v>
      </c>
      <c r="H232" s="74" t="s">
        <v>332</v>
      </c>
      <c r="I232" s="74">
        <v>1</v>
      </c>
      <c r="J232" s="74" t="s">
        <v>453</v>
      </c>
      <c r="K232" s="74">
        <v>0</v>
      </c>
      <c r="L232" s="74" t="s">
        <v>453</v>
      </c>
      <c r="M232" s="74">
        <v>0</v>
      </c>
      <c r="N232" s="74" t="s">
        <v>453</v>
      </c>
      <c r="O232" s="74">
        <v>0</v>
      </c>
    </row>
    <row r="233" spans="2:15">
      <c r="B233" s="59">
        <v>229</v>
      </c>
      <c r="C233" s="59" t="s">
        <v>457</v>
      </c>
      <c r="D233" s="59" t="s">
        <v>332</v>
      </c>
      <c r="E233" s="59">
        <f>SUMIF($U$5:$U$40,D233,$T$5:$T$40)+COUNTIF($D$4:D233,D233)</f>
        <v>31403</v>
      </c>
      <c r="F233" s="59" t="s">
        <v>335</v>
      </c>
      <c r="G233" s="73" t="s">
        <v>452</v>
      </c>
      <c r="H233" s="74" t="s">
        <v>332</v>
      </c>
      <c r="I233" s="74">
        <v>1</v>
      </c>
      <c r="J233" s="74" t="s">
        <v>453</v>
      </c>
      <c r="K233" s="74">
        <v>0</v>
      </c>
      <c r="L233" s="74" t="s">
        <v>453</v>
      </c>
      <c r="M233" s="74">
        <v>0</v>
      </c>
      <c r="N233" s="74" t="s">
        <v>453</v>
      </c>
      <c r="O233" s="74">
        <v>0</v>
      </c>
    </row>
    <row r="234" spans="2:15">
      <c r="B234" s="59">
        <v>230</v>
      </c>
      <c r="C234" s="59" t="s">
        <v>457</v>
      </c>
      <c r="D234" s="59" t="s">
        <v>332</v>
      </c>
      <c r="E234" s="59">
        <f>SUMIF($U$5:$U$40,D234,$T$5:$T$40)+COUNTIF($D$4:D234,D234)</f>
        <v>31404</v>
      </c>
      <c r="F234" s="59" t="s">
        <v>336</v>
      </c>
      <c r="G234" s="73" t="s">
        <v>452</v>
      </c>
      <c r="H234" s="74" t="s">
        <v>332</v>
      </c>
      <c r="I234" s="74">
        <v>2</v>
      </c>
      <c r="J234" s="74" t="s">
        <v>453</v>
      </c>
      <c r="K234" s="74">
        <v>0</v>
      </c>
      <c r="L234" s="74" t="s">
        <v>453</v>
      </c>
      <c r="M234" s="74">
        <v>0</v>
      </c>
      <c r="N234" s="74" t="s">
        <v>453</v>
      </c>
      <c r="O234" s="74">
        <v>0</v>
      </c>
    </row>
    <row r="235" spans="2:15">
      <c r="B235" s="59">
        <v>231</v>
      </c>
      <c r="C235" s="59" t="s">
        <v>457</v>
      </c>
      <c r="D235" s="59" t="s">
        <v>332</v>
      </c>
      <c r="E235" s="59">
        <f>SUMIF($U$5:$U$40,D235,$T$5:$T$40)+COUNTIF($D$4:D235,D235)</f>
        <v>31405</v>
      </c>
      <c r="F235" s="59" t="s">
        <v>337</v>
      </c>
      <c r="G235" s="73" t="s">
        <v>452</v>
      </c>
      <c r="H235" s="74" t="s">
        <v>332</v>
      </c>
      <c r="I235" s="74">
        <v>3</v>
      </c>
      <c r="J235" s="74" t="s">
        <v>453</v>
      </c>
      <c r="K235" s="74">
        <v>0</v>
      </c>
      <c r="L235" s="74" t="s">
        <v>453</v>
      </c>
      <c r="M235" s="74">
        <v>0</v>
      </c>
      <c r="N235" s="74" t="s">
        <v>453</v>
      </c>
      <c r="O235" s="74">
        <v>0</v>
      </c>
    </row>
    <row r="236" spans="2:15">
      <c r="B236" s="59">
        <v>232</v>
      </c>
      <c r="C236" s="59" t="s">
        <v>457</v>
      </c>
      <c r="D236" s="59" t="s">
        <v>332</v>
      </c>
      <c r="E236" s="59">
        <f>SUMIF($U$5:$U$40,D236,$T$5:$T$40)+COUNTIF($D$4:D236,D236)</f>
        <v>31406</v>
      </c>
      <c r="F236" s="59" t="s">
        <v>338</v>
      </c>
      <c r="G236" s="73" t="s">
        <v>452</v>
      </c>
      <c r="H236" s="74" t="s">
        <v>332</v>
      </c>
      <c r="I236" s="74">
        <v>4</v>
      </c>
      <c r="J236" s="74" t="s">
        <v>453</v>
      </c>
      <c r="K236" s="74">
        <v>0</v>
      </c>
      <c r="L236" s="74" t="s">
        <v>453</v>
      </c>
      <c r="M236" s="74">
        <v>0</v>
      </c>
      <c r="N236" s="74" t="s">
        <v>453</v>
      </c>
      <c r="O236" s="74">
        <v>0</v>
      </c>
    </row>
    <row r="237" spans="2:15">
      <c r="B237" s="59">
        <v>233</v>
      </c>
      <c r="C237" s="59" t="s">
        <v>457</v>
      </c>
      <c r="D237" s="59" t="s">
        <v>332</v>
      </c>
      <c r="E237" s="59">
        <f>SUMIF($U$5:$U$40,D237,$T$5:$T$40)+COUNTIF($D$4:D237,D237)</f>
        <v>31407</v>
      </c>
      <c r="F237" s="59" t="s">
        <v>339</v>
      </c>
      <c r="G237" s="73" t="s">
        <v>452</v>
      </c>
      <c r="H237" s="74" t="s">
        <v>332</v>
      </c>
      <c r="I237" s="74">
        <v>5</v>
      </c>
      <c r="J237" s="74" t="s">
        <v>453</v>
      </c>
      <c r="K237" s="74">
        <v>0</v>
      </c>
      <c r="L237" s="74" t="s">
        <v>453</v>
      </c>
      <c r="M237" s="74">
        <v>0</v>
      </c>
      <c r="N237" s="74" t="s">
        <v>453</v>
      </c>
      <c r="O237" s="74">
        <v>0</v>
      </c>
    </row>
    <row r="238" spans="2:15">
      <c r="B238" s="59">
        <v>234</v>
      </c>
      <c r="C238" s="59" t="s">
        <v>457</v>
      </c>
      <c r="D238" s="59" t="s">
        <v>332</v>
      </c>
      <c r="E238" s="59">
        <f>SUMIF($U$5:$U$40,D238,$T$5:$T$40)+COUNTIF($D$4:D238,D238)</f>
        <v>31408</v>
      </c>
      <c r="F238" s="59" t="s">
        <v>340</v>
      </c>
      <c r="G238" s="73" t="s">
        <v>452</v>
      </c>
      <c r="H238" s="74" t="s">
        <v>332</v>
      </c>
      <c r="I238" s="74">
        <v>6</v>
      </c>
      <c r="J238" s="74" t="s">
        <v>453</v>
      </c>
      <c r="K238" s="74">
        <v>0</v>
      </c>
      <c r="L238" s="74" t="s">
        <v>453</v>
      </c>
      <c r="M238" s="74">
        <v>0</v>
      </c>
      <c r="N238" s="74" t="s">
        <v>453</v>
      </c>
      <c r="O238" s="74">
        <v>0</v>
      </c>
    </row>
    <row r="239" spans="2:15">
      <c r="B239" s="59">
        <v>235</v>
      </c>
      <c r="C239" s="59" t="s">
        <v>457</v>
      </c>
      <c r="D239" s="59" t="s">
        <v>332</v>
      </c>
      <c r="E239" s="59">
        <f>SUMIF($U$5:$U$40,D239,$T$5:$T$40)+COUNTIF($D$4:D239,D239)</f>
        <v>31409</v>
      </c>
      <c r="F239" s="59" t="s">
        <v>341</v>
      </c>
      <c r="G239" s="73" t="s">
        <v>452</v>
      </c>
      <c r="H239" s="74" t="s">
        <v>332</v>
      </c>
      <c r="I239" s="74">
        <v>7</v>
      </c>
      <c r="J239" s="74" t="s">
        <v>453</v>
      </c>
      <c r="K239" s="74">
        <v>0</v>
      </c>
      <c r="L239" s="74" t="s">
        <v>453</v>
      </c>
      <c r="M239" s="74">
        <v>0</v>
      </c>
      <c r="N239" s="74" t="s">
        <v>453</v>
      </c>
      <c r="O239" s="74">
        <v>0</v>
      </c>
    </row>
    <row r="240" spans="2:15">
      <c r="B240" s="59">
        <v>236</v>
      </c>
      <c r="C240" s="59" t="s">
        <v>457</v>
      </c>
      <c r="D240" s="59" t="s">
        <v>342</v>
      </c>
      <c r="E240" s="59">
        <f>SUMIF($U$5:$U$40,D240,$T$5:$T$40)+COUNTIF($D$4:D240,D240)</f>
        <v>31501</v>
      </c>
      <c r="F240" s="59" t="s">
        <v>343</v>
      </c>
      <c r="G240" s="73" t="s">
        <v>452</v>
      </c>
      <c r="H240" s="74" t="s">
        <v>342</v>
      </c>
      <c r="I240" s="74">
        <v>1</v>
      </c>
      <c r="J240" s="74" t="s">
        <v>453</v>
      </c>
      <c r="K240" s="74">
        <v>0</v>
      </c>
      <c r="L240" s="74" t="s">
        <v>453</v>
      </c>
      <c r="M240" s="74">
        <v>0</v>
      </c>
      <c r="N240" s="74" t="s">
        <v>453</v>
      </c>
      <c r="O240" s="74">
        <v>0</v>
      </c>
    </row>
    <row r="241" spans="2:15">
      <c r="B241" s="59">
        <v>237</v>
      </c>
      <c r="C241" s="59" t="s">
        <v>457</v>
      </c>
      <c r="D241" s="59" t="s">
        <v>342</v>
      </c>
      <c r="E241" s="59">
        <f>SUMIF($U$5:$U$40,D241,$T$5:$T$40)+COUNTIF($D$4:D241,D241)</f>
        <v>31502</v>
      </c>
      <c r="F241" s="59" t="s">
        <v>344</v>
      </c>
      <c r="G241" s="73" t="s">
        <v>452</v>
      </c>
      <c r="H241" s="74" t="s">
        <v>342</v>
      </c>
      <c r="I241" s="74">
        <v>1</v>
      </c>
      <c r="J241" s="74" t="s">
        <v>453</v>
      </c>
      <c r="K241" s="74">
        <v>0</v>
      </c>
      <c r="L241" s="74" t="s">
        <v>453</v>
      </c>
      <c r="M241" s="74">
        <v>0</v>
      </c>
      <c r="N241" s="74" t="s">
        <v>453</v>
      </c>
      <c r="O241" s="74">
        <v>0</v>
      </c>
    </row>
    <row r="242" spans="2:15">
      <c r="B242" s="59">
        <v>238</v>
      </c>
      <c r="C242" s="59" t="s">
        <v>457</v>
      </c>
      <c r="D242" s="59" t="s">
        <v>342</v>
      </c>
      <c r="E242" s="59">
        <f>SUMIF($U$5:$U$40,D242,$T$5:$T$40)+COUNTIF($D$4:D242,D242)</f>
        <v>31503</v>
      </c>
      <c r="F242" s="59" t="s">
        <v>345</v>
      </c>
      <c r="G242" s="73" t="s">
        <v>452</v>
      </c>
      <c r="H242" s="74" t="s">
        <v>342</v>
      </c>
      <c r="I242" s="74">
        <v>1</v>
      </c>
      <c r="J242" s="74" t="s">
        <v>453</v>
      </c>
      <c r="K242" s="74">
        <v>0</v>
      </c>
      <c r="L242" s="74" t="s">
        <v>453</v>
      </c>
      <c r="M242" s="74">
        <v>0</v>
      </c>
      <c r="N242" s="74" t="s">
        <v>453</v>
      </c>
      <c r="O242" s="74">
        <v>0</v>
      </c>
    </row>
    <row r="243" spans="2:15">
      <c r="B243" s="59">
        <v>239</v>
      </c>
      <c r="C243" s="59" t="s">
        <v>457</v>
      </c>
      <c r="D243" s="59" t="s">
        <v>342</v>
      </c>
      <c r="E243" s="59">
        <f>SUMIF($U$5:$U$40,D243,$T$5:$T$40)+COUNTIF($D$4:D243,D243)</f>
        <v>31504</v>
      </c>
      <c r="F243" s="59" t="s">
        <v>346</v>
      </c>
      <c r="G243" s="73" t="s">
        <v>452</v>
      </c>
      <c r="H243" s="74" t="s">
        <v>342</v>
      </c>
      <c r="I243" s="74">
        <v>2</v>
      </c>
      <c r="J243" s="74" t="s">
        <v>453</v>
      </c>
      <c r="K243" s="74">
        <v>0</v>
      </c>
      <c r="L243" s="74" t="s">
        <v>453</v>
      </c>
      <c r="M243" s="74">
        <v>0</v>
      </c>
      <c r="N243" s="74" t="s">
        <v>453</v>
      </c>
      <c r="O243" s="74">
        <v>0</v>
      </c>
    </row>
    <row r="244" spans="2:15">
      <c r="B244" s="59">
        <v>240</v>
      </c>
      <c r="C244" s="59" t="s">
        <v>457</v>
      </c>
      <c r="D244" s="59" t="s">
        <v>342</v>
      </c>
      <c r="E244" s="59">
        <f>SUMIF($U$5:$U$40,D244,$T$5:$T$40)+COUNTIF($D$4:D244,D244)</f>
        <v>31505</v>
      </c>
      <c r="F244" s="59" t="s">
        <v>347</v>
      </c>
      <c r="G244" s="73" t="s">
        <v>452</v>
      </c>
      <c r="H244" s="74" t="s">
        <v>342</v>
      </c>
      <c r="I244" s="74">
        <v>3</v>
      </c>
      <c r="J244" s="74" t="s">
        <v>453</v>
      </c>
      <c r="K244" s="74">
        <v>0</v>
      </c>
      <c r="L244" s="74" t="s">
        <v>453</v>
      </c>
      <c r="M244" s="74">
        <v>0</v>
      </c>
      <c r="N244" s="74" t="s">
        <v>453</v>
      </c>
      <c r="O244" s="74">
        <v>0</v>
      </c>
    </row>
    <row r="245" spans="2:15">
      <c r="B245" s="59">
        <v>241</v>
      </c>
      <c r="C245" s="59" t="s">
        <v>457</v>
      </c>
      <c r="D245" s="59" t="s">
        <v>342</v>
      </c>
      <c r="E245" s="59">
        <f>SUMIF($U$5:$U$40,D245,$T$5:$T$40)+COUNTIF($D$4:D245,D245)</f>
        <v>31506</v>
      </c>
      <c r="F245" s="59" t="s">
        <v>348</v>
      </c>
      <c r="G245" s="73" t="s">
        <v>452</v>
      </c>
      <c r="H245" s="74" t="s">
        <v>342</v>
      </c>
      <c r="I245" s="74">
        <v>3</v>
      </c>
      <c r="J245" s="74" t="s">
        <v>453</v>
      </c>
      <c r="K245" s="74">
        <v>0</v>
      </c>
      <c r="L245" s="74" t="s">
        <v>453</v>
      </c>
      <c r="M245" s="74">
        <v>0</v>
      </c>
      <c r="N245" s="74" t="s">
        <v>453</v>
      </c>
      <c r="O245" s="74">
        <v>0</v>
      </c>
    </row>
    <row r="246" spans="2:15">
      <c r="B246" s="59">
        <v>242</v>
      </c>
      <c r="C246" s="59" t="s">
        <v>457</v>
      </c>
      <c r="D246" s="59" t="s">
        <v>342</v>
      </c>
      <c r="E246" s="59">
        <f>SUMIF($U$5:$U$40,D246,$T$5:$T$40)+COUNTIF($D$4:D246,D246)</f>
        <v>31507</v>
      </c>
      <c r="F246" s="59" t="s">
        <v>349</v>
      </c>
      <c r="G246" s="73" t="s">
        <v>452</v>
      </c>
      <c r="H246" s="74" t="s">
        <v>342</v>
      </c>
      <c r="I246" s="74">
        <v>4</v>
      </c>
      <c r="J246" s="74" t="s">
        <v>453</v>
      </c>
      <c r="K246" s="74">
        <v>0</v>
      </c>
      <c r="L246" s="74" t="s">
        <v>453</v>
      </c>
      <c r="M246" s="74">
        <v>0</v>
      </c>
      <c r="N246" s="74" t="s">
        <v>453</v>
      </c>
      <c r="O246" s="74">
        <v>0</v>
      </c>
    </row>
    <row r="247" spans="2:15">
      <c r="B247" s="59">
        <v>243</v>
      </c>
      <c r="C247" s="59" t="s">
        <v>457</v>
      </c>
      <c r="D247" s="59" t="s">
        <v>342</v>
      </c>
      <c r="E247" s="59">
        <f>SUMIF($U$5:$U$40,D247,$T$5:$T$40)+COUNTIF($D$4:D247,D247)</f>
        <v>31508</v>
      </c>
      <c r="F247" s="59" t="s">
        <v>350</v>
      </c>
      <c r="G247" s="73" t="s">
        <v>452</v>
      </c>
      <c r="H247" s="74" t="s">
        <v>342</v>
      </c>
      <c r="I247" s="74">
        <v>4</v>
      </c>
      <c r="J247" s="74" t="s">
        <v>453</v>
      </c>
      <c r="K247" s="74">
        <v>0</v>
      </c>
      <c r="L247" s="74" t="s">
        <v>453</v>
      </c>
      <c r="M247" s="74">
        <v>0</v>
      </c>
      <c r="N247" s="74" t="s">
        <v>453</v>
      </c>
      <c r="O247" s="74">
        <v>0</v>
      </c>
    </row>
    <row r="248" spans="2:15">
      <c r="B248" s="59">
        <v>244</v>
      </c>
      <c r="C248" s="59" t="s">
        <v>457</v>
      </c>
      <c r="D248" s="59" t="s">
        <v>342</v>
      </c>
      <c r="E248" s="59">
        <f>SUMIF($U$5:$U$40,D248,$T$5:$T$40)+COUNTIF($D$4:D248,D248)</f>
        <v>31509</v>
      </c>
      <c r="F248" s="59" t="s">
        <v>351</v>
      </c>
      <c r="G248" s="73" t="s">
        <v>452</v>
      </c>
      <c r="H248" s="74" t="s">
        <v>342</v>
      </c>
      <c r="I248" s="74">
        <v>5</v>
      </c>
      <c r="J248" s="74" t="s">
        <v>453</v>
      </c>
      <c r="K248" s="74">
        <v>0</v>
      </c>
      <c r="L248" s="74" t="s">
        <v>453</v>
      </c>
      <c r="M248" s="74">
        <v>0</v>
      </c>
      <c r="N248" s="74" t="s">
        <v>453</v>
      </c>
      <c r="O248" s="74">
        <v>0</v>
      </c>
    </row>
    <row r="249" spans="2:15">
      <c r="B249" s="59">
        <v>245</v>
      </c>
      <c r="C249" s="59" t="s">
        <v>457</v>
      </c>
      <c r="D249" s="59" t="s">
        <v>342</v>
      </c>
      <c r="E249" s="59">
        <f>SUMIF($U$5:$U$40,D249,$T$5:$T$40)+COUNTIF($D$4:D249,D249)</f>
        <v>31510</v>
      </c>
      <c r="F249" s="59" t="s">
        <v>352</v>
      </c>
      <c r="G249" s="73" t="s">
        <v>452</v>
      </c>
      <c r="H249" s="74" t="s">
        <v>342</v>
      </c>
      <c r="I249" s="74">
        <v>5</v>
      </c>
      <c r="J249" s="74" t="s">
        <v>453</v>
      </c>
      <c r="K249" s="74">
        <v>0</v>
      </c>
      <c r="L249" s="74" t="s">
        <v>453</v>
      </c>
      <c r="M249" s="74">
        <v>0</v>
      </c>
      <c r="N249" s="74" t="s">
        <v>453</v>
      </c>
      <c r="O249" s="74">
        <v>0</v>
      </c>
    </row>
    <row r="250" spans="2:15">
      <c r="B250" s="59">
        <v>246</v>
      </c>
      <c r="C250" s="59" t="s">
        <v>457</v>
      </c>
      <c r="D250" s="59" t="s">
        <v>342</v>
      </c>
      <c r="E250" s="59">
        <f>SUMIF($U$5:$U$40,D250,$T$5:$T$40)+COUNTIF($D$4:D250,D250)</f>
        <v>31511</v>
      </c>
      <c r="F250" s="59" t="s">
        <v>353</v>
      </c>
      <c r="G250" s="73" t="s">
        <v>452</v>
      </c>
      <c r="H250" s="74" t="s">
        <v>342</v>
      </c>
      <c r="I250" s="74">
        <v>5</v>
      </c>
      <c r="J250" s="74" t="s">
        <v>453</v>
      </c>
      <c r="K250" s="74">
        <v>0</v>
      </c>
      <c r="L250" s="74" t="s">
        <v>453</v>
      </c>
      <c r="M250" s="74">
        <v>0</v>
      </c>
      <c r="N250" s="74" t="s">
        <v>453</v>
      </c>
      <c r="O250" s="74">
        <v>0</v>
      </c>
    </row>
    <row r="251" spans="2:15">
      <c r="B251" s="59">
        <v>247</v>
      </c>
      <c r="C251" s="59" t="s">
        <v>457</v>
      </c>
      <c r="D251" s="59" t="s">
        <v>342</v>
      </c>
      <c r="E251" s="59">
        <f>SUMIF($U$5:$U$40,D251,$T$5:$T$40)+COUNTIF($D$4:D251,D251)</f>
        <v>31512</v>
      </c>
      <c r="F251" s="59" t="s">
        <v>354</v>
      </c>
      <c r="G251" s="73" t="s">
        <v>452</v>
      </c>
      <c r="H251" s="74" t="s">
        <v>342</v>
      </c>
      <c r="I251" s="74">
        <v>7</v>
      </c>
      <c r="J251" s="74" t="s">
        <v>453</v>
      </c>
      <c r="K251" s="74">
        <v>0</v>
      </c>
      <c r="L251" s="74" t="s">
        <v>453</v>
      </c>
      <c r="M251" s="74">
        <v>0</v>
      </c>
      <c r="N251" s="74" t="s">
        <v>453</v>
      </c>
      <c r="O251" s="74">
        <v>0</v>
      </c>
    </row>
    <row r="252" spans="2:15">
      <c r="B252" s="59">
        <v>248</v>
      </c>
      <c r="C252" s="59" t="s">
        <v>457</v>
      </c>
      <c r="D252" s="59" t="s">
        <v>342</v>
      </c>
      <c r="E252" s="59">
        <f>SUMIF($U$5:$U$40,D252,$T$5:$T$40)+COUNTIF($D$4:D252,D252)</f>
        <v>31513</v>
      </c>
      <c r="F252" s="59" t="s">
        <v>355</v>
      </c>
      <c r="G252" s="73" t="s">
        <v>452</v>
      </c>
      <c r="H252" s="74" t="s">
        <v>342</v>
      </c>
      <c r="I252" s="74">
        <v>7</v>
      </c>
      <c r="J252" s="74" t="s">
        <v>453</v>
      </c>
      <c r="K252" s="74">
        <v>0</v>
      </c>
      <c r="L252" s="74" t="s">
        <v>453</v>
      </c>
      <c r="M252" s="74">
        <v>0</v>
      </c>
      <c r="N252" s="74" t="s">
        <v>453</v>
      </c>
      <c r="O252" s="74">
        <v>0</v>
      </c>
    </row>
    <row r="253" spans="2:15">
      <c r="B253" s="59">
        <v>249</v>
      </c>
      <c r="C253" s="59" t="s">
        <v>457</v>
      </c>
      <c r="D253" s="59" t="s">
        <v>342</v>
      </c>
      <c r="E253" s="59">
        <f>SUMIF($U$5:$U$40,D253,$T$5:$T$40)+COUNTIF($D$4:D253,D253)</f>
        <v>31514</v>
      </c>
      <c r="F253" s="59" t="s">
        <v>356</v>
      </c>
      <c r="G253" s="73" t="s">
        <v>452</v>
      </c>
      <c r="H253" s="74" t="s">
        <v>342</v>
      </c>
      <c r="I253" s="74">
        <v>7</v>
      </c>
      <c r="J253" s="74" t="s">
        <v>453</v>
      </c>
      <c r="K253" s="74">
        <v>0</v>
      </c>
      <c r="L253" s="74" t="s">
        <v>453</v>
      </c>
      <c r="M253" s="74">
        <v>0</v>
      </c>
      <c r="N253" s="74" t="s">
        <v>453</v>
      </c>
      <c r="O253" s="74">
        <v>0</v>
      </c>
    </row>
    <row r="254" spans="2:15">
      <c r="B254" s="59">
        <v>250</v>
      </c>
      <c r="C254" s="59" t="s">
        <v>457</v>
      </c>
      <c r="D254" s="59" t="s">
        <v>342</v>
      </c>
      <c r="E254" s="59">
        <f>SUMIF($U$5:$U$40,D254,$T$5:$T$40)+COUNTIF($D$4:D254,D254)</f>
        <v>31515</v>
      </c>
      <c r="F254" s="59" t="s">
        <v>357</v>
      </c>
      <c r="G254" s="73" t="s">
        <v>425</v>
      </c>
      <c r="H254" s="74" t="s">
        <v>38</v>
      </c>
      <c r="I254" s="74">
        <v>8</v>
      </c>
      <c r="J254" s="74" t="s">
        <v>31</v>
      </c>
      <c r="K254" s="74">
        <v>7</v>
      </c>
      <c r="L254" s="74" t="s">
        <v>453</v>
      </c>
      <c r="M254" s="74">
        <v>0</v>
      </c>
      <c r="N254" s="74" t="s">
        <v>453</v>
      </c>
      <c r="O254" s="74">
        <v>0</v>
      </c>
    </row>
    <row r="255" spans="2:15">
      <c r="B255" s="59">
        <v>251</v>
      </c>
      <c r="C255" s="59" t="s">
        <v>457</v>
      </c>
      <c r="D255" s="59" t="s">
        <v>358</v>
      </c>
      <c r="E255" s="59">
        <f>SUMIF($U$5:$U$40,D255,$T$5:$T$40)+COUNTIF($D$4:D255,D255)</f>
        <v>30701</v>
      </c>
      <c r="F255" s="59" t="s">
        <v>359</v>
      </c>
      <c r="G255" s="73" t="s">
        <v>452</v>
      </c>
      <c r="H255" s="74" t="s">
        <v>358</v>
      </c>
      <c r="I255" s="74">
        <v>1</v>
      </c>
      <c r="J255" s="74" t="s">
        <v>453</v>
      </c>
      <c r="K255" s="74">
        <v>0</v>
      </c>
      <c r="L255" s="74" t="s">
        <v>453</v>
      </c>
      <c r="M255" s="74">
        <v>0</v>
      </c>
      <c r="N255" s="74" t="s">
        <v>453</v>
      </c>
      <c r="O255" s="74">
        <v>0</v>
      </c>
    </row>
    <row r="256" spans="2:15">
      <c r="B256" s="59">
        <v>252</v>
      </c>
      <c r="C256" s="59" t="s">
        <v>457</v>
      </c>
      <c r="D256" s="59" t="s">
        <v>358</v>
      </c>
      <c r="E256" s="59">
        <f>SUMIF($U$5:$U$40,D256,$T$5:$T$40)+COUNTIF($D$4:D256,D256)</f>
        <v>30702</v>
      </c>
      <c r="F256" s="59" t="s">
        <v>360</v>
      </c>
      <c r="G256" s="73" t="s">
        <v>452</v>
      </c>
      <c r="H256" s="74" t="s">
        <v>358</v>
      </c>
      <c r="I256" s="74">
        <v>3</v>
      </c>
      <c r="J256" s="74" t="s">
        <v>453</v>
      </c>
      <c r="K256" s="74">
        <v>0</v>
      </c>
      <c r="L256" s="74" t="s">
        <v>453</v>
      </c>
      <c r="M256" s="74">
        <v>0</v>
      </c>
      <c r="N256" s="74" t="s">
        <v>453</v>
      </c>
      <c r="O256" s="74">
        <v>0</v>
      </c>
    </row>
    <row r="257" spans="2:15">
      <c r="B257" s="59">
        <v>253</v>
      </c>
      <c r="C257" s="59" t="s">
        <v>457</v>
      </c>
      <c r="D257" s="59" t="s">
        <v>358</v>
      </c>
      <c r="E257" s="59">
        <f>SUMIF($U$5:$U$40,D257,$T$5:$T$40)+COUNTIF($D$4:D257,D257)</f>
        <v>30703</v>
      </c>
      <c r="F257" s="59" t="s">
        <v>361</v>
      </c>
      <c r="G257" s="73" t="s">
        <v>452</v>
      </c>
      <c r="H257" s="74" t="s">
        <v>358</v>
      </c>
      <c r="I257" s="74">
        <v>5</v>
      </c>
      <c r="J257" s="74" t="s">
        <v>453</v>
      </c>
      <c r="K257" s="74">
        <v>0</v>
      </c>
      <c r="L257" s="74" t="s">
        <v>453</v>
      </c>
      <c r="M257" s="74">
        <v>0</v>
      </c>
      <c r="N257" s="74" t="s">
        <v>453</v>
      </c>
      <c r="O257" s="74">
        <v>0</v>
      </c>
    </row>
    <row r="258" spans="2:15">
      <c r="B258" s="59">
        <v>254</v>
      </c>
      <c r="C258" s="59" t="s">
        <v>457</v>
      </c>
      <c r="D258" s="59" t="s">
        <v>358</v>
      </c>
      <c r="E258" s="59">
        <f>SUMIF($U$5:$U$40,D258,$T$5:$T$40)+COUNTIF($D$4:D258,D258)</f>
        <v>30704</v>
      </c>
      <c r="F258" s="59" t="s">
        <v>362</v>
      </c>
      <c r="G258" s="73" t="s">
        <v>452</v>
      </c>
      <c r="H258" s="74" t="s">
        <v>358</v>
      </c>
      <c r="I258" s="74">
        <v>7</v>
      </c>
      <c r="J258" s="74" t="s">
        <v>453</v>
      </c>
      <c r="K258" s="74">
        <v>0</v>
      </c>
      <c r="L258" s="74" t="s">
        <v>453</v>
      </c>
      <c r="M258" s="74">
        <v>0</v>
      </c>
      <c r="N258" s="74" t="s">
        <v>453</v>
      </c>
      <c r="O258" s="74">
        <v>0</v>
      </c>
    </row>
    <row r="259" spans="2:15">
      <c r="B259" s="59">
        <v>255</v>
      </c>
      <c r="C259" s="59" t="s">
        <v>457</v>
      </c>
      <c r="D259" s="59" t="s">
        <v>363</v>
      </c>
      <c r="E259" s="59">
        <f>SUMIF($U$5:$U$40,D259,$T$5:$T$40)+COUNTIF($D$4:D259,D259)</f>
        <v>30801</v>
      </c>
      <c r="F259" s="59" t="s">
        <v>364</v>
      </c>
      <c r="G259" s="73" t="s">
        <v>452</v>
      </c>
      <c r="H259" s="74" t="s">
        <v>363</v>
      </c>
      <c r="I259" s="74">
        <v>1</v>
      </c>
      <c r="J259" s="74" t="s">
        <v>453</v>
      </c>
      <c r="K259" s="74">
        <v>0</v>
      </c>
      <c r="L259" s="74" t="s">
        <v>453</v>
      </c>
      <c r="M259" s="74">
        <v>0</v>
      </c>
      <c r="N259" s="74" t="s">
        <v>453</v>
      </c>
      <c r="O259" s="74">
        <v>0</v>
      </c>
    </row>
    <row r="260" spans="2:15">
      <c r="B260" s="59">
        <v>256</v>
      </c>
      <c r="C260" s="59" t="s">
        <v>457</v>
      </c>
      <c r="D260" s="59" t="s">
        <v>363</v>
      </c>
      <c r="E260" s="59">
        <f>SUMIF($U$5:$U$40,D260,$T$5:$T$40)+COUNTIF($D$4:D260,D260)</f>
        <v>30802</v>
      </c>
      <c r="F260" s="59" t="s">
        <v>365</v>
      </c>
      <c r="G260" s="73" t="s">
        <v>452</v>
      </c>
      <c r="H260" s="74" t="s">
        <v>363</v>
      </c>
      <c r="I260" s="74">
        <v>1</v>
      </c>
      <c r="J260" s="74" t="s">
        <v>453</v>
      </c>
      <c r="K260" s="74">
        <v>0</v>
      </c>
      <c r="L260" s="74" t="s">
        <v>453</v>
      </c>
      <c r="M260" s="74">
        <v>0</v>
      </c>
      <c r="N260" s="74" t="s">
        <v>453</v>
      </c>
      <c r="O260" s="74">
        <v>0</v>
      </c>
    </row>
    <row r="261" spans="2:15">
      <c r="B261" s="59">
        <v>257</v>
      </c>
      <c r="C261" s="59" t="s">
        <v>457</v>
      </c>
      <c r="D261" s="59" t="s">
        <v>363</v>
      </c>
      <c r="E261" s="59">
        <f>SUMIF($U$5:$U$40,D261,$T$5:$T$40)+COUNTIF($D$4:D261,D261)</f>
        <v>30803</v>
      </c>
      <c r="F261" s="59" t="s">
        <v>366</v>
      </c>
      <c r="G261" s="73" t="s">
        <v>452</v>
      </c>
      <c r="H261" s="74" t="s">
        <v>363</v>
      </c>
      <c r="I261" s="74">
        <v>3</v>
      </c>
      <c r="J261" s="74" t="s">
        <v>453</v>
      </c>
      <c r="K261" s="74">
        <v>0</v>
      </c>
      <c r="L261" s="74" t="s">
        <v>453</v>
      </c>
      <c r="M261" s="74">
        <v>0</v>
      </c>
      <c r="N261" s="74" t="s">
        <v>453</v>
      </c>
      <c r="O261" s="74">
        <v>0</v>
      </c>
    </row>
    <row r="262" spans="2:15">
      <c r="B262" s="59">
        <v>258</v>
      </c>
      <c r="C262" s="59" t="s">
        <v>457</v>
      </c>
      <c r="D262" s="59" t="s">
        <v>363</v>
      </c>
      <c r="E262" s="59">
        <f>SUMIF($U$5:$U$40,D262,$T$5:$T$40)+COUNTIF($D$4:D262,D262)</f>
        <v>30804</v>
      </c>
      <c r="F262" s="59" t="s">
        <v>367</v>
      </c>
      <c r="G262" s="73" t="s">
        <v>452</v>
      </c>
      <c r="H262" s="74" t="s">
        <v>363</v>
      </c>
      <c r="I262" s="74">
        <v>6</v>
      </c>
      <c r="J262" s="74" t="s">
        <v>453</v>
      </c>
      <c r="K262" s="74">
        <v>0</v>
      </c>
      <c r="L262" s="74" t="s">
        <v>453</v>
      </c>
      <c r="M262" s="74">
        <v>0</v>
      </c>
      <c r="N262" s="74" t="s">
        <v>453</v>
      </c>
      <c r="O262" s="74">
        <v>0</v>
      </c>
    </row>
    <row r="263" spans="2:15">
      <c r="B263" s="59">
        <v>259</v>
      </c>
      <c r="C263" s="59" t="s">
        <v>457</v>
      </c>
      <c r="D263" s="59" t="s">
        <v>363</v>
      </c>
      <c r="E263" s="59">
        <f>SUMIF($U$5:$U$40,D263,$T$5:$T$40)+COUNTIF($D$4:D263,D263)</f>
        <v>30805</v>
      </c>
      <c r="F263" s="59" t="s">
        <v>368</v>
      </c>
      <c r="G263" s="73" t="s">
        <v>452</v>
      </c>
      <c r="H263" s="74" t="s">
        <v>363</v>
      </c>
      <c r="I263" s="74">
        <v>6</v>
      </c>
      <c r="J263" s="74" t="s">
        <v>453</v>
      </c>
      <c r="K263" s="74">
        <v>0</v>
      </c>
      <c r="L263" s="74" t="s">
        <v>453</v>
      </c>
      <c r="M263" s="74">
        <v>0</v>
      </c>
      <c r="N263" s="74" t="s">
        <v>453</v>
      </c>
      <c r="O263" s="74">
        <v>0</v>
      </c>
    </row>
    <row r="264" spans="2:15">
      <c r="B264" s="59">
        <v>260</v>
      </c>
      <c r="C264" s="59" t="s">
        <v>457</v>
      </c>
      <c r="D264" s="59" t="s">
        <v>363</v>
      </c>
      <c r="E264" s="59">
        <f>SUMIF($U$5:$U$40,D264,$T$5:$T$40)+COUNTIF($D$4:D264,D264)</f>
        <v>30806</v>
      </c>
      <c r="F264" s="59" t="s">
        <v>369</v>
      </c>
      <c r="G264" s="73" t="s">
        <v>452</v>
      </c>
      <c r="H264" s="74" t="s">
        <v>363</v>
      </c>
      <c r="I264" s="74">
        <v>8</v>
      </c>
      <c r="J264" s="74" t="s">
        <v>453</v>
      </c>
      <c r="K264" s="74">
        <v>0</v>
      </c>
      <c r="L264" s="74" t="s">
        <v>453</v>
      </c>
      <c r="M264" s="74">
        <v>0</v>
      </c>
      <c r="N264" s="74" t="s">
        <v>453</v>
      </c>
      <c r="O264" s="74">
        <v>0</v>
      </c>
    </row>
    <row r="265" spans="2:15">
      <c r="B265" s="59">
        <v>261</v>
      </c>
      <c r="C265" s="59" t="s">
        <v>457</v>
      </c>
      <c r="D265" s="59" t="s">
        <v>363</v>
      </c>
      <c r="E265" s="59">
        <f>SUMIF($U$5:$U$40,D265,$T$5:$T$40)+COUNTIF($D$4:D265,D265)</f>
        <v>30807</v>
      </c>
      <c r="F265" s="59" t="s">
        <v>370</v>
      </c>
      <c r="G265" s="73" t="s">
        <v>452</v>
      </c>
      <c r="H265" s="74" t="s">
        <v>363</v>
      </c>
      <c r="I265" s="74">
        <v>9</v>
      </c>
      <c r="J265" s="74" t="s">
        <v>453</v>
      </c>
      <c r="K265" s="74">
        <v>0</v>
      </c>
      <c r="L265" s="74" t="s">
        <v>453</v>
      </c>
      <c r="M265" s="74">
        <v>0</v>
      </c>
      <c r="N265" s="74" t="s">
        <v>453</v>
      </c>
      <c r="O265" s="74">
        <v>0</v>
      </c>
    </row>
    <row r="266" spans="2:15">
      <c r="B266" s="59">
        <v>262</v>
      </c>
      <c r="C266" s="59" t="s">
        <v>457</v>
      </c>
      <c r="D266" s="59" t="s">
        <v>363</v>
      </c>
      <c r="E266" s="59">
        <f>SUMIF($U$5:$U$40,D266,$T$5:$T$40)+COUNTIF($D$4:D266,D266)</f>
        <v>30808</v>
      </c>
      <c r="F266" s="59" t="s">
        <v>371</v>
      </c>
      <c r="G266" s="73" t="s">
        <v>425</v>
      </c>
      <c r="H266" s="74" t="s">
        <v>31</v>
      </c>
      <c r="I266" s="74">
        <v>9</v>
      </c>
      <c r="J266" s="74" t="s">
        <v>46</v>
      </c>
      <c r="K266" s="74">
        <v>8</v>
      </c>
      <c r="L266" s="74" t="s">
        <v>28</v>
      </c>
      <c r="M266" s="74">
        <v>7</v>
      </c>
      <c r="N266" s="74" t="s">
        <v>453</v>
      </c>
      <c r="O266" s="74">
        <v>0</v>
      </c>
    </row>
    <row r="267" spans="2:15">
      <c r="B267" s="59">
        <v>263</v>
      </c>
      <c r="C267" s="59" t="s">
        <v>457</v>
      </c>
      <c r="D267" s="59" t="s">
        <v>372</v>
      </c>
      <c r="E267" s="59">
        <f>SUMIF($U$5:$U$40,D267,$T$5:$T$40)+COUNTIF($D$4:D267,D267)</f>
        <v>33401</v>
      </c>
      <c r="F267" s="59" t="s">
        <v>373</v>
      </c>
      <c r="G267" s="73" t="s">
        <v>452</v>
      </c>
      <c r="H267" s="74" t="s">
        <v>372</v>
      </c>
      <c r="I267" s="74">
        <v>1</v>
      </c>
      <c r="J267" s="74" t="s">
        <v>453</v>
      </c>
      <c r="K267" s="74">
        <v>0</v>
      </c>
      <c r="L267" s="74" t="s">
        <v>453</v>
      </c>
      <c r="M267" s="74">
        <v>0</v>
      </c>
      <c r="N267" s="74" t="s">
        <v>453</v>
      </c>
      <c r="O267" s="74">
        <v>0</v>
      </c>
    </row>
    <row r="268" spans="2:15">
      <c r="B268" s="59">
        <v>264</v>
      </c>
      <c r="C268" s="59" t="s">
        <v>457</v>
      </c>
      <c r="D268" s="59" t="s">
        <v>372</v>
      </c>
      <c r="E268" s="59">
        <f>SUMIF($U$5:$U$40,D268,$T$5:$T$40)+COUNTIF($D$4:D268,D268)</f>
        <v>33402</v>
      </c>
      <c r="F268" s="59" t="s">
        <v>374</v>
      </c>
      <c r="G268" s="73" t="s">
        <v>452</v>
      </c>
      <c r="H268" s="74" t="s">
        <v>372</v>
      </c>
      <c r="I268" s="74">
        <v>1</v>
      </c>
      <c r="J268" s="74" t="s">
        <v>453</v>
      </c>
      <c r="K268" s="74">
        <v>0</v>
      </c>
      <c r="L268" s="74" t="s">
        <v>453</v>
      </c>
      <c r="M268" s="74">
        <v>0</v>
      </c>
      <c r="N268" s="74" t="s">
        <v>453</v>
      </c>
      <c r="O268" s="74">
        <v>0</v>
      </c>
    </row>
    <row r="269" spans="2:15">
      <c r="B269" s="59">
        <v>265</v>
      </c>
      <c r="C269" s="59" t="s">
        <v>457</v>
      </c>
      <c r="D269" s="59" t="s">
        <v>372</v>
      </c>
      <c r="E269" s="59">
        <f>SUMIF($U$5:$U$40,D269,$T$5:$T$40)+COUNTIF($D$4:D269,D269)</f>
        <v>33403</v>
      </c>
      <c r="F269" s="59" t="s">
        <v>375</v>
      </c>
      <c r="G269" s="73" t="s">
        <v>452</v>
      </c>
      <c r="H269" s="74" t="s">
        <v>372</v>
      </c>
      <c r="I269" s="74">
        <v>4</v>
      </c>
      <c r="J269" s="74" t="s">
        <v>453</v>
      </c>
      <c r="K269" s="74">
        <v>0</v>
      </c>
      <c r="L269" s="74" t="s">
        <v>453</v>
      </c>
      <c r="M269" s="74">
        <v>0</v>
      </c>
      <c r="N269" s="74" t="s">
        <v>453</v>
      </c>
      <c r="O269" s="74">
        <v>0</v>
      </c>
    </row>
    <row r="270" spans="2:15">
      <c r="B270" s="59">
        <v>266</v>
      </c>
      <c r="C270" s="59" t="s">
        <v>457</v>
      </c>
      <c r="D270" s="59" t="s">
        <v>372</v>
      </c>
      <c r="E270" s="59">
        <f>SUMIF($U$5:$U$40,D270,$T$5:$T$40)+COUNTIF($D$4:D270,D270)</f>
        <v>33404</v>
      </c>
      <c r="F270" s="59" t="s">
        <v>376</v>
      </c>
      <c r="G270" s="73" t="s">
        <v>452</v>
      </c>
      <c r="H270" s="74" t="s">
        <v>372</v>
      </c>
      <c r="I270" s="74">
        <v>5</v>
      </c>
      <c r="J270" s="74" t="s">
        <v>453</v>
      </c>
      <c r="K270" s="74">
        <v>0</v>
      </c>
      <c r="L270" s="74" t="s">
        <v>453</v>
      </c>
      <c r="M270" s="74">
        <v>0</v>
      </c>
      <c r="N270" s="74" t="s">
        <v>453</v>
      </c>
      <c r="O270" s="74">
        <v>0</v>
      </c>
    </row>
    <row r="271" spans="2:15">
      <c r="B271" s="59">
        <v>267</v>
      </c>
      <c r="C271" s="59" t="s">
        <v>457</v>
      </c>
      <c r="D271" s="59" t="s">
        <v>372</v>
      </c>
      <c r="E271" s="59">
        <f>SUMIF($U$5:$U$40,D271,$T$5:$T$40)+COUNTIF($D$4:D271,D271)</f>
        <v>33405</v>
      </c>
      <c r="F271" s="59" t="s">
        <v>377</v>
      </c>
      <c r="G271" s="73" t="s">
        <v>452</v>
      </c>
      <c r="H271" s="74" t="s">
        <v>372</v>
      </c>
      <c r="I271" s="74">
        <v>6</v>
      </c>
      <c r="J271" s="74" t="s">
        <v>453</v>
      </c>
      <c r="K271" s="74">
        <v>0</v>
      </c>
      <c r="L271" s="74" t="s">
        <v>453</v>
      </c>
      <c r="M271" s="74">
        <v>0</v>
      </c>
      <c r="N271" s="74" t="s">
        <v>453</v>
      </c>
      <c r="O271" s="74">
        <v>0</v>
      </c>
    </row>
    <row r="272" spans="2:15">
      <c r="B272" s="59">
        <v>268</v>
      </c>
      <c r="C272" s="59" t="s">
        <v>457</v>
      </c>
      <c r="D272" s="59" t="s">
        <v>372</v>
      </c>
      <c r="E272" s="59">
        <f>SUMIF($U$5:$U$40,D272,$T$5:$T$40)+COUNTIF($D$4:D272,D272)</f>
        <v>33406</v>
      </c>
      <c r="F272" s="59" t="s">
        <v>378</v>
      </c>
      <c r="G272" s="73" t="s">
        <v>452</v>
      </c>
      <c r="H272" s="74" t="s">
        <v>372</v>
      </c>
      <c r="I272" s="74">
        <v>8</v>
      </c>
      <c r="J272" s="74" t="s">
        <v>453</v>
      </c>
      <c r="K272" s="74">
        <v>0</v>
      </c>
      <c r="L272" s="74" t="s">
        <v>453</v>
      </c>
      <c r="M272" s="74">
        <v>0</v>
      </c>
      <c r="N272" s="74" t="s">
        <v>453</v>
      </c>
      <c r="O272" s="74">
        <v>0</v>
      </c>
    </row>
    <row r="273" spans="2:15">
      <c r="B273" s="59">
        <v>269</v>
      </c>
      <c r="C273" s="59" t="s">
        <v>457</v>
      </c>
      <c r="D273" s="59" t="s">
        <v>372</v>
      </c>
      <c r="E273" s="59">
        <f>SUMIF($U$5:$U$40,D273,$T$5:$T$40)+COUNTIF($D$4:D273,D273)</f>
        <v>33407</v>
      </c>
      <c r="F273" s="59" t="s">
        <v>379</v>
      </c>
      <c r="G273" s="73" t="s">
        <v>452</v>
      </c>
      <c r="H273" s="74" t="s">
        <v>372</v>
      </c>
      <c r="I273" s="74">
        <v>9</v>
      </c>
      <c r="J273" s="74" t="s">
        <v>453</v>
      </c>
      <c r="K273" s="74">
        <v>0</v>
      </c>
      <c r="L273" s="74" t="s">
        <v>453</v>
      </c>
      <c r="M273" s="74">
        <v>0</v>
      </c>
      <c r="N273" s="74" t="s">
        <v>453</v>
      </c>
      <c r="O273" s="74">
        <v>0</v>
      </c>
    </row>
    <row r="274" spans="2:15">
      <c r="B274" s="59">
        <v>270</v>
      </c>
      <c r="C274" s="59" t="s">
        <v>457</v>
      </c>
      <c r="D274" s="59" t="s">
        <v>380</v>
      </c>
      <c r="E274" s="59">
        <f>SUMIF($U$5:$U$40,D274,$T$5:$T$40)+COUNTIF($D$4:D274,D274)</f>
        <v>31601</v>
      </c>
      <c r="F274" s="59" t="s">
        <v>381</v>
      </c>
      <c r="G274" s="73" t="s">
        <v>452</v>
      </c>
      <c r="H274" s="74" t="s">
        <v>380</v>
      </c>
      <c r="I274" s="74">
        <v>1</v>
      </c>
      <c r="J274" s="74" t="s">
        <v>453</v>
      </c>
      <c r="K274" s="74">
        <v>0</v>
      </c>
      <c r="L274" s="74" t="s">
        <v>453</v>
      </c>
      <c r="M274" s="74">
        <v>0</v>
      </c>
      <c r="N274" s="74" t="s">
        <v>453</v>
      </c>
      <c r="O274" s="74">
        <v>0</v>
      </c>
    </row>
    <row r="275" spans="2:15">
      <c r="B275" s="59">
        <v>271</v>
      </c>
      <c r="C275" s="59" t="s">
        <v>457</v>
      </c>
      <c r="D275" s="59" t="s">
        <v>380</v>
      </c>
      <c r="E275" s="59">
        <f>SUMIF($U$5:$U$40,D275,$T$5:$T$40)+COUNTIF($D$4:D275,D275)</f>
        <v>31602</v>
      </c>
      <c r="F275" s="59" t="s">
        <v>382</v>
      </c>
      <c r="G275" s="73" t="s">
        <v>452</v>
      </c>
      <c r="H275" s="74" t="s">
        <v>380</v>
      </c>
      <c r="I275" s="74">
        <v>4</v>
      </c>
      <c r="J275" s="74" t="s">
        <v>453</v>
      </c>
      <c r="K275" s="74">
        <v>0</v>
      </c>
      <c r="L275" s="74" t="s">
        <v>453</v>
      </c>
      <c r="M275" s="74">
        <v>0</v>
      </c>
      <c r="N275" s="74" t="s">
        <v>453</v>
      </c>
      <c r="O275" s="74">
        <v>0</v>
      </c>
    </row>
    <row r="276" spans="2:15">
      <c r="B276" s="59">
        <v>272</v>
      </c>
      <c r="C276" s="59" t="s">
        <v>457</v>
      </c>
      <c r="D276" s="59" t="s">
        <v>380</v>
      </c>
      <c r="E276" s="59">
        <f>SUMIF($U$5:$U$40,D276,$T$5:$T$40)+COUNTIF($D$4:D276,D276)</f>
        <v>31603</v>
      </c>
      <c r="F276" s="59" t="s">
        <v>383</v>
      </c>
      <c r="G276" s="73" t="s">
        <v>452</v>
      </c>
      <c r="H276" s="74" t="s">
        <v>380</v>
      </c>
      <c r="I276" s="74">
        <v>5</v>
      </c>
      <c r="J276" s="74" t="s">
        <v>453</v>
      </c>
      <c r="K276" s="74">
        <v>0</v>
      </c>
      <c r="L276" s="74" t="s">
        <v>453</v>
      </c>
      <c r="M276" s="74">
        <v>0</v>
      </c>
      <c r="N276" s="74" t="s">
        <v>453</v>
      </c>
      <c r="O276" s="74">
        <v>0</v>
      </c>
    </row>
    <row r="277" spans="2:15">
      <c r="B277" s="59">
        <v>273</v>
      </c>
      <c r="C277" s="59" t="s">
        <v>457</v>
      </c>
      <c r="D277" s="59" t="s">
        <v>380</v>
      </c>
      <c r="E277" s="59">
        <f>SUMIF($U$5:$U$40,D277,$T$5:$T$40)+COUNTIF($D$4:D277,D277)</f>
        <v>31604</v>
      </c>
      <c r="F277" s="59" t="s">
        <v>384</v>
      </c>
      <c r="G277" s="73" t="s">
        <v>452</v>
      </c>
      <c r="H277" s="74" t="s">
        <v>380</v>
      </c>
      <c r="I277" s="74">
        <v>8</v>
      </c>
      <c r="J277" s="74" t="s">
        <v>453</v>
      </c>
      <c r="K277" s="74">
        <v>0</v>
      </c>
      <c r="L277" s="74" t="s">
        <v>453</v>
      </c>
      <c r="M277" s="74">
        <v>0</v>
      </c>
      <c r="N277" s="74" t="s">
        <v>453</v>
      </c>
      <c r="O277" s="74">
        <v>0</v>
      </c>
    </row>
    <row r="278" spans="2:15">
      <c r="B278" s="59">
        <v>274</v>
      </c>
      <c r="C278" s="59" t="s">
        <v>457</v>
      </c>
      <c r="D278" s="59" t="s">
        <v>385</v>
      </c>
      <c r="E278" s="59">
        <f>SUMIF($U$5:$U$40,D278,$T$5:$T$40)+COUNTIF($D$4:D278,D278)</f>
        <v>30201</v>
      </c>
      <c r="F278" s="59" t="s">
        <v>386</v>
      </c>
      <c r="G278" s="73" t="s">
        <v>452</v>
      </c>
      <c r="H278" s="74" t="s">
        <v>385</v>
      </c>
      <c r="I278" s="74">
        <v>1</v>
      </c>
      <c r="J278" s="74" t="s">
        <v>453</v>
      </c>
      <c r="K278" s="74">
        <v>0</v>
      </c>
      <c r="L278" s="74" t="s">
        <v>453</v>
      </c>
      <c r="M278" s="74">
        <v>0</v>
      </c>
      <c r="N278" s="74" t="s">
        <v>453</v>
      </c>
      <c r="O278" s="74">
        <v>0</v>
      </c>
    </row>
    <row r="279" spans="2:15">
      <c r="B279" s="59">
        <v>275</v>
      </c>
      <c r="C279" s="59" t="s">
        <v>457</v>
      </c>
      <c r="D279" s="59" t="s">
        <v>385</v>
      </c>
      <c r="E279" s="59">
        <f>SUMIF($U$5:$U$40,D279,$T$5:$T$40)+COUNTIF($D$4:D279,D279)</f>
        <v>30202</v>
      </c>
      <c r="F279" s="59" t="s">
        <v>387</v>
      </c>
      <c r="G279" s="73" t="s">
        <v>452</v>
      </c>
      <c r="H279" s="74" t="s">
        <v>385</v>
      </c>
      <c r="I279" s="74">
        <v>1</v>
      </c>
      <c r="J279" s="74" t="s">
        <v>453</v>
      </c>
      <c r="K279" s="74">
        <v>0</v>
      </c>
      <c r="L279" s="74" t="s">
        <v>453</v>
      </c>
      <c r="M279" s="74">
        <v>0</v>
      </c>
      <c r="N279" s="74" t="s">
        <v>453</v>
      </c>
      <c r="O279" s="74">
        <v>0</v>
      </c>
    </row>
    <row r="280" spans="2:15">
      <c r="B280" s="59">
        <v>276</v>
      </c>
      <c r="C280" s="59" t="s">
        <v>457</v>
      </c>
      <c r="D280" s="59" t="s">
        <v>385</v>
      </c>
      <c r="E280" s="59">
        <f>SUMIF($U$5:$U$40,D280,$T$5:$T$40)+COUNTIF($D$4:D280,D280)</f>
        <v>30203</v>
      </c>
      <c r="F280" s="59" t="s">
        <v>388</v>
      </c>
      <c r="G280" s="73" t="s">
        <v>452</v>
      </c>
      <c r="H280" s="74" t="s">
        <v>385</v>
      </c>
      <c r="I280" s="74">
        <v>3</v>
      </c>
      <c r="J280" s="74" t="s">
        <v>453</v>
      </c>
      <c r="K280" s="74">
        <v>0</v>
      </c>
      <c r="L280" s="74" t="s">
        <v>453</v>
      </c>
      <c r="M280" s="74">
        <v>0</v>
      </c>
      <c r="N280" s="74" t="s">
        <v>453</v>
      </c>
      <c r="O280" s="74">
        <v>0</v>
      </c>
    </row>
    <row r="281" spans="2:15">
      <c r="B281" s="59">
        <v>277</v>
      </c>
      <c r="C281" s="59" t="s">
        <v>457</v>
      </c>
      <c r="D281" s="59" t="s">
        <v>385</v>
      </c>
      <c r="E281" s="59">
        <f>SUMIF($U$5:$U$40,D281,$T$5:$T$40)+COUNTIF($D$4:D281,D281)</f>
        <v>30204</v>
      </c>
      <c r="F281" s="59" t="s">
        <v>389</v>
      </c>
      <c r="G281" s="73" t="s">
        <v>452</v>
      </c>
      <c r="H281" s="74" t="s">
        <v>385</v>
      </c>
      <c r="I281" s="74">
        <v>5</v>
      </c>
      <c r="J281" s="74" t="s">
        <v>453</v>
      </c>
      <c r="K281" s="74">
        <v>0</v>
      </c>
      <c r="L281" s="74" t="s">
        <v>453</v>
      </c>
      <c r="M281" s="74">
        <v>0</v>
      </c>
      <c r="N281" s="74" t="s">
        <v>453</v>
      </c>
      <c r="O281" s="74">
        <v>0</v>
      </c>
    </row>
    <row r="282" spans="2:15">
      <c r="B282" s="59">
        <v>278</v>
      </c>
      <c r="C282" s="59" t="s">
        <v>457</v>
      </c>
      <c r="D282" s="59" t="s">
        <v>385</v>
      </c>
      <c r="E282" s="59">
        <f>SUMIF($U$5:$U$40,D282,$T$5:$T$40)+COUNTIF($D$4:D282,D282)</f>
        <v>30205</v>
      </c>
      <c r="F282" s="59" t="s">
        <v>390</v>
      </c>
      <c r="G282" s="73" t="s">
        <v>425</v>
      </c>
      <c r="H282" s="74" t="s">
        <v>25</v>
      </c>
      <c r="I282" s="74">
        <v>5</v>
      </c>
      <c r="J282" s="74" t="s">
        <v>31</v>
      </c>
      <c r="K282" s="74">
        <v>8</v>
      </c>
      <c r="L282" s="74" t="s">
        <v>453</v>
      </c>
      <c r="M282" s="74">
        <v>0</v>
      </c>
      <c r="N282" s="74" t="s">
        <v>453</v>
      </c>
      <c r="O282" s="74">
        <v>0</v>
      </c>
    </row>
    <row r="283" spans="2:15">
      <c r="B283" s="59">
        <v>279</v>
      </c>
      <c r="C283" s="59" t="s">
        <v>457</v>
      </c>
      <c r="D283" s="59" t="s">
        <v>385</v>
      </c>
      <c r="E283" s="59">
        <f>SUMIF($U$5:$U$40,D283,$T$5:$T$40)+COUNTIF($D$4:D283,D283)</f>
        <v>30206</v>
      </c>
      <c r="F283" s="59" t="s">
        <v>391</v>
      </c>
      <c r="G283" s="73" t="s">
        <v>425</v>
      </c>
      <c r="H283" s="74" t="s">
        <v>25</v>
      </c>
      <c r="I283" s="74">
        <v>5</v>
      </c>
      <c r="J283" s="74" t="s">
        <v>33</v>
      </c>
      <c r="K283" s="74">
        <v>6</v>
      </c>
      <c r="L283" s="74" t="s">
        <v>458</v>
      </c>
      <c r="M283" s="74">
        <v>7</v>
      </c>
      <c r="N283" s="74" t="s">
        <v>453</v>
      </c>
      <c r="O283" s="74">
        <v>0</v>
      </c>
    </row>
    <row r="284" spans="2:15">
      <c r="B284" s="59">
        <v>280</v>
      </c>
      <c r="C284" s="59" t="s">
        <v>457</v>
      </c>
      <c r="D284" s="59" t="s">
        <v>385</v>
      </c>
      <c r="E284" s="59">
        <f>SUMIF($U$5:$U$40,D284,$T$5:$T$40)+COUNTIF($D$4:D284,D284)</f>
        <v>30207</v>
      </c>
      <c r="F284" s="59" t="s">
        <v>392</v>
      </c>
      <c r="G284" s="73" t="s">
        <v>425</v>
      </c>
      <c r="H284" s="74" t="s">
        <v>25</v>
      </c>
      <c r="I284" s="74">
        <v>8</v>
      </c>
      <c r="J284" s="74" t="s">
        <v>38</v>
      </c>
      <c r="K284" s="74">
        <v>8</v>
      </c>
      <c r="L284" s="74" t="s">
        <v>43</v>
      </c>
      <c r="M284" s="74">
        <v>7</v>
      </c>
      <c r="N284" s="74" t="s">
        <v>453</v>
      </c>
      <c r="O284" s="74">
        <v>0</v>
      </c>
    </row>
    <row r="285" spans="2:15">
      <c r="B285" s="59">
        <v>281</v>
      </c>
      <c r="C285" s="59" t="s">
        <v>457</v>
      </c>
      <c r="D285" s="59" t="s">
        <v>393</v>
      </c>
      <c r="E285" s="59">
        <f>SUMIF($U$5:$U$40,D285,$T$5:$T$40)+COUNTIF($D$4:D285,D285)</f>
        <v>30301</v>
      </c>
      <c r="F285" s="59" t="s">
        <v>394</v>
      </c>
      <c r="G285" s="73" t="s">
        <v>452</v>
      </c>
      <c r="H285" s="74" t="s">
        <v>393</v>
      </c>
      <c r="I285" s="74">
        <v>1</v>
      </c>
      <c r="J285" s="74" t="s">
        <v>453</v>
      </c>
      <c r="K285" s="74">
        <v>0</v>
      </c>
      <c r="L285" s="74" t="s">
        <v>453</v>
      </c>
      <c r="M285" s="74">
        <v>0</v>
      </c>
      <c r="N285" s="74" t="s">
        <v>453</v>
      </c>
      <c r="O285" s="74">
        <v>0</v>
      </c>
    </row>
    <row r="286" spans="2:15">
      <c r="B286" s="59">
        <v>282</v>
      </c>
      <c r="C286" s="59" t="s">
        <v>457</v>
      </c>
      <c r="D286" s="59" t="s">
        <v>393</v>
      </c>
      <c r="E286" s="59">
        <f>SUMIF($U$5:$U$40,D286,$T$5:$T$40)+COUNTIF($D$4:D286,D286)</f>
        <v>30302</v>
      </c>
      <c r="F286" s="59" t="s">
        <v>395</v>
      </c>
      <c r="G286" s="73" t="s">
        <v>452</v>
      </c>
      <c r="H286" s="74" t="s">
        <v>393</v>
      </c>
      <c r="I286" s="74">
        <v>5</v>
      </c>
      <c r="J286" s="74" t="s">
        <v>453</v>
      </c>
      <c r="K286" s="74">
        <v>0</v>
      </c>
      <c r="L286" s="74" t="s">
        <v>453</v>
      </c>
      <c r="M286" s="74">
        <v>0</v>
      </c>
      <c r="N286" s="74" t="s">
        <v>453</v>
      </c>
      <c r="O286" s="74">
        <v>0</v>
      </c>
    </row>
    <row r="287" spans="2:15">
      <c r="B287" s="59">
        <v>283</v>
      </c>
      <c r="C287" s="59" t="s">
        <v>457</v>
      </c>
      <c r="D287" s="59" t="s">
        <v>393</v>
      </c>
      <c r="E287" s="59">
        <f>SUMIF($U$5:$U$40,D287,$T$5:$T$40)+COUNTIF($D$4:D287,D287)</f>
        <v>30303</v>
      </c>
      <c r="F287" s="59" t="s">
        <v>396</v>
      </c>
      <c r="G287" s="73" t="s">
        <v>452</v>
      </c>
      <c r="H287" s="74" t="s">
        <v>393</v>
      </c>
      <c r="I287" s="74">
        <v>6</v>
      </c>
      <c r="J287" s="74" t="s">
        <v>453</v>
      </c>
      <c r="K287" s="74">
        <v>0</v>
      </c>
      <c r="L287" s="74" t="s">
        <v>453</v>
      </c>
      <c r="M287" s="74">
        <v>0</v>
      </c>
      <c r="N287" s="74" t="s">
        <v>453</v>
      </c>
      <c r="O287" s="74">
        <v>0</v>
      </c>
    </row>
    <row r="288" spans="2:15">
      <c r="B288" s="59">
        <v>284</v>
      </c>
      <c r="C288" s="59" t="s">
        <v>457</v>
      </c>
      <c r="D288" s="59" t="s">
        <v>393</v>
      </c>
      <c r="E288" s="59">
        <f>SUMIF($U$5:$U$40,D288,$T$5:$T$40)+COUNTIF($D$4:D288,D288)</f>
        <v>30304</v>
      </c>
      <c r="F288" s="59" t="s">
        <v>397</v>
      </c>
      <c r="G288" s="73" t="s">
        <v>452</v>
      </c>
      <c r="H288" s="74" t="s">
        <v>393</v>
      </c>
      <c r="I288" s="74">
        <v>7</v>
      </c>
      <c r="J288" s="74" t="s">
        <v>453</v>
      </c>
      <c r="K288" s="74">
        <v>0</v>
      </c>
      <c r="L288" s="74" t="s">
        <v>453</v>
      </c>
      <c r="M288" s="74">
        <v>0</v>
      </c>
      <c r="N288" s="74" t="s">
        <v>453</v>
      </c>
      <c r="O288" s="74">
        <v>0</v>
      </c>
    </row>
    <row r="289" spans="2:15">
      <c r="B289" s="59">
        <v>285</v>
      </c>
      <c r="C289" s="59" t="s">
        <v>457</v>
      </c>
      <c r="D289" s="59" t="s">
        <v>393</v>
      </c>
      <c r="E289" s="59">
        <f>SUMIF($U$5:$U$40,D289,$T$5:$T$40)+COUNTIF($D$4:D289,D289)</f>
        <v>30305</v>
      </c>
      <c r="F289" s="59" t="s">
        <v>398</v>
      </c>
      <c r="G289" s="73" t="s">
        <v>452</v>
      </c>
      <c r="H289" s="74" t="s">
        <v>393</v>
      </c>
      <c r="I289" s="74">
        <v>8</v>
      </c>
      <c r="J289" s="74" t="s">
        <v>453</v>
      </c>
      <c r="K289" s="74">
        <v>0</v>
      </c>
      <c r="L289" s="74" t="s">
        <v>453</v>
      </c>
      <c r="M289" s="74">
        <v>0</v>
      </c>
      <c r="N289" s="74" t="s">
        <v>453</v>
      </c>
      <c r="O289" s="74">
        <v>0</v>
      </c>
    </row>
    <row r="290" spans="2:15">
      <c r="B290" s="59">
        <v>286</v>
      </c>
      <c r="C290" s="59" t="s">
        <v>457</v>
      </c>
      <c r="D290" s="59" t="s">
        <v>393</v>
      </c>
      <c r="E290" s="59">
        <f>SUMIF($U$5:$U$40,D290,$T$5:$T$40)+COUNTIF($D$4:D290,D290)</f>
        <v>30306</v>
      </c>
      <c r="F290" s="59" t="s">
        <v>399</v>
      </c>
      <c r="G290" s="73" t="s">
        <v>452</v>
      </c>
      <c r="H290" s="74" t="s">
        <v>393</v>
      </c>
      <c r="I290" s="74">
        <v>8</v>
      </c>
      <c r="J290" s="74" t="s">
        <v>453</v>
      </c>
      <c r="K290" s="74">
        <v>0</v>
      </c>
      <c r="L290" s="74" t="s">
        <v>453</v>
      </c>
      <c r="M290" s="74">
        <v>0</v>
      </c>
      <c r="N290" s="74" t="s">
        <v>453</v>
      </c>
      <c r="O290" s="74">
        <v>0</v>
      </c>
    </row>
    <row r="291" spans="2:15">
      <c r="B291" s="59">
        <v>287</v>
      </c>
      <c r="C291" s="59" t="s">
        <v>457</v>
      </c>
      <c r="D291" s="59" t="s">
        <v>393</v>
      </c>
      <c r="E291" s="59">
        <f>SUMIF($U$5:$U$40,D291,$T$5:$T$40)+COUNTIF($D$4:D291,D291)</f>
        <v>30307</v>
      </c>
      <c r="F291" s="59" t="s">
        <v>400</v>
      </c>
      <c r="G291" s="73" t="s">
        <v>452</v>
      </c>
      <c r="H291" s="74" t="s">
        <v>393</v>
      </c>
      <c r="I291" s="74">
        <v>8</v>
      </c>
      <c r="J291" s="74" t="s">
        <v>453</v>
      </c>
      <c r="K291" s="74">
        <v>0</v>
      </c>
      <c r="L291" s="74" t="s">
        <v>453</v>
      </c>
      <c r="M291" s="74">
        <v>0</v>
      </c>
      <c r="N291" s="74" t="s">
        <v>453</v>
      </c>
      <c r="O291" s="74">
        <v>0</v>
      </c>
    </row>
    <row r="292" spans="2:15">
      <c r="B292" s="59">
        <v>288</v>
      </c>
      <c r="C292" s="59" t="s">
        <v>457</v>
      </c>
      <c r="D292" s="59" t="s">
        <v>393</v>
      </c>
      <c r="E292" s="59">
        <f>SUMIF($U$5:$U$40,D292,$T$5:$T$40)+COUNTIF($D$4:D292,D292)</f>
        <v>30308</v>
      </c>
      <c r="F292" s="59" t="s">
        <v>401</v>
      </c>
      <c r="G292" s="73" t="s">
        <v>425</v>
      </c>
      <c r="H292" s="74" t="s">
        <v>26</v>
      </c>
      <c r="I292" s="74">
        <v>1</v>
      </c>
      <c r="J292" s="74" t="s">
        <v>44</v>
      </c>
      <c r="K292" s="74">
        <v>5</v>
      </c>
      <c r="L292" s="74" t="s">
        <v>453</v>
      </c>
      <c r="M292" s="74">
        <v>0</v>
      </c>
      <c r="N292" s="74" t="s">
        <v>453</v>
      </c>
      <c r="O292" s="74">
        <v>0</v>
      </c>
    </row>
    <row r="293" spans="2:15">
      <c r="B293" s="59">
        <v>289</v>
      </c>
      <c r="C293" s="59" t="s">
        <v>457</v>
      </c>
      <c r="D293" s="59" t="s">
        <v>393</v>
      </c>
      <c r="E293" s="59">
        <f>SUMIF($U$5:$U$40,D293,$T$5:$T$40)+COUNTIF($D$4:D293,D293)</f>
        <v>30309</v>
      </c>
      <c r="F293" s="59" t="s">
        <v>402</v>
      </c>
      <c r="G293" s="73" t="s">
        <v>425</v>
      </c>
      <c r="H293" s="74" t="s">
        <v>26</v>
      </c>
      <c r="I293" s="74">
        <v>6</v>
      </c>
      <c r="J293" s="74" t="s">
        <v>51</v>
      </c>
      <c r="K293" s="74">
        <v>6</v>
      </c>
      <c r="L293" s="74" t="s">
        <v>453</v>
      </c>
      <c r="M293" s="74">
        <v>0</v>
      </c>
      <c r="N293" s="74" t="s">
        <v>453</v>
      </c>
      <c r="O293" s="74">
        <v>0</v>
      </c>
    </row>
    <row r="294" spans="2:15">
      <c r="B294" s="59">
        <v>290</v>
      </c>
      <c r="C294" s="59" t="s">
        <v>457</v>
      </c>
      <c r="D294" s="59" t="s">
        <v>393</v>
      </c>
      <c r="E294" s="59">
        <f>SUMIF($U$5:$U$40,D294,$T$5:$T$40)+COUNTIF($D$4:D294,D294)</f>
        <v>30310</v>
      </c>
      <c r="F294" s="59" t="s">
        <v>403</v>
      </c>
      <c r="G294" s="73" t="s">
        <v>425</v>
      </c>
      <c r="H294" s="74" t="s">
        <v>26</v>
      </c>
      <c r="I294" s="74">
        <v>4</v>
      </c>
      <c r="J294" s="74" t="s">
        <v>37</v>
      </c>
      <c r="K294" s="74">
        <v>8</v>
      </c>
      <c r="L294" s="74" t="s">
        <v>453</v>
      </c>
      <c r="M294" s="74">
        <v>0</v>
      </c>
      <c r="N294" s="74" t="s">
        <v>453</v>
      </c>
      <c r="O294" s="74">
        <v>0</v>
      </c>
    </row>
    <row r="295" spans="2:15">
      <c r="B295" s="59">
        <v>291</v>
      </c>
      <c r="C295" s="59" t="s">
        <v>457</v>
      </c>
      <c r="D295" s="59" t="s">
        <v>393</v>
      </c>
      <c r="E295" s="59">
        <f>SUMIF($U$5:$U$40,D295,$T$5:$T$40)+COUNTIF($D$4:D295,D295)</f>
        <v>30311</v>
      </c>
      <c r="F295" s="59" t="s">
        <v>404</v>
      </c>
      <c r="G295" s="73" t="s">
        <v>425</v>
      </c>
      <c r="H295" s="74" t="s">
        <v>26</v>
      </c>
      <c r="I295" s="74">
        <v>6</v>
      </c>
      <c r="J295" s="74" t="s">
        <v>27</v>
      </c>
      <c r="K295" s="74">
        <v>9</v>
      </c>
      <c r="L295" s="74" t="s">
        <v>453</v>
      </c>
      <c r="M295" s="74">
        <v>0</v>
      </c>
      <c r="N295" s="74" t="s">
        <v>453</v>
      </c>
      <c r="O295" s="74">
        <v>0</v>
      </c>
    </row>
  </sheetData>
  <autoFilter ref="B4:AD4"/>
  <phoneticPr fontId="3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検索シート</vt:lpstr>
      <vt:lpstr>データ</vt:lpstr>
      <vt:lpstr>個別解放条件</vt:lpstr>
      <vt:lpstr>種族解放条件</vt:lpstr>
      <vt:lpstr>種族表示</vt:lpstr>
      <vt:lpstr>名称表示</vt:lpstr>
    </vt:vector>
  </TitlesOfParts>
  <Company>想像の覚書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デジタライズ解放条件検索シート</dc:title>
  <dc:creator>(#ﾟДﾟ) ﾌﾟﾝｽｺ！</dc:creator>
  <cp:lastModifiedBy>pumsco</cp:lastModifiedBy>
  <dcterms:created xsi:type="dcterms:W3CDTF">2014-07-20T09:53:52Z</dcterms:created>
  <dcterms:modified xsi:type="dcterms:W3CDTF">2014-07-21T03:09:23Z</dcterms:modified>
</cp:coreProperties>
</file>